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theme/themeOverride1.xml" ContentType="application/vnd.openxmlformats-officedocument.themeOverride+xml"/>
  <Override PartName="/xl/charts/chart52.xml" ContentType="application/vnd.openxmlformats-officedocument.drawingml.chart+xml"/>
  <Override PartName="/xl/theme/themeOverride2.xml" ContentType="application/vnd.openxmlformats-officedocument.themeOverride+xml"/>
  <Override PartName="/xl/charts/chart53.xml" ContentType="application/vnd.openxmlformats-officedocument.drawingml.chart+xml"/>
  <Override PartName="/xl/theme/themeOverride3.xml" ContentType="application/vnd.openxmlformats-officedocument.themeOverride+xml"/>
  <Override PartName="/xl/charts/chart54.xml" ContentType="application/vnd.openxmlformats-officedocument.drawingml.chart+xml"/>
  <Override PartName="/xl/theme/themeOverride4.xml" ContentType="application/vnd.openxmlformats-officedocument.themeOverride+xml"/>
  <Override PartName="/xl/charts/chart55.xml" ContentType="application/vnd.openxmlformats-officedocument.drawingml.chart+xml"/>
  <Override PartName="/xl/theme/themeOverride5.xml" ContentType="application/vnd.openxmlformats-officedocument.themeOverride+xml"/>
  <Override PartName="/xl/charts/chart56.xml" ContentType="application/vnd.openxmlformats-officedocument.drawingml.chart+xml"/>
  <Override PartName="/xl/theme/themeOverride6.xml" ContentType="application/vnd.openxmlformats-officedocument.themeOverride+xml"/>
  <Override PartName="/xl/charts/chart57.xml" ContentType="application/vnd.openxmlformats-officedocument.drawingml.chart+xml"/>
  <Override PartName="/xl/theme/themeOverride7.xml" ContentType="application/vnd.openxmlformats-officedocument.themeOverride+xml"/>
  <Override PartName="/xl/charts/chart58.xml" ContentType="application/vnd.openxmlformats-officedocument.drawingml.chart+xml"/>
  <Override PartName="/xl/theme/themeOverride8.xml" ContentType="application/vnd.openxmlformats-officedocument.themeOverride+xml"/>
  <Override PartName="/xl/charts/chart59.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14.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5.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D:\Physical Monitoring\Summaries\Celestino\"/>
    </mc:Choice>
  </mc:AlternateContent>
  <xr:revisionPtr revIDLastSave="0" documentId="13_ncr:1_{BAC57DF5-DC9A-4EFD-B507-922C502B4374}" xr6:coauthVersionLast="46" xr6:coauthVersionMax="46" xr10:uidLastSave="{00000000-0000-0000-0000-000000000000}"/>
  <bookViews>
    <workbookView xWindow="-120" yWindow="-120" windowWidth="29040" windowHeight="17640" tabRatio="800" firstSheet="2" activeTab="7" xr2:uid="{00000000-000D-0000-FFFF-FFFF00000000}"/>
  </bookViews>
  <sheets>
    <sheet name="Readme" sheetId="26" r:id="rId1"/>
    <sheet name="Data Policy" sheetId="30" r:id="rId2"/>
    <sheet name="Air Press" sheetId="33" r:id="rId3"/>
    <sheet name="Air Temp" sheetId="22" r:id="rId4"/>
    <sheet name="ET Index" sheetId="38" r:id="rId5"/>
    <sheet name="Rainfall" sheetId="18" r:id="rId6"/>
    <sheet name="Rel Hum" sheetId="19" r:id="rId7"/>
    <sheet name="Sol Rad" sheetId="20" r:id="rId8"/>
    <sheet name="Wind Speed" sheetId="21" r:id="rId9"/>
    <sheet name="Wind Dir" sheetId="25" r:id="rId10"/>
    <sheet name="Vert_month" sheetId="14" r:id="rId11"/>
    <sheet name="Daily_2021" sheetId="23" r:id="rId12"/>
    <sheet name="Daily_Prev" sheetId="32" r:id="rId13"/>
    <sheet name="Daily_Avg" sheetId="36" r:id="rId14"/>
    <sheet name="15-min" sheetId="24" r:id="rId15"/>
    <sheet name="Net Rad" sheetId="34" r:id="rId16"/>
    <sheet name="NR Vert" sheetId="35" r:id="rId17"/>
    <sheet name="Hourly NR" sheetId="37" r:id="rId18"/>
  </sheets>
  <definedNames>
    <definedName name="_xlchart.v1.0" hidden="1">Daily_2021!$B$4:$B$368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 i="18" l="1"/>
  <c r="K64" i="18"/>
  <c r="P50" i="18"/>
  <c r="P49" i="18"/>
  <c r="P48" i="18"/>
  <c r="P47" i="18"/>
  <c r="P46" i="18"/>
  <c r="P45" i="18"/>
  <c r="P44" i="18"/>
  <c r="P43" i="18"/>
  <c r="P42" i="18"/>
  <c r="P41" i="18"/>
  <c r="P40" i="18"/>
  <c r="P39" i="18"/>
  <c r="P38" i="18"/>
  <c r="K50" i="18"/>
  <c r="Z9" i="38"/>
  <c r="Z8" i="38"/>
  <c r="Z7" i="38"/>
  <c r="Z6" i="38"/>
  <c r="Z5" i="38"/>
  <c r="Z4" i="38"/>
  <c r="Y9" i="38"/>
  <c r="Y8" i="38"/>
  <c r="Y7" i="38"/>
  <c r="Y6" i="38"/>
  <c r="Y5" i="38"/>
  <c r="Y4" i="38"/>
  <c r="K62" i="20"/>
  <c r="O308" i="23"/>
  <c r="O307" i="23"/>
  <c r="O306" i="23"/>
  <c r="O305" i="23"/>
  <c r="O304" i="23"/>
  <c r="O303" i="23"/>
  <c r="O302" i="23"/>
  <c r="O301" i="23"/>
  <c r="O300" i="23"/>
  <c r="O299" i="23"/>
  <c r="O298" i="23"/>
  <c r="O297" i="23"/>
  <c r="O296" i="23"/>
  <c r="O295" i="23"/>
  <c r="O294" i="23"/>
  <c r="O293" i="23"/>
  <c r="O292" i="23"/>
  <c r="O291" i="23"/>
  <c r="O290" i="23"/>
  <c r="O289" i="23"/>
  <c r="O288" i="23"/>
  <c r="O287" i="23"/>
  <c r="O286" i="23"/>
  <c r="O285" i="23"/>
  <c r="O284" i="23"/>
  <c r="O283" i="23"/>
  <c r="O282" i="23"/>
  <c r="O281" i="23"/>
  <c r="O280" i="23"/>
  <c r="J65" i="18"/>
  <c r="I65" i="18"/>
  <c r="H65" i="18"/>
  <c r="H64" i="18"/>
  <c r="I64" i="18" s="1"/>
  <c r="J64" i="18" s="1"/>
  <c r="J50" i="18"/>
  <c r="J62" i="20"/>
  <c r="O279" i="23"/>
  <c r="O278" i="23"/>
  <c r="O277" i="23"/>
  <c r="O276" i="23"/>
  <c r="O275" i="23"/>
  <c r="O274" i="23"/>
  <c r="O273" i="23"/>
  <c r="O272" i="23"/>
  <c r="O271" i="23"/>
  <c r="O270" i="23"/>
  <c r="O269" i="23"/>
  <c r="O268" i="23"/>
  <c r="O267" i="23"/>
  <c r="O266" i="23"/>
  <c r="O265" i="23"/>
  <c r="O264" i="23"/>
  <c r="O263" i="23"/>
  <c r="O262" i="23"/>
  <c r="O261" i="23"/>
  <c r="O260" i="23"/>
  <c r="O259" i="23"/>
  <c r="O258" i="23"/>
  <c r="O257" i="23"/>
  <c r="O256" i="23"/>
  <c r="O255" i="23"/>
  <c r="O254" i="23"/>
  <c r="O253" i="23"/>
  <c r="O252" i="23"/>
  <c r="O251" i="23"/>
  <c r="O250" i="23"/>
  <c r="O249" i="23"/>
  <c r="O248" i="23"/>
  <c r="O247" i="23"/>
  <c r="O246" i="23" l="1"/>
  <c r="O245" i="23"/>
  <c r="O244" i="23"/>
  <c r="O243" i="23"/>
  <c r="O242" i="23"/>
  <c r="O241" i="23"/>
  <c r="O240" i="23"/>
  <c r="O239" i="23"/>
  <c r="O238" i="23"/>
  <c r="O237" i="23"/>
  <c r="O236" i="23"/>
  <c r="O235" i="23"/>
  <c r="O234" i="23"/>
  <c r="O233" i="23"/>
  <c r="O232" i="23"/>
  <c r="O231" i="23"/>
  <c r="O230" i="23"/>
  <c r="O229" i="23"/>
  <c r="O228" i="23"/>
  <c r="O227" i="23"/>
  <c r="O226" i="23"/>
  <c r="O225" i="23"/>
  <c r="O224" i="23"/>
  <c r="O223" i="23"/>
  <c r="O222" i="23"/>
  <c r="O221" i="23"/>
  <c r="O220" i="23"/>
  <c r="O219" i="23"/>
  <c r="O218" i="23"/>
  <c r="O217" i="23"/>
  <c r="O216" i="23"/>
  <c r="O215" i="23"/>
  <c r="O214" i="23"/>
  <c r="O213" i="23"/>
  <c r="O212" i="23"/>
  <c r="O211" i="23"/>
  <c r="O210" i="23"/>
  <c r="O209" i="23"/>
  <c r="O208" i="23"/>
  <c r="O207" i="23"/>
  <c r="O206" i="23"/>
  <c r="O205" i="23"/>
  <c r="O204" i="23"/>
  <c r="O203" i="23"/>
  <c r="O202" i="23"/>
  <c r="O201" i="23"/>
  <c r="O200" i="23"/>
  <c r="O199" i="23"/>
  <c r="O198" i="23"/>
  <c r="O197" i="23"/>
  <c r="O196" i="23"/>
  <c r="O195" i="23"/>
  <c r="O194" i="23"/>
  <c r="O193" i="23"/>
  <c r="O192" i="23"/>
  <c r="O191" i="23"/>
  <c r="O190" i="23"/>
  <c r="O189" i="23"/>
  <c r="O188" i="23"/>
  <c r="O187" i="23"/>
  <c r="O186" i="23"/>
  <c r="O185" i="23"/>
  <c r="O184" i="23"/>
  <c r="O183" i="23"/>
  <c r="O182" i="23"/>
  <c r="O181" i="23"/>
  <c r="O180" i="23"/>
  <c r="O179" i="23"/>
  <c r="O178" i="23"/>
  <c r="O177" i="23"/>
  <c r="O176" i="23"/>
  <c r="O175" i="23"/>
  <c r="O174" i="23"/>
  <c r="O173" i="23"/>
  <c r="O172" i="23"/>
  <c r="O171" i="23"/>
  <c r="O170" i="23"/>
  <c r="O169" i="23"/>
  <c r="O168" i="23"/>
  <c r="O167" i="23"/>
  <c r="O166" i="23"/>
  <c r="O165" i="23"/>
  <c r="O164" i="23"/>
  <c r="O163" i="23"/>
  <c r="O162" i="23"/>
  <c r="O161" i="23"/>
  <c r="O160" i="23"/>
  <c r="O159" i="23"/>
  <c r="O158" i="23"/>
  <c r="O157" i="23"/>
  <c r="O156" i="23"/>
  <c r="O155" i="23"/>
  <c r="O154" i="23"/>
  <c r="O153" i="23"/>
  <c r="O152" i="23"/>
  <c r="O151" i="23"/>
  <c r="O150" i="23"/>
  <c r="O149" i="23"/>
  <c r="O148" i="23"/>
  <c r="O147" i="23"/>
  <c r="O146" i="23"/>
  <c r="O145" i="23"/>
  <c r="O144" i="23"/>
  <c r="O143" i="23"/>
  <c r="O142" i="23"/>
  <c r="O141" i="23"/>
  <c r="O140" i="23"/>
  <c r="O139" i="23"/>
  <c r="O138" i="23"/>
  <c r="O137" i="23"/>
  <c r="O136" i="23"/>
  <c r="O135" i="23"/>
  <c r="O134" i="23"/>
  <c r="O133" i="23"/>
  <c r="O132" i="23"/>
  <c r="O131" i="23"/>
  <c r="O130" i="23"/>
  <c r="O129" i="23"/>
  <c r="O128" i="23"/>
  <c r="O127" i="23"/>
  <c r="O126" i="23"/>
  <c r="O125" i="23"/>
  <c r="O124" i="23"/>
  <c r="O123" i="23"/>
  <c r="O122" i="23"/>
  <c r="O121" i="23"/>
  <c r="O120" i="23"/>
  <c r="O119" i="23"/>
  <c r="O118" i="23"/>
  <c r="O117" i="23"/>
  <c r="O116" i="23"/>
  <c r="O115" i="23"/>
  <c r="O114" i="23"/>
  <c r="O113" i="23"/>
  <c r="O112" i="23"/>
  <c r="O111" i="23"/>
  <c r="O110" i="23"/>
  <c r="O109" i="23"/>
  <c r="O108" i="23"/>
  <c r="O107" i="23"/>
  <c r="O106" i="23"/>
  <c r="O105" i="23"/>
  <c r="O104" i="23"/>
  <c r="O103" i="23"/>
  <c r="O102" i="23"/>
  <c r="O101" i="23"/>
  <c r="O100" i="23"/>
  <c r="O99" i="23"/>
  <c r="O98" i="23"/>
  <c r="O97" i="23"/>
  <c r="O96" i="23"/>
  <c r="O95" i="23"/>
  <c r="O94" i="23"/>
  <c r="O93" i="23"/>
  <c r="O92" i="23"/>
  <c r="O91" i="23"/>
  <c r="O90" i="23"/>
  <c r="O89" i="23"/>
  <c r="O88" i="23"/>
  <c r="O87" i="23"/>
  <c r="O86" i="23"/>
  <c r="O85" i="23"/>
  <c r="O84" i="23"/>
  <c r="O83" i="23"/>
  <c r="O82" i="23"/>
  <c r="O81" i="23"/>
  <c r="O80" i="23"/>
  <c r="O79" i="23"/>
  <c r="O78" i="23"/>
  <c r="O77" i="23"/>
  <c r="O76" i="23"/>
  <c r="O75" i="23"/>
  <c r="O74" i="23"/>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O14" i="23"/>
  <c r="O13" i="23"/>
  <c r="O12" i="23"/>
  <c r="O11" i="23"/>
  <c r="O10" i="23"/>
  <c r="O9" i="23"/>
  <c r="O8" i="23"/>
  <c r="O7" i="23"/>
  <c r="O6" i="23"/>
  <c r="O5" i="23"/>
  <c r="O4" i="23"/>
  <c r="D123" i="34"/>
  <c r="I62" i="20"/>
  <c r="I50" i="18"/>
  <c r="X9" i="38"/>
  <c r="H50" i="18"/>
  <c r="W9" i="38"/>
  <c r="H62" i="20"/>
  <c r="G65" i="18"/>
  <c r="G64" i="18"/>
  <c r="G50" i="18"/>
  <c r="V9" i="38"/>
  <c r="G62" i="20"/>
  <c r="D65" i="18" l="1"/>
  <c r="D64" i="18"/>
  <c r="C64" i="18"/>
  <c r="C65" i="18"/>
  <c r="F50" i="18"/>
  <c r="F65" i="18" s="1"/>
  <c r="E50" i="18"/>
  <c r="E65" i="18" s="1"/>
  <c r="U9" i="38"/>
  <c r="T9" i="38"/>
  <c r="E62" i="20"/>
  <c r="F62" i="20"/>
  <c r="E64" i="18" l="1"/>
  <c r="F64" i="18" s="1"/>
  <c r="D50" i="18" l="1"/>
  <c r="C50" i="18"/>
  <c r="R9" i="38"/>
  <c r="S9" i="38"/>
  <c r="D62" i="20"/>
  <c r="C62" i="20"/>
  <c r="B65" i="18" l="1"/>
  <c r="B64" i="18"/>
  <c r="Q50" i="18"/>
  <c r="Q49" i="18"/>
  <c r="Q48" i="18"/>
  <c r="Q47" i="18"/>
  <c r="Q46" i="18"/>
  <c r="Q45" i="18"/>
  <c r="Q44" i="18"/>
  <c r="Q43" i="18"/>
  <c r="Q42" i="18"/>
  <c r="Q41" i="18"/>
  <c r="Q40" i="18"/>
  <c r="Q39" i="18"/>
  <c r="B50" i="18"/>
  <c r="N61" i="20"/>
  <c r="B62" i="20"/>
  <c r="Q9" i="38"/>
  <c r="C87" i="14"/>
  <c r="C86" i="14"/>
  <c r="C85" i="14"/>
  <c r="C84" i="14"/>
  <c r="C83" i="14"/>
  <c r="C82" i="14"/>
  <c r="C81" i="14"/>
  <c r="C80" i="14"/>
  <c r="C79" i="14"/>
  <c r="C78" i="14"/>
  <c r="C77" i="14"/>
  <c r="C76" i="14"/>
  <c r="A1787" i="32"/>
  <c r="A1788" i="32" s="1"/>
  <c r="A1789" i="32" s="1"/>
  <c r="A1790" i="32" s="1"/>
  <c r="A1791" i="32" s="1"/>
  <c r="A1792" i="32" s="1"/>
  <c r="A1793" i="32" s="1"/>
  <c r="A1794" i="32" s="1"/>
  <c r="A1795" i="32" s="1"/>
  <c r="A1796" i="32" s="1"/>
  <c r="A1797" i="32" s="1"/>
  <c r="A1798" i="32" s="1"/>
  <c r="A1799" i="32" s="1"/>
  <c r="A1800" i="32" s="1"/>
  <c r="A1801" i="32" s="1"/>
  <c r="A1802" i="32" s="1"/>
  <c r="A1803" i="32" s="1"/>
  <c r="A1804" i="32" s="1"/>
  <c r="A1805" i="32" s="1"/>
  <c r="A1806" i="32" s="1"/>
  <c r="A1807" i="32" s="1"/>
  <c r="A1808" i="32" s="1"/>
  <c r="A1809" i="32" s="1"/>
  <c r="A1810" i="32" s="1"/>
  <c r="A1811" i="32" s="1"/>
  <c r="A1812" i="32" s="1"/>
  <c r="A1813" i="32" s="1"/>
  <c r="A1814" i="32" s="1"/>
  <c r="A1815" i="32" s="1"/>
  <c r="A1816" i="32" s="1"/>
  <c r="A1817" i="32" s="1"/>
  <c r="A1818" i="32" s="1"/>
  <c r="A1819" i="32" s="1"/>
  <c r="A1820" i="32" s="1"/>
  <c r="A1821" i="32" s="1"/>
  <c r="A1822" i="32" s="1"/>
  <c r="A1823" i="32" s="1"/>
  <c r="A1824" i="32" s="1"/>
  <c r="A1825" i="32" s="1"/>
  <c r="A1826" i="32" s="1"/>
  <c r="A1827" i="32" s="1"/>
  <c r="A1828" i="32" s="1"/>
  <c r="A1829" i="32" s="1"/>
  <c r="A1830" i="32" s="1"/>
  <c r="A1831" i="32" s="1"/>
  <c r="A1832" i="32" s="1"/>
  <c r="A1833" i="32" s="1"/>
  <c r="A1834" i="32" s="1"/>
  <c r="A1835" i="32" s="1"/>
  <c r="A1836" i="32" s="1"/>
  <c r="A1837" i="32" s="1"/>
  <c r="A1838" i="32" s="1"/>
  <c r="A1839" i="32" s="1"/>
  <c r="A1840" i="32" s="1"/>
  <c r="A1841" i="32" s="1"/>
  <c r="A1842" i="32" s="1"/>
  <c r="A1843" i="32" s="1"/>
  <c r="A1844" i="32" s="1"/>
  <c r="A1845" i="32" s="1"/>
  <c r="A1846" i="32" s="1"/>
  <c r="A1847" i="32" s="1"/>
  <c r="A1848" i="32" s="1"/>
  <c r="A1849" i="32" s="1"/>
  <c r="A1850" i="32" s="1"/>
  <c r="A1851" i="32" s="1"/>
  <c r="A1852" i="32" s="1"/>
  <c r="A1853" i="32" s="1"/>
  <c r="A1854" i="32" s="1"/>
  <c r="A1855" i="32" s="1"/>
  <c r="A1856" i="32" s="1"/>
  <c r="A1857" i="32" s="1"/>
  <c r="A1858" i="32" s="1"/>
  <c r="A1859" i="32" s="1"/>
  <c r="A1860" i="32" s="1"/>
  <c r="A1861" i="32" s="1"/>
  <c r="A1862" i="32" s="1"/>
  <c r="A1863" i="32" s="1"/>
  <c r="A1864" i="32" s="1"/>
  <c r="A1865" i="32" s="1"/>
  <c r="A1866" i="32" s="1"/>
  <c r="A1867" i="32" s="1"/>
  <c r="A1868" i="32" s="1"/>
  <c r="A1869" i="32" s="1"/>
  <c r="A1870" i="32" s="1"/>
  <c r="A1871" i="32" s="1"/>
  <c r="A1872" i="32" s="1"/>
  <c r="A1873" i="32" s="1"/>
  <c r="A1874" i="32" s="1"/>
  <c r="A1875" i="32" s="1"/>
  <c r="A1876" i="32" s="1"/>
  <c r="A1877" i="32" s="1"/>
  <c r="A1878" i="32" s="1"/>
  <c r="A1879" i="32" s="1"/>
  <c r="A1880" i="32" s="1"/>
  <c r="A1881" i="32" s="1"/>
  <c r="A1882" i="32" s="1"/>
  <c r="A1883" i="32" s="1"/>
  <c r="A1884" i="32" s="1"/>
  <c r="A1885" i="32" s="1"/>
  <c r="A1886" i="32" s="1"/>
  <c r="A1887" i="32" s="1"/>
  <c r="A1888" i="32" s="1"/>
  <c r="A1889" i="32" s="1"/>
  <c r="A1890" i="32" s="1"/>
  <c r="A1891" i="32" s="1"/>
  <c r="A1892" i="32" s="1"/>
  <c r="A1893" i="32" s="1"/>
  <c r="A1894" i="32" s="1"/>
  <c r="A1895" i="32" s="1"/>
  <c r="A1896" i="32" s="1"/>
  <c r="A1897" i="32" s="1"/>
  <c r="A1898" i="32" s="1"/>
  <c r="A1899" i="32" s="1"/>
  <c r="A1900" i="32" s="1"/>
  <c r="A1901" i="32" s="1"/>
  <c r="A1902" i="32" s="1"/>
  <c r="A1903" i="32" s="1"/>
  <c r="A1904" i="32" s="1"/>
  <c r="A1905" i="32" s="1"/>
  <c r="A1906" i="32" s="1"/>
  <c r="A1907" i="32" s="1"/>
  <c r="A1908" i="32" s="1"/>
  <c r="A1909" i="32" s="1"/>
  <c r="A1910" i="32" s="1"/>
  <c r="A1911" i="32" s="1"/>
  <c r="A1912" i="32" s="1"/>
  <c r="A1913" i="32" s="1"/>
  <c r="A1914" i="32" s="1"/>
  <c r="A1915" i="32" s="1"/>
  <c r="A1916" i="32" s="1"/>
  <c r="A1917" i="32" s="1"/>
  <c r="A1918" i="32" s="1"/>
  <c r="A1919" i="32" s="1"/>
  <c r="A1920" i="32" s="1"/>
  <c r="A1921" i="32" s="1"/>
  <c r="A1922" i="32" s="1"/>
  <c r="A1923" i="32" s="1"/>
  <c r="A1924" i="32" s="1"/>
  <c r="A1925" i="32" s="1"/>
  <c r="A1926" i="32" s="1"/>
  <c r="A1927" i="32" s="1"/>
  <c r="A1928" i="32" s="1"/>
  <c r="A1929" i="32" s="1"/>
  <c r="A1930" i="32" s="1"/>
  <c r="A1931" i="32" s="1"/>
  <c r="A1932" i="32" s="1"/>
  <c r="A1933" i="32" s="1"/>
  <c r="A1934" i="32" s="1"/>
  <c r="A1935" i="32" s="1"/>
  <c r="A1936" i="32" s="1"/>
  <c r="A1937" i="32" s="1"/>
  <c r="A1938" i="32" s="1"/>
  <c r="A1939" i="32" s="1"/>
  <c r="A1940" i="32" s="1"/>
  <c r="A1941" i="32" s="1"/>
  <c r="A1942" i="32" s="1"/>
  <c r="A1943" i="32" s="1"/>
  <c r="A1944" i="32" s="1"/>
  <c r="A1945" i="32" s="1"/>
  <c r="A1946" i="32" s="1"/>
  <c r="A1947" i="32" s="1"/>
  <c r="A1948" i="32" s="1"/>
  <c r="A1949" i="32" s="1"/>
  <c r="A1950" i="32" s="1"/>
  <c r="A1951" i="32" s="1"/>
  <c r="A1952" i="32" s="1"/>
  <c r="A1953" i="32" s="1"/>
  <c r="A1954" i="32" s="1"/>
  <c r="A1955" i="32" s="1"/>
  <c r="A1956" i="32" s="1"/>
  <c r="A1957" i="32" s="1"/>
  <c r="A1958" i="32" s="1"/>
  <c r="A1959" i="32" s="1"/>
  <c r="A1960" i="32" s="1"/>
  <c r="A1961" i="32" s="1"/>
  <c r="A1962" i="32" s="1"/>
  <c r="A1963" i="32" s="1"/>
  <c r="A1964" i="32" s="1"/>
  <c r="A1965" i="32" s="1"/>
  <c r="A1966" i="32" s="1"/>
  <c r="A1967" i="32" s="1"/>
  <c r="A1968" i="32" s="1"/>
  <c r="A1969" i="32" s="1"/>
  <c r="A1970" i="32" s="1"/>
  <c r="A1971" i="32" s="1"/>
  <c r="A1972" i="32" s="1"/>
  <c r="A1973" i="32" s="1"/>
  <c r="A1974" i="32" s="1"/>
  <c r="A1975" i="32" s="1"/>
  <c r="A1976" i="32" s="1"/>
  <c r="A1977" i="32" s="1"/>
  <c r="A1978" i="32" s="1"/>
  <c r="A1979" i="32" s="1"/>
  <c r="A1980" i="32" s="1"/>
  <c r="A1981" i="32" s="1"/>
  <c r="A1982" i="32" s="1"/>
  <c r="A1983" i="32" s="1"/>
  <c r="A1984" i="32" s="1"/>
  <c r="A1985" i="32" s="1"/>
  <c r="A1986" i="32" s="1"/>
  <c r="A1987" i="32" s="1"/>
  <c r="A1988" i="32" s="1"/>
  <c r="A1989" i="32" s="1"/>
  <c r="A1990" i="32" s="1"/>
  <c r="A1991" i="32" s="1"/>
  <c r="A1992" i="32" s="1"/>
  <c r="A1993" i="32" s="1"/>
  <c r="A1994" i="32" s="1"/>
  <c r="A1995" i="32" s="1"/>
  <c r="A1996" i="32" s="1"/>
  <c r="A1997" i="32" s="1"/>
  <c r="A1998" i="32" s="1"/>
  <c r="A1999" i="32" s="1"/>
  <c r="A2000" i="32" s="1"/>
  <c r="A2001" i="32" s="1"/>
  <c r="A2002" i="32" s="1"/>
  <c r="A2003" i="32" s="1"/>
  <c r="A2004" i="32" s="1"/>
  <c r="A2005" i="32" s="1"/>
  <c r="A2006" i="32" s="1"/>
  <c r="A2007" i="32" s="1"/>
  <c r="A2008" i="32" s="1"/>
  <c r="A2009" i="32" s="1"/>
  <c r="A2010" i="32" s="1"/>
  <c r="A2011" i="32" s="1"/>
  <c r="A2012" i="32" s="1"/>
  <c r="A2013" i="32" s="1"/>
  <c r="A2014" i="32" s="1"/>
  <c r="A2015" i="32" s="1"/>
  <c r="A2016" i="32" s="1"/>
  <c r="A2017" i="32" s="1"/>
  <c r="A2018" i="32" s="1"/>
  <c r="A2019" i="32" s="1"/>
  <c r="A2020" i="32" s="1"/>
  <c r="A2021" i="32" s="1"/>
  <c r="A2022" i="32" s="1"/>
  <c r="A2023" i="32" s="1"/>
  <c r="A2024" i="32" s="1"/>
  <c r="A2025" i="32" s="1"/>
  <c r="A2026" i="32" s="1"/>
  <c r="A2027" i="32" s="1"/>
  <c r="A2028" i="32" s="1"/>
  <c r="A2029" i="32" s="1"/>
  <c r="A2030" i="32" s="1"/>
  <c r="A2031" i="32" s="1"/>
  <c r="A2032" i="32" s="1"/>
  <c r="A2033" i="32" s="1"/>
  <c r="A2034" i="32" s="1"/>
  <c r="A2035" i="32" s="1"/>
  <c r="A2036" i="32" s="1"/>
  <c r="A2037" i="32" s="1"/>
  <c r="A2038" i="32" s="1"/>
  <c r="A2039" i="32" s="1"/>
  <c r="A2040" i="32" s="1"/>
  <c r="A2041" i="32" s="1"/>
  <c r="A2042" i="32" s="1"/>
  <c r="A2043" i="32" s="1"/>
  <c r="A2044" i="32" s="1"/>
  <c r="A2045" i="32" s="1"/>
  <c r="A2046" i="32" s="1"/>
  <c r="A2047" i="32" s="1"/>
  <c r="A2048" i="32" s="1"/>
  <c r="A2049" i="32" s="1"/>
  <c r="A2050" i="32" s="1"/>
  <c r="A2051" i="32" s="1"/>
  <c r="A2052" i="32" s="1"/>
  <c r="A2053" i="32" s="1"/>
  <c r="A2054" i="32" s="1"/>
  <c r="A2055" i="32" s="1"/>
  <c r="A2056" i="32" s="1"/>
  <c r="A2057" i="32" s="1"/>
  <c r="A2058" i="32" s="1"/>
  <c r="A2059" i="32" s="1"/>
  <c r="A2060" i="32" s="1"/>
  <c r="A2061" i="32" s="1"/>
  <c r="A2062" i="32" s="1"/>
  <c r="A2063" i="32" s="1"/>
  <c r="A2064" i="32" s="1"/>
  <c r="A2065" i="32" s="1"/>
  <c r="A2066" i="32" s="1"/>
  <c r="A2067" i="32" s="1"/>
  <c r="A2068" i="32" s="1"/>
  <c r="A2069" i="32" s="1"/>
  <c r="A2070" i="32" s="1"/>
  <c r="A2071" i="32" s="1"/>
  <c r="A2072" i="32" s="1"/>
  <c r="A2073" i="32" s="1"/>
  <c r="A2074" i="32" s="1"/>
  <c r="A2075" i="32" s="1"/>
  <c r="A2076" i="32" s="1"/>
  <c r="A2077" i="32" s="1"/>
  <c r="A2078" i="32" s="1"/>
  <c r="A2079" i="32" s="1"/>
  <c r="A2080" i="32" s="1"/>
  <c r="A2081" i="32" s="1"/>
  <c r="A2082" i="32" s="1"/>
  <c r="A2083" i="32" s="1"/>
  <c r="A2084" i="32" s="1"/>
  <c r="A2085" i="32" s="1"/>
  <c r="A2086" i="32" s="1"/>
  <c r="A2087" i="32" s="1"/>
  <c r="A2088" i="32" s="1"/>
  <c r="A2089" i="32" s="1"/>
  <c r="A2090" i="32" s="1"/>
  <c r="A2091" i="32" s="1"/>
  <c r="A2092" i="32" s="1"/>
  <c r="A2093" i="32" s="1"/>
  <c r="A2094" i="32" s="1"/>
  <c r="A2095" i="32" s="1"/>
  <c r="A2096" i="32" s="1"/>
  <c r="A2097" i="32" s="1"/>
  <c r="A2098" i="32" s="1"/>
  <c r="A2099" i="32" s="1"/>
  <c r="A2100" i="32" s="1"/>
  <c r="A2101" i="32" s="1"/>
  <c r="A2102" i="32" s="1"/>
  <c r="A2103" i="32" s="1"/>
  <c r="A2104" i="32" s="1"/>
  <c r="A2105" i="32" s="1"/>
  <c r="A2106" i="32" s="1"/>
  <c r="A2107" i="32" s="1"/>
  <c r="A2108" i="32" s="1"/>
  <c r="A2109" i="32" s="1"/>
  <c r="A2110" i="32" s="1"/>
  <c r="A2111" i="32" s="1"/>
  <c r="A2112" i="32" s="1"/>
  <c r="A2113" i="32" s="1"/>
  <c r="A2114" i="32" s="1"/>
  <c r="A2115" i="32" s="1"/>
  <c r="A2116" i="32" s="1"/>
  <c r="A2117" i="32" s="1"/>
  <c r="A2118" i="32" s="1"/>
  <c r="A2119" i="32" s="1"/>
  <c r="A2120" i="32" s="1"/>
  <c r="A2121" i="32" s="1"/>
  <c r="A2122" i="32" s="1"/>
  <c r="A2123" i="32" s="1"/>
  <c r="A2124" i="32" s="1"/>
  <c r="A2125" i="32" s="1"/>
  <c r="A2126" i="32" s="1"/>
  <c r="A2127" i="32" s="1"/>
  <c r="A2128" i="32" s="1"/>
  <c r="A2129" i="32" s="1"/>
  <c r="A2130" i="32" s="1"/>
  <c r="A2131" i="32" s="1"/>
  <c r="A2132" i="32" s="1"/>
  <c r="A2133" i="32" s="1"/>
  <c r="A2134" i="32" s="1"/>
  <c r="A2135" i="32" s="1"/>
  <c r="A2136" i="32" s="1"/>
  <c r="A2137" i="32" s="1"/>
  <c r="A2138" i="32" s="1"/>
  <c r="A2139" i="32" s="1"/>
  <c r="A2140" i="32" s="1"/>
  <c r="A2141" i="32" s="1"/>
  <c r="A2142" i="32" s="1"/>
  <c r="A2143" i="32" s="1"/>
  <c r="A2144" i="32" s="1"/>
  <c r="A2145" i="32" s="1"/>
  <c r="A2146" i="32" s="1"/>
  <c r="A2147" i="32" s="1"/>
  <c r="A2148" i="32" s="1"/>
  <c r="A2149" i="32" s="1"/>
  <c r="A2150" i="32" s="1"/>
  <c r="A2151" i="32" s="1"/>
  <c r="N31" i="21" l="1"/>
  <c r="N30" i="21"/>
  <c r="N29" i="21"/>
  <c r="N28" i="21"/>
  <c r="N27" i="21"/>
  <c r="N80" i="22"/>
  <c r="N79" i="22"/>
  <c r="N78" i="22"/>
  <c r="N77" i="22"/>
  <c r="N92" i="22" s="1"/>
  <c r="N76" i="22"/>
  <c r="N75" i="22"/>
  <c r="N93" i="22"/>
  <c r="N88" i="22"/>
  <c r="N89" i="22" s="1"/>
  <c r="N87" i="22"/>
  <c r="N46" i="22"/>
  <c r="N45" i="22"/>
  <c r="N44" i="22"/>
  <c r="N43" i="22"/>
  <c r="N42" i="22"/>
  <c r="N40" i="22"/>
  <c r="N41" i="22" s="1"/>
  <c r="N39" i="22"/>
  <c r="N32" i="22"/>
  <c r="N31" i="22"/>
  <c r="N30" i="22"/>
  <c r="N29" i="22"/>
  <c r="N28" i="22"/>
  <c r="N27" i="22"/>
  <c r="N90" i="22" l="1"/>
  <c r="N94" i="22"/>
  <c r="N91" i="22"/>
  <c r="O31" i="21"/>
  <c r="O30" i="21"/>
  <c r="O29" i="21"/>
  <c r="O28" i="21"/>
  <c r="O27" i="21"/>
  <c r="N8" i="20"/>
  <c r="N8" i="19"/>
  <c r="N49" i="18"/>
  <c r="O49" i="18" s="1"/>
  <c r="M49" i="18"/>
  <c r="N8" i="18"/>
  <c r="N26" i="18"/>
  <c r="N36" i="20"/>
  <c r="AC8" i="38"/>
  <c r="AB8" i="38"/>
  <c r="M61" i="20"/>
  <c r="N8" i="33"/>
  <c r="N8" i="22"/>
  <c r="O32" i="22"/>
  <c r="O31" i="22"/>
  <c r="O30" i="22"/>
  <c r="O29" i="22"/>
  <c r="O28" i="22"/>
  <c r="O27" i="22"/>
  <c r="N56" i="22"/>
  <c r="O80" i="22"/>
  <c r="O79" i="22"/>
  <c r="O78" i="22"/>
  <c r="O77" i="22"/>
  <c r="O76" i="22"/>
  <c r="O75" i="22"/>
  <c r="N104" i="22"/>
  <c r="N8" i="34"/>
  <c r="N7" i="34"/>
  <c r="N6" i="34"/>
  <c r="N32" i="34"/>
  <c r="N57" i="34"/>
  <c r="N82" i="34"/>
  <c r="N107" i="34"/>
  <c r="N132" i="34"/>
  <c r="N157" i="34"/>
  <c r="N182" i="34"/>
  <c r="N207" i="34"/>
  <c r="N232" i="34"/>
  <c r="N257" i="34"/>
  <c r="N282" i="34"/>
  <c r="L49" i="18" l="1"/>
  <c r="AA8" i="38"/>
  <c r="K61" i="20"/>
  <c r="L61" i="20"/>
  <c r="K49" i="18" l="1"/>
  <c r="N72" i="14" l="1"/>
  <c r="J49" i="18"/>
  <c r="J61" i="20"/>
  <c r="I49" i="18" l="1"/>
  <c r="X8" i="38"/>
  <c r="I61" i="20"/>
  <c r="H49" i="18" l="1"/>
  <c r="W8" i="38"/>
  <c r="H61" i="20"/>
  <c r="G49" i="18" l="1"/>
  <c r="V8" i="38"/>
  <c r="G61" i="20"/>
  <c r="F49" i="18" l="1"/>
  <c r="F61" i="20"/>
  <c r="U8" i="38"/>
  <c r="L68" i="14"/>
  <c r="E49" i="18" l="1"/>
  <c r="D49" i="18"/>
  <c r="C49" i="18"/>
  <c r="R4" i="38"/>
  <c r="R8" i="38"/>
  <c r="T8" i="38"/>
  <c r="S8" i="38"/>
  <c r="N1785" i="32" l="1"/>
  <c r="O1785" i="32" s="1"/>
  <c r="N1784" i="32"/>
  <c r="O1784" i="32" s="1"/>
  <c r="N1783" i="32"/>
  <c r="O1783" i="32" s="1"/>
  <c r="N1782" i="32"/>
  <c r="O1782" i="32" s="1"/>
  <c r="N1781" i="32"/>
  <c r="O1781" i="32" s="1"/>
  <c r="N1780" i="32"/>
  <c r="O1780" i="32" s="1"/>
  <c r="N1779" i="32"/>
  <c r="O1779" i="32" s="1"/>
  <c r="N1778" i="32"/>
  <c r="O1778" i="32" s="1"/>
  <c r="N1777" i="32"/>
  <c r="O1777" i="32" s="1"/>
  <c r="N1776" i="32"/>
  <c r="O1776" i="32" s="1"/>
  <c r="N1775" i="32"/>
  <c r="O1775" i="32" s="1"/>
  <c r="N1774" i="32"/>
  <c r="O1774" i="32" s="1"/>
  <c r="N1773" i="32"/>
  <c r="O1773" i="32" s="1"/>
  <c r="N1772" i="32"/>
  <c r="O1772" i="32" s="1"/>
  <c r="N1771" i="32"/>
  <c r="O1771" i="32" s="1"/>
  <c r="N1770" i="32"/>
  <c r="O1770" i="32" s="1"/>
  <c r="N1769" i="32"/>
  <c r="O1769" i="32" s="1"/>
  <c r="N1768" i="32"/>
  <c r="O1768" i="32" s="1"/>
  <c r="N1767" i="32"/>
  <c r="O1767" i="32" s="1"/>
  <c r="N1766" i="32"/>
  <c r="O1766" i="32" s="1"/>
  <c r="N1765" i="32"/>
  <c r="O1765" i="32" s="1"/>
  <c r="N1764" i="32"/>
  <c r="O1764" i="32" s="1"/>
  <c r="N1763" i="32"/>
  <c r="O1763" i="32" s="1"/>
  <c r="N1762" i="32"/>
  <c r="O1762" i="32" s="1"/>
  <c r="N1761" i="32"/>
  <c r="O1761" i="32" s="1"/>
  <c r="N1760" i="32"/>
  <c r="O1760" i="32" s="1"/>
  <c r="N1759" i="32"/>
  <c r="O1759" i="32" s="1"/>
  <c r="N1758" i="32"/>
  <c r="O1758" i="32" s="1"/>
  <c r="N1757" i="32"/>
  <c r="O1757" i="32" s="1"/>
  <c r="N1756" i="32"/>
  <c r="O1756" i="32" s="1"/>
  <c r="N1755" i="32"/>
  <c r="O1755" i="32" s="1"/>
  <c r="N1754" i="32"/>
  <c r="O1754" i="32" s="1"/>
  <c r="N1753" i="32"/>
  <c r="O1753" i="32" s="1"/>
  <c r="N1752" i="32"/>
  <c r="O1752" i="32" s="1"/>
  <c r="N1751" i="32"/>
  <c r="O1751" i="32" s="1"/>
  <c r="N1750" i="32"/>
  <c r="O1750" i="32" s="1"/>
  <c r="N1749" i="32"/>
  <c r="O1749" i="32" s="1"/>
  <c r="N1748" i="32"/>
  <c r="O1748" i="32" s="1"/>
  <c r="N1747" i="32"/>
  <c r="O1747" i="32" s="1"/>
  <c r="N1746" i="32"/>
  <c r="O1746" i="32" s="1"/>
  <c r="N1745" i="32"/>
  <c r="O1745" i="32" s="1"/>
  <c r="N1744" i="32"/>
  <c r="O1744" i="32" s="1"/>
  <c r="N1743" i="32"/>
  <c r="O1743" i="32" s="1"/>
  <c r="N1742" i="32"/>
  <c r="O1742" i="32" s="1"/>
  <c r="N1741" i="32"/>
  <c r="O1741" i="32" s="1"/>
  <c r="N1740" i="32"/>
  <c r="O1740" i="32" s="1"/>
  <c r="N1739" i="32"/>
  <c r="O1739" i="32" s="1"/>
  <c r="N1738" i="32"/>
  <c r="O1738" i="32" s="1"/>
  <c r="N1737" i="32"/>
  <c r="O1737" i="32" s="1"/>
  <c r="N1736" i="32"/>
  <c r="O1736" i="32" s="1"/>
  <c r="N1735" i="32"/>
  <c r="O1735" i="32" s="1"/>
  <c r="N1734" i="32"/>
  <c r="O1734" i="32" s="1"/>
  <c r="N1733" i="32"/>
  <c r="O1733" i="32" s="1"/>
  <c r="N1732" i="32"/>
  <c r="O1732" i="32" s="1"/>
  <c r="N1731" i="32"/>
  <c r="O1731" i="32" s="1"/>
  <c r="N1730" i="32"/>
  <c r="O1730" i="32" s="1"/>
  <c r="N1729" i="32"/>
  <c r="O1729" i="32" s="1"/>
  <c r="N1728" i="32"/>
  <c r="O1728" i="32" s="1"/>
  <c r="N1727" i="32"/>
  <c r="O1727" i="32" s="1"/>
  <c r="N1726" i="32"/>
  <c r="O1726" i="32" s="1"/>
  <c r="N1725" i="32"/>
  <c r="O1725" i="32" s="1"/>
  <c r="N1724" i="32"/>
  <c r="O1724" i="32" s="1"/>
  <c r="N1723" i="32"/>
  <c r="O1723" i="32" s="1"/>
  <c r="N1722" i="32"/>
  <c r="O1722" i="32" s="1"/>
  <c r="N1721" i="32"/>
  <c r="O1721" i="32" s="1"/>
  <c r="N1720" i="32"/>
  <c r="O1720" i="32" s="1"/>
  <c r="N1719" i="32"/>
  <c r="O1719" i="32" s="1"/>
  <c r="N1718" i="32"/>
  <c r="O1718" i="32" s="1"/>
  <c r="N1717" i="32"/>
  <c r="O1717" i="32" s="1"/>
  <c r="N1716" i="32"/>
  <c r="O1716" i="32" s="1"/>
  <c r="N1715" i="32"/>
  <c r="O1715" i="32" s="1"/>
  <c r="N1714" i="32"/>
  <c r="O1714" i="32" s="1"/>
  <c r="N1713" i="32"/>
  <c r="O1713" i="32" s="1"/>
  <c r="N1712" i="32"/>
  <c r="O1712" i="32" s="1"/>
  <c r="N1711" i="32"/>
  <c r="O1711" i="32" s="1"/>
  <c r="N1710" i="32"/>
  <c r="O1710" i="32" s="1"/>
  <c r="N1709" i="32"/>
  <c r="O1709" i="32" s="1"/>
  <c r="N1708" i="32"/>
  <c r="O1708" i="32" s="1"/>
  <c r="N1707" i="32"/>
  <c r="O1707" i="32" s="1"/>
  <c r="N1706" i="32"/>
  <c r="O1706" i="32" s="1"/>
  <c r="N1705" i="32"/>
  <c r="O1705" i="32" s="1"/>
  <c r="N1704" i="32"/>
  <c r="O1704" i="32" s="1"/>
  <c r="N1703" i="32"/>
  <c r="O1703" i="32" s="1"/>
  <c r="N1702" i="32"/>
  <c r="O1702" i="32" s="1"/>
  <c r="N1701" i="32"/>
  <c r="O1701" i="32" s="1"/>
  <c r="N1700" i="32"/>
  <c r="O1700" i="32" s="1"/>
  <c r="N1699" i="32"/>
  <c r="O1699" i="32" s="1"/>
  <c r="N1698" i="32"/>
  <c r="O1698" i="32" s="1"/>
  <c r="N1697" i="32"/>
  <c r="O1697" i="32" s="1"/>
  <c r="N1696" i="32"/>
  <c r="O1696" i="32" s="1"/>
  <c r="N1695" i="32"/>
  <c r="O1695" i="32" s="1"/>
  <c r="N1694" i="32"/>
  <c r="O1694" i="32" s="1"/>
  <c r="N1693" i="32"/>
  <c r="O1693" i="32" s="1"/>
  <c r="N1692" i="32"/>
  <c r="O1692" i="32" s="1"/>
  <c r="N1691" i="32"/>
  <c r="O1691" i="32" s="1"/>
  <c r="N1690" i="32"/>
  <c r="O1690" i="32" s="1"/>
  <c r="N1689" i="32"/>
  <c r="O1689" i="32" s="1"/>
  <c r="N1688" i="32"/>
  <c r="O1688" i="32" s="1"/>
  <c r="N1687" i="32"/>
  <c r="O1687" i="32" s="1"/>
  <c r="N1686" i="32"/>
  <c r="O1686" i="32" s="1"/>
  <c r="N1685" i="32"/>
  <c r="O1685" i="32" s="1"/>
  <c r="N1684" i="32"/>
  <c r="O1684" i="32" s="1"/>
  <c r="N1683" i="32"/>
  <c r="O1683" i="32" s="1"/>
  <c r="N1682" i="32"/>
  <c r="O1682" i="32" s="1"/>
  <c r="N1681" i="32"/>
  <c r="O1681" i="32" s="1"/>
  <c r="N1680" i="32"/>
  <c r="O1680" i="32" s="1"/>
  <c r="N1679" i="32"/>
  <c r="O1679" i="32" s="1"/>
  <c r="N1678" i="32"/>
  <c r="O1678" i="32" s="1"/>
  <c r="N1677" i="32"/>
  <c r="O1677" i="32" s="1"/>
  <c r="N1676" i="32"/>
  <c r="O1676" i="32" s="1"/>
  <c r="N1675" i="32"/>
  <c r="O1675" i="32" s="1"/>
  <c r="N1674" i="32"/>
  <c r="O1674" i="32" s="1"/>
  <c r="N1673" i="32"/>
  <c r="O1673" i="32" s="1"/>
  <c r="N1672" i="32"/>
  <c r="O1672" i="32" s="1"/>
  <c r="N1671" i="32"/>
  <c r="O1671" i="32" s="1"/>
  <c r="N1670" i="32"/>
  <c r="O1670" i="32" s="1"/>
  <c r="N1669" i="32"/>
  <c r="O1669" i="32" s="1"/>
  <c r="N1668" i="32"/>
  <c r="O1668" i="32" s="1"/>
  <c r="N1667" i="32"/>
  <c r="O1667" i="32" s="1"/>
  <c r="N1666" i="32"/>
  <c r="O1666" i="32" s="1"/>
  <c r="N1665" i="32"/>
  <c r="O1665" i="32" s="1"/>
  <c r="N1664" i="32"/>
  <c r="O1664" i="32" s="1"/>
  <c r="N1663" i="32"/>
  <c r="O1663" i="32" s="1"/>
  <c r="N1662" i="32"/>
  <c r="O1662" i="32" s="1"/>
  <c r="N1661" i="32"/>
  <c r="O1661" i="32" s="1"/>
  <c r="N1660" i="32"/>
  <c r="O1660" i="32" s="1"/>
  <c r="N1659" i="32"/>
  <c r="O1659" i="32" s="1"/>
  <c r="N1658" i="32"/>
  <c r="O1658" i="32" s="1"/>
  <c r="N1657" i="32"/>
  <c r="O1657" i="32" s="1"/>
  <c r="N1656" i="32"/>
  <c r="O1656" i="32" s="1"/>
  <c r="N1655" i="32"/>
  <c r="O1655" i="32" s="1"/>
  <c r="N1654" i="32"/>
  <c r="O1654" i="32" s="1"/>
  <c r="N1653" i="32"/>
  <c r="O1653" i="32" s="1"/>
  <c r="N1652" i="32"/>
  <c r="O1652" i="32" s="1"/>
  <c r="N1651" i="32"/>
  <c r="O1651" i="32" s="1"/>
  <c r="N1650" i="32"/>
  <c r="O1650" i="32" s="1"/>
  <c r="N1649" i="32"/>
  <c r="O1649" i="32" s="1"/>
  <c r="N1648" i="32"/>
  <c r="O1648" i="32" s="1"/>
  <c r="N1647" i="32"/>
  <c r="O1647" i="32" s="1"/>
  <c r="N1646" i="32"/>
  <c r="O1646" i="32" s="1"/>
  <c r="N1645" i="32"/>
  <c r="O1645" i="32" s="1"/>
  <c r="N1644" i="32"/>
  <c r="O1644" i="32" s="1"/>
  <c r="N1643" i="32"/>
  <c r="O1643" i="32" s="1"/>
  <c r="N1642" i="32"/>
  <c r="O1642" i="32" s="1"/>
  <c r="N1641" i="32"/>
  <c r="O1641" i="32" s="1"/>
  <c r="N1640" i="32"/>
  <c r="O1640" i="32" s="1"/>
  <c r="N1639" i="32"/>
  <c r="O1639" i="32" s="1"/>
  <c r="N1638" i="32"/>
  <c r="O1638" i="32" s="1"/>
  <c r="N1637" i="32"/>
  <c r="O1637" i="32" s="1"/>
  <c r="N1636" i="32"/>
  <c r="O1636" i="32" s="1"/>
  <c r="N1635" i="32"/>
  <c r="O1635" i="32" s="1"/>
  <c r="N1634" i="32"/>
  <c r="O1634" i="32" s="1"/>
  <c r="N1633" i="32"/>
  <c r="O1633" i="32" s="1"/>
  <c r="N1632" i="32"/>
  <c r="O1632" i="32" s="1"/>
  <c r="N1631" i="32"/>
  <c r="O1631" i="32" s="1"/>
  <c r="N1630" i="32"/>
  <c r="O1630" i="32" s="1"/>
  <c r="N1629" i="32"/>
  <c r="O1629" i="32" s="1"/>
  <c r="N1628" i="32"/>
  <c r="O1628" i="32" s="1"/>
  <c r="N1627" i="32"/>
  <c r="O1627" i="32" s="1"/>
  <c r="N1626" i="32"/>
  <c r="O1626" i="32" s="1"/>
  <c r="N1625" i="32"/>
  <c r="O1625" i="32" s="1"/>
  <c r="N1624" i="32"/>
  <c r="O1624" i="32" s="1"/>
  <c r="N1623" i="32"/>
  <c r="O1623" i="32" s="1"/>
  <c r="N1622" i="32"/>
  <c r="O1622" i="32" s="1"/>
  <c r="N1621" i="32"/>
  <c r="O1621" i="32" s="1"/>
  <c r="N1620" i="32"/>
  <c r="O1620" i="32" s="1"/>
  <c r="N1619" i="32"/>
  <c r="O1619" i="32" s="1"/>
  <c r="N1618" i="32"/>
  <c r="O1618" i="32" s="1"/>
  <c r="N1617" i="32"/>
  <c r="O1617" i="32" s="1"/>
  <c r="N1616" i="32"/>
  <c r="O1616" i="32" s="1"/>
  <c r="N1615" i="32"/>
  <c r="O1615" i="32" s="1"/>
  <c r="N1614" i="32"/>
  <c r="O1614" i="32" s="1"/>
  <c r="N1613" i="32"/>
  <c r="O1613" i="32" s="1"/>
  <c r="N1612" i="32"/>
  <c r="O1612" i="32" s="1"/>
  <c r="N1611" i="32"/>
  <c r="O1611" i="32" s="1"/>
  <c r="N1610" i="32"/>
  <c r="O1610" i="32" s="1"/>
  <c r="N1609" i="32"/>
  <c r="O1609" i="32" s="1"/>
  <c r="N1608" i="32"/>
  <c r="O1608" i="32" s="1"/>
  <c r="N1607" i="32"/>
  <c r="O1607" i="32" s="1"/>
  <c r="N1606" i="32"/>
  <c r="O1606" i="32" s="1"/>
  <c r="N1605" i="32"/>
  <c r="O1605" i="32" s="1"/>
  <c r="N1604" i="32"/>
  <c r="O1604" i="32" s="1"/>
  <c r="N1603" i="32"/>
  <c r="O1603" i="32" s="1"/>
  <c r="N1602" i="32"/>
  <c r="O1602" i="32" s="1"/>
  <c r="N1601" i="32"/>
  <c r="O1601" i="32" s="1"/>
  <c r="N1600" i="32"/>
  <c r="O1600" i="32" s="1"/>
  <c r="N1599" i="32"/>
  <c r="O1599" i="32" s="1"/>
  <c r="N1598" i="32"/>
  <c r="O1598" i="32" s="1"/>
  <c r="N1597" i="32"/>
  <c r="O1597" i="32" s="1"/>
  <c r="N1596" i="32"/>
  <c r="O1596" i="32" s="1"/>
  <c r="N1595" i="32"/>
  <c r="O1595" i="32" s="1"/>
  <c r="N1594" i="32"/>
  <c r="O1594" i="32" s="1"/>
  <c r="N1593" i="32"/>
  <c r="O1593" i="32" s="1"/>
  <c r="N1592" i="32"/>
  <c r="O1592" i="32" s="1"/>
  <c r="N1591" i="32"/>
  <c r="O1591" i="32" s="1"/>
  <c r="N1590" i="32"/>
  <c r="O1590" i="32" s="1"/>
  <c r="N1589" i="32"/>
  <c r="O1589" i="32" s="1"/>
  <c r="N1588" i="32"/>
  <c r="O1588" i="32" s="1"/>
  <c r="N1587" i="32"/>
  <c r="O1587" i="32" s="1"/>
  <c r="N1586" i="32"/>
  <c r="O1586" i="32" s="1"/>
  <c r="N1585" i="32"/>
  <c r="O1585" i="32" s="1"/>
  <c r="N1584" i="32"/>
  <c r="O1584" i="32" s="1"/>
  <c r="N1583" i="32"/>
  <c r="O1583" i="32" s="1"/>
  <c r="N1582" i="32"/>
  <c r="O1582" i="32" s="1"/>
  <c r="N1581" i="32"/>
  <c r="O1581" i="32" s="1"/>
  <c r="N1580" i="32"/>
  <c r="O1580" i="32" s="1"/>
  <c r="N1579" i="32"/>
  <c r="O1579" i="32" s="1"/>
  <c r="N1578" i="32"/>
  <c r="O1578" i="32" s="1"/>
  <c r="N1577" i="32"/>
  <c r="O1577" i="32" s="1"/>
  <c r="N1576" i="32"/>
  <c r="O1576" i="32" s="1"/>
  <c r="N1575" i="32"/>
  <c r="O1575" i="32" s="1"/>
  <c r="N1574" i="32"/>
  <c r="O1574" i="32" s="1"/>
  <c r="N1573" i="32"/>
  <c r="O1573" i="32" s="1"/>
  <c r="N1572" i="32"/>
  <c r="O1572" i="32" s="1"/>
  <c r="N1571" i="32"/>
  <c r="O1571" i="32" s="1"/>
  <c r="N1570" i="32"/>
  <c r="O1570" i="32" s="1"/>
  <c r="N1569" i="32"/>
  <c r="O1569" i="32" s="1"/>
  <c r="N1568" i="32"/>
  <c r="O1568" i="32" s="1"/>
  <c r="N1567" i="32"/>
  <c r="O1567" i="32" s="1"/>
  <c r="N1566" i="32"/>
  <c r="O1566" i="32" s="1"/>
  <c r="N1565" i="32"/>
  <c r="O1565" i="32" s="1"/>
  <c r="N1564" i="32"/>
  <c r="O1564" i="32" s="1"/>
  <c r="N1563" i="32"/>
  <c r="O1563" i="32" s="1"/>
  <c r="N1562" i="32"/>
  <c r="O1562" i="32" s="1"/>
  <c r="N1561" i="32"/>
  <c r="O1561" i="32" s="1"/>
  <c r="N1560" i="32"/>
  <c r="O1560" i="32" s="1"/>
  <c r="N1559" i="32"/>
  <c r="O1559" i="32" s="1"/>
  <c r="N1558" i="32"/>
  <c r="O1558" i="32" s="1"/>
  <c r="N1557" i="32"/>
  <c r="O1557" i="32" s="1"/>
  <c r="N1556" i="32"/>
  <c r="O1556" i="32" s="1"/>
  <c r="N1555" i="32"/>
  <c r="O1555" i="32" s="1"/>
  <c r="N1554" i="32"/>
  <c r="O1554" i="32" s="1"/>
  <c r="N1553" i="32"/>
  <c r="O1553" i="32" s="1"/>
  <c r="N1552" i="32"/>
  <c r="O1552" i="32" s="1"/>
  <c r="N1551" i="32"/>
  <c r="O1551" i="32" s="1"/>
  <c r="N1550" i="32"/>
  <c r="O1550" i="32" s="1"/>
  <c r="N1549" i="32"/>
  <c r="O1549" i="32" s="1"/>
  <c r="N1548" i="32"/>
  <c r="O1548" i="32" s="1"/>
  <c r="N1547" i="32"/>
  <c r="O1547" i="32" s="1"/>
  <c r="N1546" i="32"/>
  <c r="O1546" i="32" s="1"/>
  <c r="N1545" i="32"/>
  <c r="O1545" i="32" s="1"/>
  <c r="N1544" i="32"/>
  <c r="O1544" i="32" s="1"/>
  <c r="N1543" i="32"/>
  <c r="O1543" i="32" s="1"/>
  <c r="N1542" i="32"/>
  <c r="O1542" i="32" s="1"/>
  <c r="N1541" i="32"/>
  <c r="O1541" i="32" s="1"/>
  <c r="N1540" i="32"/>
  <c r="O1540" i="32" s="1"/>
  <c r="N1539" i="32"/>
  <c r="O1539" i="32" s="1"/>
  <c r="N1538" i="32"/>
  <c r="O1538" i="32" s="1"/>
  <c r="N1537" i="32"/>
  <c r="O1537" i="32" s="1"/>
  <c r="N1536" i="32"/>
  <c r="O1536" i="32" s="1"/>
  <c r="N1535" i="32"/>
  <c r="O1535" i="32" s="1"/>
  <c r="N1534" i="32"/>
  <c r="O1534" i="32" s="1"/>
  <c r="N1533" i="32"/>
  <c r="O1533" i="32" s="1"/>
  <c r="N1532" i="32"/>
  <c r="O1532" i="32" s="1"/>
  <c r="N1531" i="32"/>
  <c r="O1531" i="32" s="1"/>
  <c r="N1530" i="32"/>
  <c r="O1530" i="32" s="1"/>
  <c r="N1529" i="32"/>
  <c r="O1529" i="32" s="1"/>
  <c r="N1528" i="32"/>
  <c r="O1528" i="32" s="1"/>
  <c r="N1527" i="32"/>
  <c r="O1527" i="32" s="1"/>
  <c r="N1526" i="32"/>
  <c r="O1526" i="32" s="1"/>
  <c r="N1525" i="32"/>
  <c r="O1525" i="32" s="1"/>
  <c r="N1524" i="32"/>
  <c r="O1524" i="32" s="1"/>
  <c r="N1523" i="32"/>
  <c r="O1523" i="32" s="1"/>
  <c r="N1522" i="32"/>
  <c r="O1522" i="32" s="1"/>
  <c r="N1521" i="32"/>
  <c r="O1521" i="32" s="1"/>
  <c r="N1520" i="32"/>
  <c r="O1520" i="32" s="1"/>
  <c r="N1519" i="32"/>
  <c r="O1519" i="32" s="1"/>
  <c r="N1518" i="32"/>
  <c r="O1518" i="32" s="1"/>
  <c r="N1517" i="32"/>
  <c r="O1517" i="32" s="1"/>
  <c r="N1516" i="32"/>
  <c r="O1516" i="32" s="1"/>
  <c r="N1515" i="32"/>
  <c r="O1515" i="32" s="1"/>
  <c r="N1514" i="32"/>
  <c r="O1514" i="32" s="1"/>
  <c r="N1513" i="32"/>
  <c r="O1513" i="32" s="1"/>
  <c r="N1512" i="32"/>
  <c r="O1512" i="32" s="1"/>
  <c r="N1511" i="32"/>
  <c r="O1511" i="32" s="1"/>
  <c r="N1510" i="32"/>
  <c r="O1510" i="32" s="1"/>
  <c r="N1509" i="32"/>
  <c r="O1509" i="32" s="1"/>
  <c r="N1508" i="32"/>
  <c r="O1508" i="32" s="1"/>
  <c r="N1507" i="32"/>
  <c r="O1507" i="32" s="1"/>
  <c r="N1506" i="32"/>
  <c r="O1506" i="32" s="1"/>
  <c r="N1505" i="32"/>
  <c r="O1505" i="32" s="1"/>
  <c r="N1504" i="32"/>
  <c r="O1504" i="32" s="1"/>
  <c r="N1503" i="32"/>
  <c r="O1503" i="32" s="1"/>
  <c r="N1502" i="32"/>
  <c r="O1502" i="32" s="1"/>
  <c r="N1501" i="32"/>
  <c r="O1501" i="32" s="1"/>
  <c r="N1500" i="32"/>
  <c r="O1500" i="32" s="1"/>
  <c r="N1499" i="32"/>
  <c r="O1499" i="32" s="1"/>
  <c r="N1498" i="32"/>
  <c r="O1498" i="32" s="1"/>
  <c r="N1497" i="32"/>
  <c r="O1497" i="32" s="1"/>
  <c r="N1496" i="32"/>
  <c r="O1496" i="32" s="1"/>
  <c r="N1495" i="32"/>
  <c r="O1495" i="32" s="1"/>
  <c r="N1494" i="32"/>
  <c r="O1494" i="32" s="1"/>
  <c r="N1493" i="32"/>
  <c r="O1493" i="32" s="1"/>
  <c r="N1492" i="32"/>
  <c r="O1492" i="32" s="1"/>
  <c r="N1491" i="32"/>
  <c r="O1491" i="32" s="1"/>
  <c r="N1490" i="32"/>
  <c r="O1490" i="32" s="1"/>
  <c r="N1489" i="32"/>
  <c r="O1489" i="32" s="1"/>
  <c r="N1488" i="32"/>
  <c r="O1488" i="32" s="1"/>
  <c r="N1487" i="32"/>
  <c r="O1487" i="32" s="1"/>
  <c r="N1486" i="32"/>
  <c r="O1486" i="32" s="1"/>
  <c r="N1485" i="32"/>
  <c r="O1485" i="32" s="1"/>
  <c r="N1484" i="32"/>
  <c r="O1484" i="32" s="1"/>
  <c r="N1483" i="32"/>
  <c r="O1483" i="32" s="1"/>
  <c r="N1482" i="32"/>
  <c r="O1482" i="32" s="1"/>
  <c r="N1481" i="32"/>
  <c r="O1481" i="32" s="1"/>
  <c r="N1480" i="32"/>
  <c r="O1480" i="32" s="1"/>
  <c r="N1479" i="32"/>
  <c r="O1479" i="32" s="1"/>
  <c r="N1478" i="32"/>
  <c r="O1478" i="32" s="1"/>
  <c r="N1477" i="32"/>
  <c r="O1477" i="32" s="1"/>
  <c r="N1476" i="32"/>
  <c r="O1476" i="32" s="1"/>
  <c r="N1475" i="32"/>
  <c r="O1475" i="32" s="1"/>
  <c r="N1474" i="32"/>
  <c r="O1474" i="32" s="1"/>
  <c r="N1473" i="32"/>
  <c r="O1473" i="32" s="1"/>
  <c r="N1472" i="32"/>
  <c r="O1472" i="32" s="1"/>
  <c r="N1471" i="32"/>
  <c r="O1471" i="32" s="1"/>
  <c r="N1470" i="32"/>
  <c r="O1470" i="32" s="1"/>
  <c r="N1469" i="32"/>
  <c r="O1469" i="32" s="1"/>
  <c r="N1468" i="32"/>
  <c r="O1468" i="32" s="1"/>
  <c r="N1467" i="32"/>
  <c r="O1467" i="32" s="1"/>
  <c r="N1466" i="32"/>
  <c r="O1466" i="32" s="1"/>
  <c r="N1465" i="32"/>
  <c r="O1465" i="32" s="1"/>
  <c r="N1464" i="32"/>
  <c r="O1464" i="32" s="1"/>
  <c r="N1463" i="32"/>
  <c r="O1463" i="32" s="1"/>
  <c r="N1462" i="32"/>
  <c r="O1462" i="32" s="1"/>
  <c r="N1461" i="32"/>
  <c r="O1461" i="32" s="1"/>
  <c r="N1460" i="32"/>
  <c r="O1460" i="32" s="1"/>
  <c r="N1459" i="32"/>
  <c r="O1459" i="32" s="1"/>
  <c r="N1458" i="32"/>
  <c r="O1458" i="32" s="1"/>
  <c r="N1457" i="32"/>
  <c r="O1457" i="32" s="1"/>
  <c r="N1456" i="32"/>
  <c r="O1456" i="32" s="1"/>
  <c r="N1455" i="32"/>
  <c r="O1455" i="32" s="1"/>
  <c r="N1454" i="32"/>
  <c r="O1454" i="32" s="1"/>
  <c r="N1453" i="32"/>
  <c r="O1453" i="32" s="1"/>
  <c r="N1452" i="32"/>
  <c r="O1452" i="32" s="1"/>
  <c r="N1451" i="32"/>
  <c r="O1451" i="32" s="1"/>
  <c r="N1450" i="32"/>
  <c r="O1450" i="32" s="1"/>
  <c r="N1449" i="32"/>
  <c r="O1449" i="32" s="1"/>
  <c r="N1448" i="32"/>
  <c r="O1448" i="32" s="1"/>
  <c r="N1447" i="32"/>
  <c r="O1447" i="32" s="1"/>
  <c r="N1446" i="32"/>
  <c r="O1446" i="32" s="1"/>
  <c r="N1445" i="32"/>
  <c r="O1445" i="32" s="1"/>
  <c r="N1444" i="32"/>
  <c r="O1444" i="32" s="1"/>
  <c r="N1443" i="32"/>
  <c r="O1443" i="32" s="1"/>
  <c r="N1442" i="32"/>
  <c r="O1442" i="32" s="1"/>
  <c r="N1441" i="32"/>
  <c r="O1441" i="32" s="1"/>
  <c r="N1440" i="32"/>
  <c r="O1440" i="32" s="1"/>
  <c r="N1439" i="32"/>
  <c r="O1439" i="32" s="1"/>
  <c r="N1438" i="32"/>
  <c r="O1438" i="32" s="1"/>
  <c r="N1437" i="32"/>
  <c r="O1437" i="32" s="1"/>
  <c r="N1436" i="32"/>
  <c r="O1436" i="32" s="1"/>
  <c r="N1435" i="32"/>
  <c r="O1435" i="32" s="1"/>
  <c r="N1434" i="32"/>
  <c r="O1434" i="32" s="1"/>
  <c r="N1433" i="32"/>
  <c r="O1433" i="32" s="1"/>
  <c r="N1432" i="32"/>
  <c r="O1432" i="32" s="1"/>
  <c r="N1431" i="32"/>
  <c r="O1431" i="32" s="1"/>
  <c r="N1430" i="32"/>
  <c r="O1430" i="32" s="1"/>
  <c r="N1429" i="32"/>
  <c r="O1429" i="32" s="1"/>
  <c r="N1428" i="32"/>
  <c r="O1428" i="32" s="1"/>
  <c r="N1427" i="32"/>
  <c r="O1427" i="32" s="1"/>
  <c r="N1426" i="32"/>
  <c r="O1426" i="32" s="1"/>
  <c r="N1425" i="32"/>
  <c r="O1425" i="32" s="1"/>
  <c r="N1424" i="32"/>
  <c r="O1424" i="32" s="1"/>
  <c r="N1423" i="32"/>
  <c r="O1423" i="32" s="1"/>
  <c r="N1422" i="32"/>
  <c r="O1422" i="32" s="1"/>
  <c r="N1421" i="32"/>
  <c r="O1421" i="32" s="1"/>
  <c r="N1420" i="32"/>
  <c r="O1420" i="32" s="1"/>
  <c r="N1419" i="32"/>
  <c r="O1419" i="32" s="1"/>
  <c r="N1418" i="32"/>
  <c r="O1418" i="32" s="1"/>
  <c r="N1417" i="32"/>
  <c r="O1417" i="32" s="1"/>
  <c r="N1416" i="32"/>
  <c r="O1416" i="32" s="1"/>
  <c r="N1415" i="32"/>
  <c r="O1415" i="32" s="1"/>
  <c r="N1414" i="32"/>
  <c r="O1414" i="32" s="1"/>
  <c r="N1413" i="32"/>
  <c r="O1413" i="32" s="1"/>
  <c r="N1412" i="32"/>
  <c r="O1412" i="32" s="1"/>
  <c r="N1411" i="32"/>
  <c r="O1411" i="32" s="1"/>
  <c r="N1410" i="32"/>
  <c r="O1410" i="32" s="1"/>
  <c r="N1409" i="32"/>
  <c r="O1409" i="32" s="1"/>
  <c r="N1408" i="32"/>
  <c r="O1408" i="32" s="1"/>
  <c r="N1407" i="32"/>
  <c r="O1407" i="32" s="1"/>
  <c r="N1406" i="32"/>
  <c r="O1406" i="32" s="1"/>
  <c r="N1405" i="32"/>
  <c r="O1405" i="32" s="1"/>
  <c r="N1404" i="32"/>
  <c r="O1404" i="32" s="1"/>
  <c r="N1403" i="32"/>
  <c r="O1403" i="32" s="1"/>
  <c r="N1402" i="32"/>
  <c r="O1402" i="32" s="1"/>
  <c r="N1401" i="32"/>
  <c r="O1401" i="32" s="1"/>
  <c r="N1400" i="32"/>
  <c r="O1400" i="32" s="1"/>
  <c r="N1399" i="32"/>
  <c r="O1399" i="32" s="1"/>
  <c r="N1398" i="32"/>
  <c r="O1398" i="32" s="1"/>
  <c r="N1397" i="32"/>
  <c r="O1397" i="32" s="1"/>
  <c r="N1396" i="32"/>
  <c r="O1396" i="32" s="1"/>
  <c r="N1395" i="32"/>
  <c r="O1395" i="32" s="1"/>
  <c r="N1394" i="32"/>
  <c r="O1394" i="32" s="1"/>
  <c r="N1393" i="32"/>
  <c r="O1393" i="32" s="1"/>
  <c r="N1392" i="32"/>
  <c r="O1392" i="32" s="1"/>
  <c r="N1391" i="32"/>
  <c r="O1391" i="32" s="1"/>
  <c r="N1390" i="32"/>
  <c r="O1390" i="32" s="1"/>
  <c r="N1389" i="32"/>
  <c r="O1389" i="32" s="1"/>
  <c r="N1388" i="32"/>
  <c r="O1388" i="32" s="1"/>
  <c r="N1387" i="32"/>
  <c r="O1387" i="32" s="1"/>
  <c r="N1386" i="32"/>
  <c r="O1386" i="32" s="1"/>
  <c r="N1385" i="32"/>
  <c r="O1385" i="32" s="1"/>
  <c r="N1384" i="32"/>
  <c r="O1384" i="32" s="1"/>
  <c r="N1383" i="32"/>
  <c r="O1383" i="32" s="1"/>
  <c r="N1382" i="32"/>
  <c r="O1382" i="32" s="1"/>
  <c r="N1381" i="32"/>
  <c r="O1381" i="32" s="1"/>
  <c r="N1380" i="32"/>
  <c r="O1380" i="32" s="1"/>
  <c r="N1379" i="32"/>
  <c r="O1379" i="32" s="1"/>
  <c r="N1378" i="32"/>
  <c r="O1378" i="32" s="1"/>
  <c r="N1377" i="32"/>
  <c r="O1377" i="32" s="1"/>
  <c r="N1376" i="32"/>
  <c r="O1376" i="32" s="1"/>
  <c r="N1375" i="32"/>
  <c r="O1375" i="32" s="1"/>
  <c r="N1374" i="32"/>
  <c r="O1374" i="32" s="1"/>
  <c r="N1373" i="32"/>
  <c r="O1373" i="32" s="1"/>
  <c r="N1372" i="32"/>
  <c r="O1372" i="32" s="1"/>
  <c r="N1371" i="32"/>
  <c r="O1371" i="32" s="1"/>
  <c r="N1370" i="32"/>
  <c r="O1370" i="32" s="1"/>
  <c r="N1369" i="32"/>
  <c r="O1369" i="32" s="1"/>
  <c r="N1368" i="32"/>
  <c r="O1368" i="32" s="1"/>
  <c r="N1367" i="32"/>
  <c r="O1367" i="32" s="1"/>
  <c r="N1366" i="32"/>
  <c r="O1366" i="32" s="1"/>
  <c r="N1365" i="32"/>
  <c r="O1365" i="32" s="1"/>
  <c r="N1364" i="32"/>
  <c r="O1364" i="32" s="1"/>
  <c r="N1363" i="32"/>
  <c r="O1363" i="32" s="1"/>
  <c r="N1362" i="32"/>
  <c r="O1362" i="32" s="1"/>
  <c r="N1361" i="32"/>
  <c r="O1361" i="32" s="1"/>
  <c r="N1360" i="32"/>
  <c r="O1360" i="32" s="1"/>
  <c r="N1359" i="32"/>
  <c r="O1359" i="32" s="1"/>
  <c r="N1358" i="32"/>
  <c r="O1358" i="32" s="1"/>
  <c r="N1357" i="32"/>
  <c r="O1357" i="32" s="1"/>
  <c r="N1356" i="32"/>
  <c r="O1356" i="32" s="1"/>
  <c r="N1355" i="32"/>
  <c r="O1355" i="32" s="1"/>
  <c r="N1354" i="32"/>
  <c r="O1354" i="32" s="1"/>
  <c r="N1353" i="32"/>
  <c r="O1353" i="32" s="1"/>
  <c r="N1352" i="32"/>
  <c r="O1352" i="32" s="1"/>
  <c r="N1351" i="32"/>
  <c r="O1351" i="32" s="1"/>
  <c r="N1350" i="32"/>
  <c r="O1350" i="32" s="1"/>
  <c r="N1349" i="32"/>
  <c r="O1349" i="32" s="1"/>
  <c r="N1348" i="32"/>
  <c r="O1348" i="32" s="1"/>
  <c r="N1347" i="32"/>
  <c r="O1347" i="32" s="1"/>
  <c r="N1346" i="32"/>
  <c r="O1346" i="32" s="1"/>
  <c r="N1345" i="32"/>
  <c r="O1345" i="32" s="1"/>
  <c r="N1344" i="32"/>
  <c r="O1344" i="32" s="1"/>
  <c r="N1343" i="32"/>
  <c r="O1343" i="32" s="1"/>
  <c r="N1342" i="32"/>
  <c r="O1342" i="32" s="1"/>
  <c r="N1341" i="32"/>
  <c r="O1341" i="32" s="1"/>
  <c r="N1340" i="32"/>
  <c r="O1340" i="32" s="1"/>
  <c r="N1339" i="32"/>
  <c r="O1339" i="32" s="1"/>
  <c r="N1338" i="32"/>
  <c r="O1338" i="32" s="1"/>
  <c r="N1337" i="32"/>
  <c r="O1337" i="32" s="1"/>
  <c r="N1336" i="32"/>
  <c r="O1336" i="32" s="1"/>
  <c r="N1335" i="32"/>
  <c r="O1335" i="32" s="1"/>
  <c r="N1334" i="32"/>
  <c r="O1334" i="32" s="1"/>
  <c r="N1333" i="32"/>
  <c r="O1333" i="32" s="1"/>
  <c r="N1332" i="32"/>
  <c r="O1332" i="32" s="1"/>
  <c r="N1331" i="32"/>
  <c r="O1331" i="32" s="1"/>
  <c r="N1330" i="32"/>
  <c r="O1330" i="32" s="1"/>
  <c r="N1329" i="32"/>
  <c r="O1329" i="32" s="1"/>
  <c r="N1328" i="32"/>
  <c r="O1328" i="32" s="1"/>
  <c r="N1327" i="32"/>
  <c r="O1327" i="32" s="1"/>
  <c r="N1326" i="32"/>
  <c r="O1326" i="32" s="1"/>
  <c r="N1325" i="32"/>
  <c r="O1325" i="32" s="1"/>
  <c r="N1324" i="32"/>
  <c r="O1324" i="32" s="1"/>
  <c r="N1323" i="32"/>
  <c r="O1323" i="32" s="1"/>
  <c r="N1322" i="32"/>
  <c r="O1322" i="32" s="1"/>
  <c r="N1321" i="32"/>
  <c r="O1321" i="32" s="1"/>
  <c r="N1320" i="32"/>
  <c r="O1320" i="32" s="1"/>
  <c r="N1319" i="32"/>
  <c r="O1319" i="32" s="1"/>
  <c r="N1318" i="32"/>
  <c r="O1318" i="32" s="1"/>
  <c r="N1317" i="32"/>
  <c r="O1317" i="32" s="1"/>
  <c r="N1316" i="32"/>
  <c r="O1316" i="32" s="1"/>
  <c r="N1315" i="32"/>
  <c r="O1315" i="32" s="1"/>
  <c r="N1314" i="32"/>
  <c r="O1314" i="32" s="1"/>
  <c r="N1313" i="32"/>
  <c r="O1313" i="32" s="1"/>
  <c r="N1312" i="32"/>
  <c r="O1312" i="32" s="1"/>
  <c r="N1311" i="32"/>
  <c r="O1311" i="32" s="1"/>
  <c r="N1310" i="32"/>
  <c r="O1310" i="32" s="1"/>
  <c r="N1309" i="32"/>
  <c r="O1309" i="32" s="1"/>
  <c r="N1308" i="32"/>
  <c r="O1308" i="32" s="1"/>
  <c r="N1307" i="32"/>
  <c r="O1307" i="32" s="1"/>
  <c r="N1306" i="32"/>
  <c r="O1306" i="32" s="1"/>
  <c r="N1305" i="32"/>
  <c r="O1305" i="32" s="1"/>
  <c r="N1304" i="32"/>
  <c r="O1304" i="32" s="1"/>
  <c r="N1303" i="32"/>
  <c r="O1303" i="32" s="1"/>
  <c r="N1302" i="32"/>
  <c r="O1302" i="32" s="1"/>
  <c r="N1301" i="32"/>
  <c r="O1301" i="32" s="1"/>
  <c r="N1300" i="32"/>
  <c r="O1300" i="32" s="1"/>
  <c r="N1299" i="32"/>
  <c r="O1299" i="32" s="1"/>
  <c r="N1298" i="32"/>
  <c r="O1298" i="32" s="1"/>
  <c r="N1297" i="32"/>
  <c r="O1297" i="32" s="1"/>
  <c r="N1296" i="32"/>
  <c r="O1296" i="32" s="1"/>
  <c r="N1295" i="32"/>
  <c r="O1295" i="32" s="1"/>
  <c r="N1294" i="32"/>
  <c r="O1294" i="32" s="1"/>
  <c r="N1293" i="32"/>
  <c r="O1293" i="32" s="1"/>
  <c r="N1292" i="32"/>
  <c r="O1292" i="32" s="1"/>
  <c r="N1291" i="32"/>
  <c r="O1291" i="32" s="1"/>
  <c r="N1290" i="32"/>
  <c r="O1290" i="32" s="1"/>
  <c r="N1289" i="32"/>
  <c r="O1289" i="32" s="1"/>
  <c r="N1288" i="32"/>
  <c r="O1288" i="32" s="1"/>
  <c r="N1287" i="32"/>
  <c r="O1287" i="32" s="1"/>
  <c r="N1286" i="32"/>
  <c r="O1286" i="32" s="1"/>
  <c r="N1285" i="32"/>
  <c r="O1285" i="32" s="1"/>
  <c r="N1284" i="32"/>
  <c r="O1284" i="32" s="1"/>
  <c r="N1283" i="32"/>
  <c r="O1283" i="32" s="1"/>
  <c r="N1282" i="32"/>
  <c r="O1282" i="32" s="1"/>
  <c r="N1281" i="32"/>
  <c r="O1281" i="32" s="1"/>
  <c r="N1280" i="32"/>
  <c r="O1280" i="32" s="1"/>
  <c r="N1279" i="32"/>
  <c r="O1279" i="32" s="1"/>
  <c r="N1278" i="32"/>
  <c r="O1278" i="32" s="1"/>
  <c r="N1277" i="32"/>
  <c r="O1277" i="32" s="1"/>
  <c r="N1276" i="32"/>
  <c r="O1276" i="32" s="1"/>
  <c r="N1275" i="32"/>
  <c r="O1275" i="32" s="1"/>
  <c r="N1274" i="32"/>
  <c r="O1274" i="32" s="1"/>
  <c r="N1273" i="32"/>
  <c r="O1273" i="32" s="1"/>
  <c r="N1272" i="32"/>
  <c r="O1272" i="32" s="1"/>
  <c r="N1271" i="32"/>
  <c r="O1271" i="32" s="1"/>
  <c r="N1270" i="32"/>
  <c r="O1270" i="32" s="1"/>
  <c r="N1269" i="32"/>
  <c r="O1269" i="32" s="1"/>
  <c r="N1268" i="32"/>
  <c r="O1268" i="32" s="1"/>
  <c r="N1267" i="32"/>
  <c r="O1267" i="32" s="1"/>
  <c r="N1266" i="32"/>
  <c r="O1266" i="32" s="1"/>
  <c r="N1265" i="32"/>
  <c r="O1265" i="32" s="1"/>
  <c r="N1264" i="32"/>
  <c r="O1264" i="32" s="1"/>
  <c r="N1263" i="32"/>
  <c r="O1263" i="32" s="1"/>
  <c r="N1262" i="32"/>
  <c r="O1262" i="32" s="1"/>
  <c r="N1261" i="32"/>
  <c r="O1261" i="32" s="1"/>
  <c r="N1260" i="32"/>
  <c r="O1260" i="32" s="1"/>
  <c r="N1259" i="32"/>
  <c r="O1259" i="32" s="1"/>
  <c r="N1258" i="32"/>
  <c r="O1258" i="32" s="1"/>
  <c r="N1257" i="32"/>
  <c r="O1257" i="32" s="1"/>
  <c r="N1256" i="32"/>
  <c r="O1256" i="32" s="1"/>
  <c r="N1255" i="32"/>
  <c r="O1255" i="32" s="1"/>
  <c r="N1254" i="32"/>
  <c r="O1254" i="32" s="1"/>
  <c r="N1253" i="32"/>
  <c r="O1253" i="32" s="1"/>
  <c r="N1252" i="32"/>
  <c r="O1252" i="32" s="1"/>
  <c r="N1251" i="32"/>
  <c r="O1251" i="32" s="1"/>
  <c r="N1250" i="32"/>
  <c r="O1250" i="32" s="1"/>
  <c r="N1249" i="32"/>
  <c r="O1249" i="32" s="1"/>
  <c r="N1248" i="32"/>
  <c r="O1248" i="32" s="1"/>
  <c r="N1247" i="32"/>
  <c r="O1247" i="32" s="1"/>
  <c r="N1246" i="32"/>
  <c r="O1246" i="32" s="1"/>
  <c r="N1245" i="32"/>
  <c r="O1245" i="32" s="1"/>
  <c r="N1244" i="32"/>
  <c r="O1244" i="32" s="1"/>
  <c r="N1243" i="32"/>
  <c r="O1243" i="32" s="1"/>
  <c r="N1242" i="32"/>
  <c r="O1242" i="32" s="1"/>
  <c r="N1241" i="32"/>
  <c r="O1241" i="32" s="1"/>
  <c r="N1240" i="32"/>
  <c r="O1240" i="32" s="1"/>
  <c r="N1239" i="32"/>
  <c r="O1239" i="32" s="1"/>
  <c r="N1238" i="32"/>
  <c r="O1238" i="32" s="1"/>
  <c r="N1237" i="32"/>
  <c r="O1237" i="32" s="1"/>
  <c r="N1236" i="32"/>
  <c r="O1236" i="32" s="1"/>
  <c r="N1235" i="32"/>
  <c r="O1235" i="32" s="1"/>
  <c r="N1234" i="32"/>
  <c r="O1234" i="32" s="1"/>
  <c r="N1233" i="32"/>
  <c r="O1233" i="32" s="1"/>
  <c r="N1232" i="32"/>
  <c r="O1232" i="32" s="1"/>
  <c r="N1231" i="32"/>
  <c r="O1231" i="32" s="1"/>
  <c r="N1230" i="32"/>
  <c r="O1230" i="32" s="1"/>
  <c r="N1229" i="32"/>
  <c r="O1229" i="32" s="1"/>
  <c r="N1228" i="32"/>
  <c r="O1228" i="32" s="1"/>
  <c r="N1227" i="32"/>
  <c r="O1227" i="32" s="1"/>
  <c r="N1154" i="32"/>
  <c r="O1154" i="32" s="1"/>
  <c r="N1153" i="32"/>
  <c r="O1153" i="32" s="1"/>
  <c r="N1152" i="32"/>
  <c r="O1152" i="32" s="1"/>
  <c r="N1151" i="32"/>
  <c r="O1151" i="32" s="1"/>
  <c r="N1150" i="32"/>
  <c r="O1150" i="32" s="1"/>
  <c r="N1149" i="32"/>
  <c r="O1149" i="32" s="1"/>
  <c r="N1148" i="32"/>
  <c r="O1148" i="32" s="1"/>
  <c r="N1147" i="32"/>
  <c r="O1147" i="32" s="1"/>
  <c r="N1146" i="32"/>
  <c r="O1146" i="32" s="1"/>
  <c r="N1145" i="32"/>
  <c r="O1145" i="32" s="1"/>
  <c r="N1144" i="32"/>
  <c r="O1144" i="32" s="1"/>
  <c r="N1143" i="32"/>
  <c r="O1143" i="32" s="1"/>
  <c r="N1142" i="32"/>
  <c r="O1142" i="32" s="1"/>
  <c r="N1141" i="32"/>
  <c r="O1141" i="32" s="1"/>
  <c r="N1140" i="32"/>
  <c r="O1140" i="32" s="1"/>
  <c r="N1139" i="32"/>
  <c r="O1139" i="32" s="1"/>
  <c r="N1138" i="32"/>
  <c r="O1138" i="32" s="1"/>
  <c r="N1137" i="32"/>
  <c r="O1137" i="32" s="1"/>
  <c r="N1136" i="32"/>
  <c r="O1136" i="32" s="1"/>
  <c r="N1135" i="32"/>
  <c r="O1135" i="32" s="1"/>
  <c r="N1134" i="32"/>
  <c r="O1134" i="32" s="1"/>
  <c r="N1133" i="32"/>
  <c r="O1133" i="32" s="1"/>
  <c r="N1132" i="32"/>
  <c r="O1132" i="32" s="1"/>
  <c r="N1131" i="32"/>
  <c r="O1131" i="32" s="1"/>
  <c r="N1130" i="32"/>
  <c r="O1130" i="32" s="1"/>
  <c r="N1129" i="32"/>
  <c r="O1129" i="32" s="1"/>
  <c r="N1128" i="32"/>
  <c r="O1128" i="32" s="1"/>
  <c r="N1127" i="32"/>
  <c r="O1127" i="32" s="1"/>
  <c r="N1126" i="32"/>
  <c r="O1126" i="32" s="1"/>
  <c r="N1125" i="32"/>
  <c r="O1125" i="32" s="1"/>
  <c r="N1124" i="32"/>
  <c r="O1124" i="32" s="1"/>
  <c r="N1123" i="32"/>
  <c r="O1123" i="32" s="1"/>
  <c r="N1122" i="32"/>
  <c r="O1122" i="32" s="1"/>
  <c r="N1121" i="32"/>
  <c r="O1121" i="32" s="1"/>
  <c r="N1120" i="32"/>
  <c r="O1120" i="32" s="1"/>
  <c r="N1119" i="32"/>
  <c r="O1119" i="32" s="1"/>
  <c r="N1118" i="32"/>
  <c r="O1118" i="32" s="1"/>
  <c r="N1117" i="32"/>
  <c r="O1117" i="32" s="1"/>
  <c r="N1116" i="32"/>
  <c r="O1116" i="32" s="1"/>
  <c r="N1115" i="32"/>
  <c r="O1115" i="32" s="1"/>
  <c r="N1114" i="32"/>
  <c r="O1114" i="32" s="1"/>
  <c r="N1113" i="32"/>
  <c r="O1113" i="32" s="1"/>
  <c r="N1112" i="32"/>
  <c r="O1112" i="32" s="1"/>
  <c r="N1111" i="32"/>
  <c r="O1111" i="32" s="1"/>
  <c r="N1110" i="32"/>
  <c r="O1110" i="32" s="1"/>
  <c r="N1109" i="32"/>
  <c r="O1109" i="32" s="1"/>
  <c r="N1108" i="32"/>
  <c r="O1108" i="32" s="1"/>
  <c r="N1107" i="32"/>
  <c r="O1107" i="32" s="1"/>
  <c r="N1106" i="32"/>
  <c r="O1106" i="32" s="1"/>
  <c r="N1105" i="32"/>
  <c r="O1105" i="32" s="1"/>
  <c r="N1104" i="32"/>
  <c r="O1104" i="32" s="1"/>
  <c r="N1103" i="32"/>
  <c r="O1103" i="32" s="1"/>
  <c r="N1102" i="32"/>
  <c r="O1102" i="32" s="1"/>
  <c r="N1101" i="32"/>
  <c r="O1101" i="32" s="1"/>
  <c r="N1100" i="32"/>
  <c r="O1100" i="32" s="1"/>
  <c r="N1099" i="32"/>
  <c r="O1099" i="32" s="1"/>
  <c r="N1098" i="32"/>
  <c r="O1098" i="32" s="1"/>
  <c r="N1097" i="32"/>
  <c r="O1097" i="32" s="1"/>
  <c r="N1096" i="32"/>
  <c r="O1096" i="32" s="1"/>
  <c r="N1095" i="32"/>
  <c r="O1095" i="32" s="1"/>
  <c r="N1094" i="32"/>
  <c r="O1094" i="32" s="1"/>
  <c r="N1093" i="32"/>
  <c r="O1093" i="32" s="1"/>
  <c r="N1092" i="32"/>
  <c r="O1092" i="32" s="1"/>
  <c r="N1091" i="32"/>
  <c r="O1091" i="32" s="1"/>
  <c r="N1090" i="32"/>
  <c r="O1090" i="32" s="1"/>
  <c r="N1089" i="32"/>
  <c r="O1089" i="32" s="1"/>
  <c r="N1088" i="32"/>
  <c r="O1088" i="32" s="1"/>
  <c r="N1087" i="32"/>
  <c r="O1087" i="32" s="1"/>
  <c r="N1086" i="32"/>
  <c r="O1086" i="32" s="1"/>
  <c r="N1085" i="32"/>
  <c r="O1085" i="32" s="1"/>
  <c r="N1084" i="32"/>
  <c r="O1084" i="32" s="1"/>
  <c r="N1083" i="32"/>
  <c r="O1083" i="32" s="1"/>
  <c r="N1082" i="32"/>
  <c r="O1082" i="32" s="1"/>
  <c r="N1081" i="32"/>
  <c r="O1081" i="32" s="1"/>
  <c r="N1080" i="32"/>
  <c r="O1080" i="32" s="1"/>
  <c r="N1079" i="32"/>
  <c r="O1079" i="32" s="1"/>
  <c r="N1078" i="32"/>
  <c r="O1078" i="32" s="1"/>
  <c r="N1077" i="32"/>
  <c r="O1077" i="32" s="1"/>
  <c r="N1076" i="32"/>
  <c r="O1076" i="32" s="1"/>
  <c r="N1075" i="32"/>
  <c r="O1075" i="32" s="1"/>
  <c r="N1074" i="32"/>
  <c r="O1074" i="32" s="1"/>
  <c r="N1073" i="32"/>
  <c r="O1073" i="32" s="1"/>
  <c r="N1072" i="32"/>
  <c r="O1072" i="32" s="1"/>
  <c r="N1071" i="32"/>
  <c r="O1071" i="32" s="1"/>
  <c r="N1070" i="32"/>
  <c r="O1070" i="32" s="1"/>
  <c r="N1069" i="32"/>
  <c r="O1069" i="32" s="1"/>
  <c r="N1068" i="32"/>
  <c r="O1068" i="32" s="1"/>
  <c r="N1067" i="32"/>
  <c r="O1067" i="32" s="1"/>
  <c r="N1066" i="32"/>
  <c r="O1066" i="32" s="1"/>
  <c r="N1065" i="32"/>
  <c r="O1065" i="32" s="1"/>
  <c r="N1064" i="32"/>
  <c r="O1064" i="32" s="1"/>
  <c r="N1063" i="32"/>
  <c r="O1063" i="32" s="1"/>
  <c r="N1062" i="32"/>
  <c r="O1062" i="32" s="1"/>
  <c r="N1061" i="32"/>
  <c r="O1061" i="32" s="1"/>
  <c r="N1060" i="32"/>
  <c r="O1060" i="32" s="1"/>
  <c r="N1059" i="32"/>
  <c r="O1059" i="32" s="1"/>
  <c r="N1058" i="32"/>
  <c r="O1058" i="32" s="1"/>
  <c r="N1057" i="32"/>
  <c r="O1057" i="32" s="1"/>
  <c r="N1056" i="32"/>
  <c r="O1056" i="32" s="1"/>
  <c r="N1055" i="32"/>
  <c r="O1055" i="32" s="1"/>
  <c r="N1054" i="32"/>
  <c r="O1054" i="32" s="1"/>
  <c r="N1053" i="32"/>
  <c r="O1053" i="32" s="1"/>
  <c r="N1052" i="32"/>
  <c r="O1052" i="32" s="1"/>
  <c r="N1051" i="32"/>
  <c r="O1051" i="32" s="1"/>
  <c r="N1050" i="32"/>
  <c r="O1050" i="32" s="1"/>
  <c r="N1049" i="32"/>
  <c r="O1049" i="32" s="1"/>
  <c r="N1048" i="32"/>
  <c r="O1048" i="32" s="1"/>
  <c r="N1047" i="32"/>
  <c r="O1047" i="32" s="1"/>
  <c r="N1046" i="32"/>
  <c r="O1046" i="32" s="1"/>
  <c r="N1045" i="32"/>
  <c r="O1045" i="32" s="1"/>
  <c r="N1044" i="32"/>
  <c r="O1044" i="32" s="1"/>
  <c r="N1043" i="32"/>
  <c r="O1043" i="32" s="1"/>
  <c r="N1042" i="32"/>
  <c r="O1042" i="32" s="1"/>
  <c r="N1041" i="32"/>
  <c r="O1041" i="32" s="1"/>
  <c r="N1040" i="32"/>
  <c r="O1040" i="32" s="1"/>
  <c r="N1039" i="32"/>
  <c r="O1039" i="32" s="1"/>
  <c r="N1038" i="32"/>
  <c r="O1038" i="32" s="1"/>
  <c r="N1037" i="32"/>
  <c r="O1037" i="32" s="1"/>
  <c r="N1036" i="32"/>
  <c r="O1036" i="32" s="1"/>
  <c r="N1035" i="32"/>
  <c r="O1035" i="32" s="1"/>
  <c r="N1034" i="32"/>
  <c r="O1034" i="32" s="1"/>
  <c r="N1033" i="32"/>
  <c r="O1033" i="32" s="1"/>
  <c r="N1032" i="32"/>
  <c r="O1032" i="32" s="1"/>
  <c r="N1031" i="32"/>
  <c r="O1031" i="32" s="1"/>
  <c r="N1030" i="32"/>
  <c r="O1030" i="32" s="1"/>
  <c r="N1029" i="32"/>
  <c r="O1029" i="32" s="1"/>
  <c r="N1028" i="32"/>
  <c r="O1028" i="32" s="1"/>
  <c r="N1027" i="32"/>
  <c r="O1027" i="32" s="1"/>
  <c r="N1026" i="32"/>
  <c r="O1026" i="32" s="1"/>
  <c r="N1025" i="32"/>
  <c r="O1025" i="32" s="1"/>
  <c r="N1024" i="32"/>
  <c r="O1024" i="32" s="1"/>
  <c r="N1023" i="32"/>
  <c r="O1023" i="32" s="1"/>
  <c r="N1022" i="32"/>
  <c r="O1022" i="32" s="1"/>
  <c r="N1021" i="32"/>
  <c r="O1021" i="32" s="1"/>
  <c r="N1020" i="32"/>
  <c r="O1020" i="32" s="1"/>
  <c r="N1019" i="32"/>
  <c r="O1019" i="32" s="1"/>
  <c r="N1018" i="32"/>
  <c r="O1018" i="32" s="1"/>
  <c r="N1017" i="32"/>
  <c r="O1017" i="32" s="1"/>
  <c r="N1016" i="32"/>
  <c r="O1016" i="32" s="1"/>
  <c r="N1015" i="32"/>
  <c r="O1015" i="32" s="1"/>
  <c r="N1014" i="32"/>
  <c r="O1014" i="32" s="1"/>
  <c r="N1013" i="32"/>
  <c r="O1013" i="32" s="1"/>
  <c r="N1012" i="32"/>
  <c r="O1012" i="32" s="1"/>
  <c r="N1011" i="32"/>
  <c r="O1011" i="32" s="1"/>
  <c r="N1010" i="32"/>
  <c r="O1010" i="32" s="1"/>
  <c r="N1009" i="32"/>
  <c r="O1009" i="32" s="1"/>
  <c r="N1008" i="32"/>
  <c r="O1008" i="32" s="1"/>
  <c r="N1007" i="32"/>
  <c r="O1007" i="32" s="1"/>
  <c r="N1006" i="32"/>
  <c r="O1006" i="32" s="1"/>
  <c r="N1005" i="32"/>
  <c r="O1005" i="32" s="1"/>
  <c r="N1004" i="32"/>
  <c r="O1004" i="32" s="1"/>
  <c r="N1003" i="32"/>
  <c r="O1003" i="32" s="1"/>
  <c r="N1002" i="32"/>
  <c r="O1002" i="32" s="1"/>
  <c r="N1001" i="32"/>
  <c r="O1001" i="32" s="1"/>
  <c r="N1000" i="32"/>
  <c r="O1000" i="32" s="1"/>
  <c r="N999" i="32"/>
  <c r="O999" i="32" s="1"/>
  <c r="N998" i="32"/>
  <c r="O998" i="32" s="1"/>
  <c r="N997" i="32"/>
  <c r="O997" i="32" s="1"/>
  <c r="N996" i="32"/>
  <c r="O996" i="32" s="1"/>
  <c r="N995" i="32"/>
  <c r="O995" i="32" s="1"/>
  <c r="N994" i="32"/>
  <c r="O994" i="32" s="1"/>
  <c r="N993" i="32"/>
  <c r="O993" i="32" s="1"/>
  <c r="N992" i="32"/>
  <c r="O992" i="32" s="1"/>
  <c r="N991" i="32"/>
  <c r="O991" i="32" s="1"/>
  <c r="N990" i="32"/>
  <c r="O990" i="32" s="1"/>
  <c r="N989" i="32"/>
  <c r="O989" i="32" s="1"/>
  <c r="N988" i="32"/>
  <c r="O988" i="32" s="1"/>
  <c r="N987" i="32"/>
  <c r="O987" i="32" s="1"/>
  <c r="N986" i="32"/>
  <c r="O986" i="32" s="1"/>
  <c r="N985" i="32"/>
  <c r="O985" i="32" s="1"/>
  <c r="N984" i="32"/>
  <c r="O984" i="32" s="1"/>
  <c r="N983" i="32"/>
  <c r="O983" i="32" s="1"/>
  <c r="N982" i="32"/>
  <c r="O982" i="32" s="1"/>
  <c r="N981" i="32"/>
  <c r="O981" i="32" s="1"/>
  <c r="N980" i="32"/>
  <c r="O980" i="32" s="1"/>
  <c r="N979" i="32"/>
  <c r="O979" i="32" s="1"/>
  <c r="N978" i="32"/>
  <c r="O978" i="32" s="1"/>
  <c r="N977" i="32"/>
  <c r="O977" i="32" s="1"/>
  <c r="N976" i="32"/>
  <c r="O976" i="32" s="1"/>
  <c r="N975" i="32"/>
  <c r="O975" i="32" s="1"/>
  <c r="N974" i="32"/>
  <c r="O974" i="32" s="1"/>
  <c r="N973" i="32"/>
  <c r="O973" i="32" s="1"/>
  <c r="N972" i="32"/>
  <c r="O972" i="32" s="1"/>
  <c r="N971" i="32"/>
  <c r="O971" i="32" s="1"/>
  <c r="N970" i="32"/>
  <c r="O970" i="32" s="1"/>
  <c r="N969" i="32"/>
  <c r="O969" i="32" s="1"/>
  <c r="N968" i="32"/>
  <c r="O968" i="32" s="1"/>
  <c r="N967" i="32"/>
  <c r="O967" i="32" s="1"/>
  <c r="N966" i="32"/>
  <c r="O966" i="32" s="1"/>
  <c r="N965" i="32"/>
  <c r="O965" i="32" s="1"/>
  <c r="N964" i="32"/>
  <c r="O964" i="32" s="1"/>
  <c r="N963" i="32"/>
  <c r="O963" i="32" s="1"/>
  <c r="N962" i="32"/>
  <c r="O962" i="32" s="1"/>
  <c r="N961" i="32"/>
  <c r="O961" i="32" s="1"/>
  <c r="N960" i="32"/>
  <c r="O960" i="32" s="1"/>
  <c r="N959" i="32"/>
  <c r="O959" i="32" s="1"/>
  <c r="N958" i="32"/>
  <c r="O958" i="32" s="1"/>
  <c r="N957" i="32"/>
  <c r="O957" i="32" s="1"/>
  <c r="N956" i="32"/>
  <c r="O956" i="32" s="1"/>
  <c r="N955" i="32"/>
  <c r="O955" i="32" s="1"/>
  <c r="N954" i="32"/>
  <c r="O954" i="32" s="1"/>
  <c r="N953" i="32"/>
  <c r="O953" i="32" s="1"/>
  <c r="N952" i="32"/>
  <c r="O952" i="32" s="1"/>
  <c r="N951" i="32"/>
  <c r="O951" i="32" s="1"/>
  <c r="N950" i="32"/>
  <c r="O950" i="32" s="1"/>
  <c r="N949" i="32"/>
  <c r="O949" i="32" s="1"/>
  <c r="N948" i="32"/>
  <c r="O948" i="32" s="1"/>
  <c r="N947" i="32"/>
  <c r="O947" i="32" s="1"/>
  <c r="N946" i="32"/>
  <c r="O946" i="32" s="1"/>
  <c r="N945" i="32"/>
  <c r="O945" i="32" s="1"/>
  <c r="N944" i="32"/>
  <c r="O944" i="32" s="1"/>
  <c r="N943" i="32"/>
  <c r="O943" i="32" s="1"/>
  <c r="N942" i="32"/>
  <c r="O942" i="32" s="1"/>
  <c r="N941" i="32"/>
  <c r="O941" i="32" s="1"/>
  <c r="N940" i="32"/>
  <c r="O940" i="32" s="1"/>
  <c r="N939" i="32"/>
  <c r="O939" i="32" s="1"/>
  <c r="N938" i="32"/>
  <c r="O938" i="32" s="1"/>
  <c r="N937" i="32"/>
  <c r="O937" i="32" s="1"/>
  <c r="N936" i="32"/>
  <c r="O936" i="32" s="1"/>
  <c r="N935" i="32"/>
  <c r="O935" i="32" s="1"/>
  <c r="N934" i="32"/>
  <c r="O934" i="32" s="1"/>
  <c r="N933" i="32"/>
  <c r="O933" i="32" s="1"/>
  <c r="N932" i="32"/>
  <c r="O932" i="32" s="1"/>
  <c r="N931" i="32"/>
  <c r="O931" i="32" s="1"/>
  <c r="N930" i="32"/>
  <c r="O930" i="32" s="1"/>
  <c r="N929" i="32"/>
  <c r="O929" i="32" s="1"/>
  <c r="N928" i="32"/>
  <c r="O928" i="32" s="1"/>
  <c r="N927" i="32"/>
  <c r="O927" i="32" s="1"/>
  <c r="N926" i="32"/>
  <c r="O926" i="32" s="1"/>
  <c r="N925" i="32"/>
  <c r="O925" i="32" s="1"/>
  <c r="N924" i="32"/>
  <c r="O924" i="32" s="1"/>
  <c r="N923" i="32"/>
  <c r="O923" i="32" s="1"/>
  <c r="N922" i="32"/>
  <c r="O922" i="32" s="1"/>
  <c r="N921" i="32"/>
  <c r="O921" i="32" s="1"/>
  <c r="N920" i="32"/>
  <c r="O920" i="32" s="1"/>
  <c r="N919" i="32"/>
  <c r="O919" i="32" s="1"/>
  <c r="N918" i="32"/>
  <c r="O918" i="32" s="1"/>
  <c r="N917" i="32"/>
  <c r="O917" i="32" s="1"/>
  <c r="N916" i="32"/>
  <c r="O916" i="32" s="1"/>
  <c r="N915" i="32"/>
  <c r="O915" i="32" s="1"/>
  <c r="N914" i="32"/>
  <c r="O914" i="32" s="1"/>
  <c r="N913" i="32"/>
  <c r="O913" i="32" s="1"/>
  <c r="N912" i="32"/>
  <c r="O912" i="32" s="1"/>
  <c r="N911" i="32"/>
  <c r="O911" i="32" s="1"/>
  <c r="N910" i="32"/>
  <c r="O910" i="32" s="1"/>
  <c r="N909" i="32"/>
  <c r="O909" i="32" s="1"/>
  <c r="N908" i="32"/>
  <c r="O908" i="32" s="1"/>
  <c r="N907" i="32"/>
  <c r="O907" i="32" s="1"/>
  <c r="N906" i="32"/>
  <c r="O906" i="32" s="1"/>
  <c r="N905" i="32"/>
  <c r="O905" i="32" s="1"/>
  <c r="N904" i="32"/>
  <c r="O904" i="32" s="1"/>
  <c r="N903" i="32"/>
  <c r="O903" i="32" s="1"/>
  <c r="N902" i="32"/>
  <c r="O902" i="32" s="1"/>
  <c r="N901" i="32"/>
  <c r="O901" i="32" s="1"/>
  <c r="N900" i="32"/>
  <c r="O900" i="32" s="1"/>
  <c r="N899" i="32"/>
  <c r="O899" i="32" s="1"/>
  <c r="N898" i="32"/>
  <c r="O898" i="32" s="1"/>
  <c r="N897" i="32"/>
  <c r="O897" i="32" s="1"/>
  <c r="N896" i="32"/>
  <c r="O896" i="32" s="1"/>
  <c r="N895" i="32"/>
  <c r="O895" i="32" s="1"/>
  <c r="N894" i="32"/>
  <c r="O894" i="32" s="1"/>
  <c r="N893" i="32"/>
  <c r="O893" i="32" s="1"/>
  <c r="N892" i="32"/>
  <c r="O892" i="32" s="1"/>
  <c r="N891" i="32"/>
  <c r="O891" i="32" s="1"/>
  <c r="N890" i="32"/>
  <c r="O890" i="32" s="1"/>
  <c r="N889" i="32"/>
  <c r="O889" i="32" s="1"/>
  <c r="N888" i="32"/>
  <c r="O888" i="32" s="1"/>
  <c r="N887" i="32"/>
  <c r="O887" i="32" s="1"/>
  <c r="N886" i="32"/>
  <c r="O886" i="32" s="1"/>
  <c r="N885" i="32"/>
  <c r="O885" i="32" s="1"/>
  <c r="N884" i="32"/>
  <c r="O884" i="32" s="1"/>
  <c r="N883" i="32"/>
  <c r="O883" i="32" s="1"/>
  <c r="N882" i="32"/>
  <c r="O882" i="32" s="1"/>
  <c r="N881" i="32"/>
  <c r="O881" i="32" s="1"/>
  <c r="N880" i="32"/>
  <c r="O880" i="32" s="1"/>
  <c r="N879" i="32"/>
  <c r="O879" i="32" s="1"/>
  <c r="N878" i="32"/>
  <c r="O878" i="32" s="1"/>
  <c r="N877" i="32"/>
  <c r="O877" i="32" s="1"/>
  <c r="N876" i="32"/>
  <c r="O876" i="32" s="1"/>
  <c r="N875" i="32"/>
  <c r="O875" i="32" s="1"/>
  <c r="N874" i="32"/>
  <c r="O874" i="32" s="1"/>
  <c r="N873" i="32"/>
  <c r="O873" i="32" s="1"/>
  <c r="N872" i="32"/>
  <c r="O872" i="32" s="1"/>
  <c r="N871" i="32"/>
  <c r="O871" i="32" s="1"/>
  <c r="N870" i="32"/>
  <c r="O870" i="32" s="1"/>
  <c r="N869" i="32"/>
  <c r="O869" i="32" s="1"/>
  <c r="N868" i="32"/>
  <c r="O868" i="32" s="1"/>
  <c r="N867" i="32"/>
  <c r="O867" i="32" s="1"/>
  <c r="N866" i="32"/>
  <c r="O866" i="32" s="1"/>
  <c r="N865" i="32"/>
  <c r="O865" i="32" s="1"/>
  <c r="N864" i="32"/>
  <c r="O864" i="32" s="1"/>
  <c r="N863" i="32"/>
  <c r="O863" i="32" s="1"/>
  <c r="N862" i="32"/>
  <c r="O862" i="32" s="1"/>
  <c r="N861" i="32"/>
  <c r="O861" i="32" s="1"/>
  <c r="N860" i="32"/>
  <c r="O860" i="32" s="1"/>
  <c r="N859" i="32"/>
  <c r="O859" i="32" s="1"/>
  <c r="N858" i="32"/>
  <c r="O858" i="32" s="1"/>
  <c r="N857" i="32"/>
  <c r="O857" i="32" s="1"/>
  <c r="N856" i="32"/>
  <c r="O856" i="32" s="1"/>
  <c r="N855" i="32"/>
  <c r="O855" i="32" s="1"/>
  <c r="N854" i="32"/>
  <c r="O854" i="32" s="1"/>
  <c r="N853" i="32"/>
  <c r="O853" i="32" s="1"/>
  <c r="N852" i="32"/>
  <c r="O852" i="32" s="1"/>
  <c r="N851" i="32"/>
  <c r="O851" i="32" s="1"/>
  <c r="N850" i="32"/>
  <c r="O850" i="32" s="1"/>
  <c r="N849" i="32"/>
  <c r="O849" i="32" s="1"/>
  <c r="N848" i="32"/>
  <c r="O848" i="32" s="1"/>
  <c r="N847" i="32"/>
  <c r="O847" i="32" s="1"/>
  <c r="N846" i="32"/>
  <c r="O846" i="32" s="1"/>
  <c r="N845" i="32"/>
  <c r="O845" i="32" s="1"/>
  <c r="N844" i="32"/>
  <c r="O844" i="32" s="1"/>
  <c r="N843" i="32"/>
  <c r="O843" i="32" s="1"/>
  <c r="N842" i="32"/>
  <c r="O842" i="32" s="1"/>
  <c r="N841" i="32"/>
  <c r="O841" i="32" s="1"/>
  <c r="N840" i="32"/>
  <c r="O840" i="32" s="1"/>
  <c r="N839" i="32"/>
  <c r="O839" i="32" s="1"/>
  <c r="N838" i="32"/>
  <c r="O838" i="32" s="1"/>
  <c r="N837" i="32"/>
  <c r="O837" i="32" s="1"/>
  <c r="N836" i="32"/>
  <c r="O836" i="32" s="1"/>
  <c r="N835" i="32"/>
  <c r="O835" i="32" s="1"/>
  <c r="N834" i="32"/>
  <c r="O834" i="32" s="1"/>
  <c r="N833" i="32"/>
  <c r="O833" i="32" s="1"/>
  <c r="N832" i="32"/>
  <c r="O832" i="32" s="1"/>
  <c r="N831" i="32"/>
  <c r="O831" i="32" s="1"/>
  <c r="N830" i="32"/>
  <c r="O830" i="32" s="1"/>
  <c r="N829" i="32"/>
  <c r="O829" i="32" s="1"/>
  <c r="N828" i="32"/>
  <c r="O828" i="32" s="1"/>
  <c r="N827" i="32"/>
  <c r="O827" i="32" s="1"/>
  <c r="N826" i="32"/>
  <c r="O826" i="32" s="1"/>
  <c r="N825" i="32"/>
  <c r="O825" i="32" s="1"/>
  <c r="N824" i="32"/>
  <c r="O824" i="32" s="1"/>
  <c r="N823" i="32"/>
  <c r="O823" i="32" s="1"/>
  <c r="N822" i="32"/>
  <c r="O822" i="32" s="1"/>
  <c r="N821" i="32"/>
  <c r="O821" i="32" s="1"/>
  <c r="N820" i="32"/>
  <c r="O820" i="32" s="1"/>
  <c r="N819" i="32"/>
  <c r="O819" i="32" s="1"/>
  <c r="N818" i="32"/>
  <c r="O818" i="32" s="1"/>
  <c r="N817" i="32"/>
  <c r="O817" i="32" s="1"/>
  <c r="N816" i="32"/>
  <c r="O816" i="32" s="1"/>
  <c r="N815" i="32"/>
  <c r="O815" i="32" s="1"/>
  <c r="N814" i="32"/>
  <c r="O814" i="32" s="1"/>
  <c r="N813" i="32"/>
  <c r="O813" i="32" s="1"/>
  <c r="N812" i="32"/>
  <c r="O812" i="32" s="1"/>
  <c r="N811" i="32"/>
  <c r="O811" i="32" s="1"/>
  <c r="N810" i="32"/>
  <c r="O810" i="32" s="1"/>
  <c r="N809" i="32"/>
  <c r="O809" i="32" s="1"/>
  <c r="N808" i="32"/>
  <c r="O808" i="32" s="1"/>
  <c r="N807" i="32"/>
  <c r="O807" i="32" s="1"/>
  <c r="N806" i="32"/>
  <c r="O806" i="32" s="1"/>
  <c r="N805" i="32"/>
  <c r="O805" i="32" s="1"/>
  <c r="N804" i="32"/>
  <c r="O804" i="32" s="1"/>
  <c r="N803" i="32"/>
  <c r="O803" i="32" s="1"/>
  <c r="N802" i="32"/>
  <c r="O802" i="32" s="1"/>
  <c r="N801" i="32"/>
  <c r="O801" i="32" s="1"/>
  <c r="N800" i="32"/>
  <c r="O800" i="32" s="1"/>
  <c r="N799" i="32"/>
  <c r="O799" i="32" s="1"/>
  <c r="N798" i="32"/>
  <c r="O798" i="32" s="1"/>
  <c r="N797" i="32"/>
  <c r="O797" i="32" s="1"/>
  <c r="N796" i="32"/>
  <c r="O796" i="32" s="1"/>
  <c r="N795" i="32"/>
  <c r="O795" i="32" s="1"/>
  <c r="N794" i="32"/>
  <c r="O794" i="32" s="1"/>
  <c r="N793" i="32"/>
  <c r="O793" i="32" s="1"/>
  <c r="N792" i="32"/>
  <c r="O792" i="32" s="1"/>
  <c r="N791" i="32"/>
  <c r="O791" i="32" s="1"/>
  <c r="N790" i="32"/>
  <c r="O790" i="32" s="1"/>
  <c r="N789" i="32"/>
  <c r="O789" i="32" s="1"/>
  <c r="N788" i="32"/>
  <c r="O788" i="32" s="1"/>
  <c r="N787" i="32"/>
  <c r="O787" i="32" s="1"/>
  <c r="N786" i="32"/>
  <c r="O786" i="32" s="1"/>
  <c r="N785" i="32"/>
  <c r="O785" i="32" s="1"/>
  <c r="N784" i="32"/>
  <c r="O784" i="32" s="1"/>
  <c r="N783" i="32"/>
  <c r="O783" i="32" s="1"/>
  <c r="N782" i="32"/>
  <c r="O782" i="32" s="1"/>
  <c r="N781" i="32"/>
  <c r="O781" i="32" s="1"/>
  <c r="N780" i="32"/>
  <c r="O780" i="32" s="1"/>
  <c r="N779" i="32"/>
  <c r="O779" i="32" s="1"/>
  <c r="N778" i="32"/>
  <c r="O778" i="32" s="1"/>
  <c r="N777" i="32"/>
  <c r="O777" i="32" s="1"/>
  <c r="N776" i="32"/>
  <c r="O776" i="32" s="1"/>
  <c r="N775" i="32"/>
  <c r="O775" i="32" s="1"/>
  <c r="N774" i="32"/>
  <c r="O774" i="32" s="1"/>
  <c r="N773" i="32"/>
  <c r="O773" i="32" s="1"/>
  <c r="N772" i="32"/>
  <c r="O772" i="32" s="1"/>
  <c r="N771" i="32"/>
  <c r="O771" i="32" s="1"/>
  <c r="N770" i="32"/>
  <c r="O770" i="32" s="1"/>
  <c r="N769" i="32"/>
  <c r="O769" i="32" s="1"/>
  <c r="N768" i="32"/>
  <c r="O768" i="32" s="1"/>
  <c r="N767" i="32"/>
  <c r="O767" i="32" s="1"/>
  <c r="N766" i="32"/>
  <c r="O766" i="32" s="1"/>
  <c r="N765" i="32"/>
  <c r="O765" i="32" s="1"/>
  <c r="N764" i="32"/>
  <c r="O764" i="32" s="1"/>
  <c r="N763" i="32"/>
  <c r="O763" i="32" s="1"/>
  <c r="N762" i="32"/>
  <c r="O762" i="32" s="1"/>
  <c r="N761" i="32"/>
  <c r="O761" i="32" s="1"/>
  <c r="N760" i="32"/>
  <c r="O760" i="32" s="1"/>
  <c r="N759" i="32"/>
  <c r="O759" i="32" s="1"/>
  <c r="N758" i="32"/>
  <c r="O758" i="32" s="1"/>
  <c r="N757" i="32"/>
  <c r="O757" i="32" s="1"/>
  <c r="N756" i="32"/>
  <c r="O756" i="32" s="1"/>
  <c r="N755" i="32"/>
  <c r="O755" i="32" s="1"/>
  <c r="N754" i="32"/>
  <c r="O754" i="32" s="1"/>
  <c r="N753" i="32"/>
  <c r="O753" i="32" s="1"/>
  <c r="N752" i="32"/>
  <c r="O752" i="32" s="1"/>
  <c r="N751" i="32"/>
  <c r="O751" i="32" s="1"/>
  <c r="N750" i="32"/>
  <c r="O750" i="32" s="1"/>
  <c r="N749" i="32"/>
  <c r="O749" i="32" s="1"/>
  <c r="N748" i="32"/>
  <c r="O748" i="32" s="1"/>
  <c r="N747" i="32"/>
  <c r="O747" i="32" s="1"/>
  <c r="N746" i="32"/>
  <c r="O746" i="32" s="1"/>
  <c r="N745" i="32"/>
  <c r="O745" i="32" s="1"/>
  <c r="N744" i="32"/>
  <c r="O744" i="32" s="1"/>
  <c r="N743" i="32"/>
  <c r="O743" i="32" s="1"/>
  <c r="N742" i="32"/>
  <c r="O742" i="32" s="1"/>
  <c r="N741" i="32"/>
  <c r="O741" i="32" s="1"/>
  <c r="N740" i="32"/>
  <c r="O740" i="32" s="1"/>
  <c r="N739" i="32"/>
  <c r="O739" i="32" s="1"/>
  <c r="N738" i="32"/>
  <c r="O738" i="32" s="1"/>
  <c r="N737" i="32"/>
  <c r="O737" i="32" s="1"/>
  <c r="N736" i="32"/>
  <c r="O736" i="32" s="1"/>
  <c r="N735" i="32"/>
  <c r="O735" i="32" s="1"/>
  <c r="N734" i="32"/>
  <c r="O734" i="32" s="1"/>
  <c r="N733" i="32"/>
  <c r="O733" i="32" s="1"/>
  <c r="N732" i="32"/>
  <c r="O732" i="32" s="1"/>
  <c r="N731" i="32"/>
  <c r="O731" i="32" s="1"/>
  <c r="N730" i="32"/>
  <c r="O730" i="32" s="1"/>
  <c r="N729" i="32"/>
  <c r="O729" i="32" s="1"/>
  <c r="N728" i="32"/>
  <c r="O728" i="32" s="1"/>
  <c r="N727" i="32"/>
  <c r="O727" i="32" s="1"/>
  <c r="N726" i="32"/>
  <c r="O726" i="32" s="1"/>
  <c r="N725" i="32"/>
  <c r="O725" i="32" s="1"/>
  <c r="N724" i="32"/>
  <c r="O724" i="32" s="1"/>
  <c r="N723" i="32"/>
  <c r="O723" i="32" s="1"/>
  <c r="N722" i="32"/>
  <c r="O722" i="32" s="1"/>
  <c r="N721" i="32"/>
  <c r="O721" i="32" s="1"/>
  <c r="N720" i="32"/>
  <c r="O720" i="32" s="1"/>
  <c r="N719" i="32"/>
  <c r="O719" i="32" s="1"/>
  <c r="N718" i="32"/>
  <c r="O718" i="32" s="1"/>
  <c r="N717" i="32"/>
  <c r="O717" i="32" s="1"/>
  <c r="N716" i="32"/>
  <c r="O716" i="32" s="1"/>
  <c r="N715" i="32"/>
  <c r="O715" i="32" s="1"/>
  <c r="N714" i="32"/>
  <c r="O714" i="32" s="1"/>
  <c r="N713" i="32"/>
  <c r="O713" i="32" s="1"/>
  <c r="N712" i="32"/>
  <c r="O712" i="32" s="1"/>
  <c r="N711" i="32"/>
  <c r="O711" i="32" s="1"/>
  <c r="N710" i="32"/>
  <c r="O710" i="32" s="1"/>
  <c r="N709" i="32"/>
  <c r="O709" i="32" s="1"/>
  <c r="N708" i="32"/>
  <c r="O708" i="32" s="1"/>
  <c r="N707" i="32"/>
  <c r="O707" i="32" s="1"/>
  <c r="N706" i="32"/>
  <c r="O706" i="32" s="1"/>
  <c r="N705" i="32"/>
  <c r="O705" i="32" s="1"/>
  <c r="N704" i="32"/>
  <c r="O704" i="32" s="1"/>
  <c r="N703" i="32"/>
  <c r="O703" i="32" s="1"/>
  <c r="N702" i="32"/>
  <c r="O702" i="32" s="1"/>
  <c r="N701" i="32"/>
  <c r="O701" i="32" s="1"/>
  <c r="N700" i="32"/>
  <c r="O700" i="32" s="1"/>
  <c r="N699" i="32"/>
  <c r="O699" i="32" s="1"/>
  <c r="N698" i="32"/>
  <c r="O698" i="32" s="1"/>
  <c r="N697" i="32"/>
  <c r="O697" i="32" s="1"/>
  <c r="N696" i="32"/>
  <c r="O696" i="32" s="1"/>
  <c r="N695" i="32"/>
  <c r="O695" i="32" s="1"/>
  <c r="N694" i="32"/>
  <c r="O694" i="32" s="1"/>
  <c r="N693" i="32"/>
  <c r="O693" i="32" s="1"/>
  <c r="N692" i="32"/>
  <c r="O692" i="32" s="1"/>
  <c r="N691" i="32"/>
  <c r="O691" i="32" s="1"/>
  <c r="N690" i="32"/>
  <c r="O690" i="32" s="1"/>
  <c r="N689" i="32"/>
  <c r="O689" i="32" s="1"/>
  <c r="N688" i="32"/>
  <c r="O688" i="32" s="1"/>
  <c r="N687" i="32"/>
  <c r="O687" i="32" s="1"/>
  <c r="N686" i="32"/>
  <c r="O686" i="32" s="1"/>
  <c r="N685" i="32"/>
  <c r="O685" i="32" s="1"/>
  <c r="N684" i="32"/>
  <c r="O684" i="32" s="1"/>
  <c r="N683" i="32"/>
  <c r="O683" i="32" s="1"/>
  <c r="N682" i="32"/>
  <c r="O682" i="32" s="1"/>
  <c r="N681" i="32"/>
  <c r="O681" i="32" s="1"/>
  <c r="N680" i="32"/>
  <c r="O680" i="32" s="1"/>
  <c r="N679" i="32"/>
  <c r="O679" i="32" s="1"/>
  <c r="N678" i="32"/>
  <c r="O678" i="32" s="1"/>
  <c r="N677" i="32"/>
  <c r="O677" i="32" s="1"/>
  <c r="N676" i="32"/>
  <c r="O676" i="32" s="1"/>
  <c r="N675" i="32"/>
  <c r="O675" i="32" s="1"/>
  <c r="N674" i="32"/>
  <c r="O674" i="32" s="1"/>
  <c r="N673" i="32"/>
  <c r="O673" i="32" s="1"/>
  <c r="N672" i="32"/>
  <c r="O672" i="32" s="1"/>
  <c r="N671" i="32"/>
  <c r="O671" i="32" s="1"/>
  <c r="N670" i="32"/>
  <c r="O670" i="32" s="1"/>
  <c r="N669" i="32"/>
  <c r="O669" i="32" s="1"/>
  <c r="N668" i="32"/>
  <c r="O668" i="32" s="1"/>
  <c r="N667" i="32"/>
  <c r="O667" i="32" s="1"/>
  <c r="N666" i="32"/>
  <c r="O666" i="32" s="1"/>
  <c r="N665" i="32"/>
  <c r="O665" i="32" s="1"/>
  <c r="N664" i="32"/>
  <c r="O664" i="32" s="1"/>
  <c r="N663" i="32"/>
  <c r="O663" i="32" s="1"/>
  <c r="N662" i="32"/>
  <c r="O662" i="32" s="1"/>
  <c r="N661" i="32"/>
  <c r="O661" i="32" s="1"/>
  <c r="N660" i="32"/>
  <c r="O660" i="32" s="1"/>
  <c r="N659" i="32"/>
  <c r="O659" i="32" s="1"/>
  <c r="N658" i="32"/>
  <c r="O658" i="32" s="1"/>
  <c r="N657" i="32"/>
  <c r="O657" i="32" s="1"/>
  <c r="N656" i="32"/>
  <c r="O656" i="32" s="1"/>
  <c r="N655" i="32"/>
  <c r="O655" i="32" s="1"/>
  <c r="N654" i="32"/>
  <c r="O654" i="32" s="1"/>
  <c r="N653" i="32"/>
  <c r="O653" i="32" s="1"/>
  <c r="N652" i="32"/>
  <c r="O652" i="32" s="1"/>
  <c r="N651" i="32"/>
  <c r="O651" i="32" s="1"/>
  <c r="N650" i="32"/>
  <c r="O650" i="32" s="1"/>
  <c r="N649" i="32"/>
  <c r="O649" i="32" s="1"/>
  <c r="N648" i="32"/>
  <c r="O648" i="32" s="1"/>
  <c r="N647" i="32"/>
  <c r="O647" i="32" s="1"/>
  <c r="N646" i="32"/>
  <c r="O646" i="32" s="1"/>
  <c r="N645" i="32"/>
  <c r="O645" i="32" s="1"/>
  <c r="N644" i="32"/>
  <c r="O644" i="32" s="1"/>
  <c r="N643" i="32"/>
  <c r="O643" i="32" s="1"/>
  <c r="N642" i="32"/>
  <c r="O642" i="32" s="1"/>
  <c r="N641" i="32"/>
  <c r="O641" i="32" s="1"/>
  <c r="N640" i="32"/>
  <c r="O640" i="32" s="1"/>
  <c r="N639" i="32"/>
  <c r="O639" i="32" s="1"/>
  <c r="N638" i="32"/>
  <c r="O638" i="32" s="1"/>
  <c r="N637" i="32"/>
  <c r="O637" i="32" s="1"/>
  <c r="N636" i="32"/>
  <c r="O636" i="32" s="1"/>
  <c r="N635" i="32"/>
  <c r="O635" i="32" s="1"/>
  <c r="N634" i="32"/>
  <c r="O634" i="32" s="1"/>
  <c r="N633" i="32"/>
  <c r="O633" i="32" s="1"/>
  <c r="N632" i="32"/>
  <c r="O632" i="32" s="1"/>
  <c r="N631" i="32"/>
  <c r="O631" i="32" s="1"/>
  <c r="N630" i="32"/>
  <c r="O630" i="32" s="1"/>
  <c r="N629" i="32"/>
  <c r="O629" i="32" s="1"/>
  <c r="N628" i="32"/>
  <c r="O628" i="32" s="1"/>
  <c r="N627" i="32"/>
  <c r="O627" i="32" s="1"/>
  <c r="N626" i="32"/>
  <c r="O626" i="32" s="1"/>
  <c r="N625" i="32"/>
  <c r="O625" i="32" s="1"/>
  <c r="N624" i="32"/>
  <c r="O624" i="32" s="1"/>
  <c r="N623" i="32"/>
  <c r="O623" i="32" s="1"/>
  <c r="N622" i="32"/>
  <c r="O622" i="32" s="1"/>
  <c r="N621" i="32"/>
  <c r="O621" i="32" s="1"/>
  <c r="N620" i="32"/>
  <c r="O620" i="32" s="1"/>
  <c r="N619" i="32"/>
  <c r="O619" i="32" s="1"/>
  <c r="N618" i="32"/>
  <c r="O618" i="32" s="1"/>
  <c r="N617" i="32"/>
  <c r="O617" i="32" s="1"/>
  <c r="N616" i="32"/>
  <c r="O616" i="32" s="1"/>
  <c r="N615" i="32"/>
  <c r="O615" i="32" s="1"/>
  <c r="N614" i="32"/>
  <c r="O614" i="32" s="1"/>
  <c r="N613" i="32"/>
  <c r="O613" i="32" s="1"/>
  <c r="N612" i="32"/>
  <c r="O612" i="32" s="1"/>
  <c r="N611" i="32"/>
  <c r="O611" i="32" s="1"/>
  <c r="N610" i="32"/>
  <c r="O610" i="32" s="1"/>
  <c r="N609" i="32"/>
  <c r="O609" i="32" s="1"/>
  <c r="N608" i="32"/>
  <c r="O608" i="32" s="1"/>
  <c r="N607" i="32"/>
  <c r="O607" i="32" s="1"/>
  <c r="N606" i="32"/>
  <c r="O606" i="32" s="1"/>
  <c r="N605" i="32"/>
  <c r="O605" i="32" s="1"/>
  <c r="N604" i="32"/>
  <c r="O604" i="32" s="1"/>
  <c r="N603" i="32"/>
  <c r="O603" i="32" s="1"/>
  <c r="N602" i="32"/>
  <c r="O602" i="32" s="1"/>
  <c r="N601" i="32"/>
  <c r="O601" i="32" s="1"/>
  <c r="N600" i="32"/>
  <c r="O600" i="32" s="1"/>
  <c r="N599" i="32"/>
  <c r="O599" i="32" s="1"/>
  <c r="N598" i="32"/>
  <c r="O598" i="32" s="1"/>
  <c r="N597" i="32"/>
  <c r="O597" i="32" s="1"/>
  <c r="N596" i="32"/>
  <c r="O596" i="32" s="1"/>
  <c r="N595" i="32"/>
  <c r="O595" i="32" s="1"/>
  <c r="N594" i="32"/>
  <c r="O594" i="32" s="1"/>
  <c r="N593" i="32"/>
  <c r="O593" i="32" s="1"/>
  <c r="N592" i="32"/>
  <c r="O592" i="32" s="1"/>
  <c r="N591" i="32"/>
  <c r="O591" i="32" s="1"/>
  <c r="N590" i="32"/>
  <c r="O590" i="32" s="1"/>
  <c r="N589" i="32"/>
  <c r="O589" i="32" s="1"/>
  <c r="N588" i="32"/>
  <c r="O588" i="32" s="1"/>
  <c r="N587" i="32"/>
  <c r="O587" i="32" s="1"/>
  <c r="N586" i="32"/>
  <c r="O586" i="32" s="1"/>
  <c r="N585" i="32"/>
  <c r="O585" i="32" s="1"/>
  <c r="N584" i="32"/>
  <c r="O584" i="32" s="1"/>
  <c r="N583" i="32"/>
  <c r="O583" i="32" s="1"/>
  <c r="N582" i="32"/>
  <c r="O582" i="32" s="1"/>
  <c r="N581" i="32"/>
  <c r="O581" i="32" s="1"/>
  <c r="N580" i="32"/>
  <c r="O580" i="32" s="1"/>
  <c r="N579" i="32"/>
  <c r="O579" i="32" s="1"/>
  <c r="N578" i="32"/>
  <c r="O578" i="32" s="1"/>
  <c r="N577" i="32"/>
  <c r="O577" i="32" s="1"/>
  <c r="N576" i="32"/>
  <c r="O576" i="32" s="1"/>
  <c r="N575" i="32"/>
  <c r="O575" i="32" s="1"/>
  <c r="N574" i="32"/>
  <c r="O574" i="32" s="1"/>
  <c r="N573" i="32"/>
  <c r="O573" i="32" s="1"/>
  <c r="N572" i="32"/>
  <c r="O572" i="32" s="1"/>
  <c r="N571" i="32"/>
  <c r="O571" i="32" s="1"/>
  <c r="N570" i="32"/>
  <c r="O570" i="32" s="1"/>
  <c r="N569" i="32"/>
  <c r="O569" i="32" s="1"/>
  <c r="N568" i="32"/>
  <c r="O568" i="32" s="1"/>
  <c r="N567" i="32"/>
  <c r="O567" i="32" s="1"/>
  <c r="N566" i="32"/>
  <c r="O566" i="32" s="1"/>
  <c r="N565" i="32"/>
  <c r="O565" i="32" s="1"/>
  <c r="N564" i="32"/>
  <c r="O564" i="32" s="1"/>
  <c r="N563" i="32"/>
  <c r="O563" i="32" s="1"/>
  <c r="N562" i="32"/>
  <c r="O562" i="32" s="1"/>
  <c r="N561" i="32"/>
  <c r="O561" i="32" s="1"/>
  <c r="N560" i="32"/>
  <c r="O560" i="32" s="1"/>
  <c r="N559" i="32"/>
  <c r="O559" i="32" s="1"/>
  <c r="N558" i="32"/>
  <c r="O558" i="32" s="1"/>
  <c r="N557" i="32"/>
  <c r="O557" i="32" s="1"/>
  <c r="N556" i="32"/>
  <c r="O556" i="32" s="1"/>
  <c r="N555" i="32"/>
  <c r="O555" i="32" s="1"/>
  <c r="N554" i="32"/>
  <c r="O554" i="32" s="1"/>
  <c r="N553" i="32"/>
  <c r="O553" i="32" s="1"/>
  <c r="N552" i="32"/>
  <c r="O552" i="32" s="1"/>
  <c r="N551" i="32"/>
  <c r="O551" i="32" s="1"/>
  <c r="N550" i="32"/>
  <c r="O550" i="32" s="1"/>
  <c r="N549" i="32"/>
  <c r="O549" i="32" s="1"/>
  <c r="N548" i="32"/>
  <c r="O548" i="32" s="1"/>
  <c r="N547" i="32"/>
  <c r="O547" i="32" s="1"/>
  <c r="N546" i="32"/>
  <c r="O546" i="32" s="1"/>
  <c r="N545" i="32"/>
  <c r="O545" i="32" s="1"/>
  <c r="N544" i="32"/>
  <c r="O544" i="32" s="1"/>
  <c r="N543" i="32"/>
  <c r="O543" i="32" s="1"/>
  <c r="N542" i="32"/>
  <c r="O542" i="32" s="1"/>
  <c r="N541" i="32"/>
  <c r="O541" i="32" s="1"/>
  <c r="N540" i="32"/>
  <c r="O540" i="32" s="1"/>
  <c r="N539" i="32"/>
  <c r="O539" i="32" s="1"/>
  <c r="N538" i="32"/>
  <c r="O538" i="32" s="1"/>
  <c r="N537" i="32"/>
  <c r="O537" i="32" s="1"/>
  <c r="N536" i="32"/>
  <c r="O536" i="32" s="1"/>
  <c r="N535" i="32"/>
  <c r="O535" i="32" s="1"/>
  <c r="N534" i="32"/>
  <c r="O534" i="32" s="1"/>
  <c r="N533" i="32"/>
  <c r="O533" i="32" s="1"/>
  <c r="N532" i="32"/>
  <c r="O532" i="32" s="1"/>
  <c r="N531" i="32"/>
  <c r="O531" i="32" s="1"/>
  <c r="N530" i="32"/>
  <c r="O530" i="32" s="1"/>
  <c r="N529" i="32"/>
  <c r="O529" i="32" s="1"/>
  <c r="N528" i="32"/>
  <c r="O528" i="32" s="1"/>
  <c r="N527" i="32"/>
  <c r="O527" i="32" s="1"/>
  <c r="N526" i="32"/>
  <c r="O526" i="32" s="1"/>
  <c r="N525" i="32"/>
  <c r="O525" i="32" s="1"/>
  <c r="N524" i="32"/>
  <c r="O524" i="32" s="1"/>
  <c r="N523" i="32"/>
  <c r="O523" i="32" s="1"/>
  <c r="N522" i="32"/>
  <c r="O522" i="32" s="1"/>
  <c r="N521" i="32"/>
  <c r="O521" i="32" s="1"/>
  <c r="N520" i="32"/>
  <c r="O520" i="32" s="1"/>
  <c r="N519" i="32"/>
  <c r="O519" i="32" s="1"/>
  <c r="N518" i="32"/>
  <c r="O518" i="32" s="1"/>
  <c r="N517" i="32"/>
  <c r="O517" i="32" s="1"/>
  <c r="N516" i="32"/>
  <c r="O516" i="32" s="1"/>
  <c r="N515" i="32"/>
  <c r="O515" i="32" s="1"/>
  <c r="N514" i="32"/>
  <c r="O514" i="32" s="1"/>
  <c r="N513" i="32"/>
  <c r="O513" i="32" s="1"/>
  <c r="N512" i="32"/>
  <c r="O512" i="32" s="1"/>
  <c r="N511" i="32"/>
  <c r="O511" i="32" s="1"/>
  <c r="N510" i="32"/>
  <c r="O510" i="32" s="1"/>
  <c r="N509" i="32"/>
  <c r="O509" i="32" s="1"/>
  <c r="N508" i="32"/>
  <c r="O508" i="32" s="1"/>
  <c r="N507" i="32"/>
  <c r="O507" i="32" s="1"/>
  <c r="N506" i="32"/>
  <c r="O506" i="32" s="1"/>
  <c r="N505" i="32"/>
  <c r="O505" i="32" s="1"/>
  <c r="N504" i="32"/>
  <c r="O504" i="32" s="1"/>
  <c r="N503" i="32"/>
  <c r="O503" i="32" s="1"/>
  <c r="N502" i="32"/>
  <c r="O502" i="32" s="1"/>
  <c r="N501" i="32"/>
  <c r="O501" i="32" s="1"/>
  <c r="N500" i="32"/>
  <c r="O500" i="32" s="1"/>
  <c r="N499" i="32"/>
  <c r="O499" i="32" s="1"/>
  <c r="N498" i="32"/>
  <c r="O498" i="32" s="1"/>
  <c r="N497" i="32"/>
  <c r="O497" i="32" s="1"/>
  <c r="N496" i="32"/>
  <c r="O496" i="32" s="1"/>
  <c r="N495" i="32"/>
  <c r="O495" i="32" s="1"/>
  <c r="N494" i="32"/>
  <c r="O494" i="32" s="1"/>
  <c r="N493" i="32"/>
  <c r="O493" i="32" s="1"/>
  <c r="N492" i="32"/>
  <c r="O492" i="32" s="1"/>
  <c r="N491" i="32"/>
  <c r="O491" i="32" s="1"/>
  <c r="N490" i="32"/>
  <c r="O490" i="32" s="1"/>
  <c r="N489" i="32"/>
  <c r="O489" i="32" s="1"/>
  <c r="N488" i="32"/>
  <c r="O488" i="32" s="1"/>
  <c r="N487" i="32"/>
  <c r="O487" i="32" s="1"/>
  <c r="N486" i="32"/>
  <c r="O486" i="32" s="1"/>
  <c r="N485" i="32"/>
  <c r="O485" i="32" s="1"/>
  <c r="N484" i="32"/>
  <c r="O484" i="32" s="1"/>
  <c r="N483" i="32"/>
  <c r="O483" i="32" s="1"/>
  <c r="N482" i="32"/>
  <c r="O482" i="32" s="1"/>
  <c r="N481" i="32"/>
  <c r="O481" i="32" s="1"/>
  <c r="N480" i="32"/>
  <c r="O480" i="32" s="1"/>
  <c r="N479" i="32"/>
  <c r="O479" i="32" s="1"/>
  <c r="N478" i="32"/>
  <c r="O478" i="32" s="1"/>
  <c r="N477" i="32"/>
  <c r="O477" i="32" s="1"/>
  <c r="N476" i="32"/>
  <c r="O476" i="32" s="1"/>
  <c r="N475" i="32"/>
  <c r="O475" i="32" s="1"/>
  <c r="N474" i="32"/>
  <c r="O474" i="32" s="1"/>
  <c r="N473" i="32"/>
  <c r="O473" i="32" s="1"/>
  <c r="N472" i="32"/>
  <c r="O472" i="32" s="1"/>
  <c r="N471" i="32"/>
  <c r="O471" i="32" s="1"/>
  <c r="N470" i="32"/>
  <c r="O470" i="32" s="1"/>
  <c r="N469" i="32"/>
  <c r="O469" i="32" s="1"/>
  <c r="N468" i="32"/>
  <c r="O468" i="32" s="1"/>
  <c r="N467" i="32"/>
  <c r="O467" i="32" s="1"/>
  <c r="N466" i="32"/>
  <c r="O466" i="32" s="1"/>
  <c r="N465" i="32"/>
  <c r="O465" i="32" s="1"/>
  <c r="N464" i="32"/>
  <c r="O464" i="32" s="1"/>
  <c r="N463" i="32"/>
  <c r="O463" i="32" s="1"/>
  <c r="N462" i="32"/>
  <c r="O462" i="32" s="1"/>
  <c r="N461" i="32"/>
  <c r="O461" i="32" s="1"/>
  <c r="N460" i="32"/>
  <c r="O460" i="32" s="1"/>
  <c r="N459" i="32"/>
  <c r="O459" i="32" s="1"/>
  <c r="N458" i="32"/>
  <c r="O458" i="32" s="1"/>
  <c r="N457" i="32"/>
  <c r="O457" i="32" s="1"/>
  <c r="N456" i="32"/>
  <c r="O456" i="32" s="1"/>
  <c r="N455" i="32"/>
  <c r="O455" i="32" s="1"/>
  <c r="N454" i="32"/>
  <c r="O454" i="32" s="1"/>
  <c r="N453" i="32"/>
  <c r="O453" i="32" s="1"/>
  <c r="N452" i="32"/>
  <c r="O452" i="32" s="1"/>
  <c r="N451" i="32"/>
  <c r="O451" i="32" s="1"/>
  <c r="N450" i="32"/>
  <c r="O450" i="32" s="1"/>
  <c r="N449" i="32"/>
  <c r="O449" i="32" s="1"/>
  <c r="N448" i="32"/>
  <c r="O448" i="32" s="1"/>
  <c r="N447" i="32"/>
  <c r="O447" i="32" s="1"/>
  <c r="N446" i="32"/>
  <c r="O446" i="32" s="1"/>
  <c r="N445" i="32"/>
  <c r="O445" i="32" s="1"/>
  <c r="N444" i="32"/>
  <c r="O444" i="32" s="1"/>
  <c r="N443" i="32"/>
  <c r="O443" i="32" s="1"/>
  <c r="N442" i="32"/>
  <c r="O442" i="32" s="1"/>
  <c r="N441" i="32"/>
  <c r="O441" i="32" s="1"/>
  <c r="N440" i="32"/>
  <c r="O440" i="32" s="1"/>
  <c r="N439" i="32"/>
  <c r="O439" i="32" s="1"/>
  <c r="N438" i="32"/>
  <c r="O438" i="32" s="1"/>
  <c r="N437" i="32"/>
  <c r="O437" i="32" s="1"/>
  <c r="N436" i="32"/>
  <c r="O436" i="32" s="1"/>
  <c r="N435" i="32"/>
  <c r="O435" i="32" s="1"/>
  <c r="N434" i="32"/>
  <c r="O434" i="32" s="1"/>
  <c r="N433" i="32"/>
  <c r="O433" i="32" s="1"/>
  <c r="N432" i="32"/>
  <c r="O432" i="32" s="1"/>
  <c r="N431" i="32"/>
  <c r="O431" i="32" s="1"/>
  <c r="N430" i="32"/>
  <c r="O430" i="32" s="1"/>
  <c r="N429" i="32"/>
  <c r="O429" i="32" s="1"/>
  <c r="N428" i="32"/>
  <c r="O428" i="32" s="1"/>
  <c r="N427" i="32"/>
  <c r="O427" i="32" s="1"/>
  <c r="N426" i="32"/>
  <c r="O426" i="32" s="1"/>
  <c r="N425" i="32"/>
  <c r="O425" i="32" s="1"/>
  <c r="N424" i="32"/>
  <c r="O424" i="32" s="1"/>
  <c r="N423" i="32"/>
  <c r="O423" i="32" s="1"/>
  <c r="N422" i="32"/>
  <c r="O422" i="32" s="1"/>
  <c r="N421" i="32"/>
  <c r="O421" i="32" s="1"/>
  <c r="N420" i="32"/>
  <c r="O420" i="32" s="1"/>
  <c r="N419" i="32"/>
  <c r="O419" i="32" s="1"/>
  <c r="N418" i="32"/>
  <c r="O418" i="32" s="1"/>
  <c r="N417" i="32"/>
  <c r="O417" i="32" s="1"/>
  <c r="N416" i="32"/>
  <c r="O416" i="32" s="1"/>
  <c r="N415" i="32"/>
  <c r="O415" i="32" s="1"/>
  <c r="N414" i="32"/>
  <c r="O414" i="32" s="1"/>
  <c r="N413" i="32"/>
  <c r="O413" i="32" s="1"/>
  <c r="N412" i="32"/>
  <c r="O412" i="32" s="1"/>
  <c r="N411" i="32"/>
  <c r="O411" i="32" s="1"/>
  <c r="N410" i="32"/>
  <c r="O410" i="32" s="1"/>
  <c r="N409" i="32"/>
  <c r="O409" i="32" s="1"/>
  <c r="N408" i="32"/>
  <c r="O408" i="32" s="1"/>
  <c r="N407" i="32"/>
  <c r="O407" i="32" s="1"/>
  <c r="N406" i="32"/>
  <c r="O406" i="32" s="1"/>
  <c r="N405" i="32"/>
  <c r="O405" i="32" s="1"/>
  <c r="N404" i="32"/>
  <c r="O404" i="32" s="1"/>
  <c r="N403" i="32"/>
  <c r="O403" i="32" s="1"/>
  <c r="N402" i="32"/>
  <c r="O402" i="32" s="1"/>
  <c r="N401" i="32"/>
  <c r="O401" i="32" s="1"/>
  <c r="N400" i="32"/>
  <c r="O400" i="32" s="1"/>
  <c r="N399" i="32"/>
  <c r="O399" i="32" s="1"/>
  <c r="N398" i="32"/>
  <c r="O398" i="32" s="1"/>
  <c r="N397" i="32"/>
  <c r="O397" i="32" s="1"/>
  <c r="N396" i="32"/>
  <c r="O396" i="32" s="1"/>
  <c r="N395" i="32"/>
  <c r="O395" i="32" s="1"/>
  <c r="N394" i="32"/>
  <c r="O394" i="32" s="1"/>
  <c r="N393" i="32"/>
  <c r="O393" i="32" s="1"/>
  <c r="N392" i="32"/>
  <c r="O392" i="32" s="1"/>
  <c r="N391" i="32"/>
  <c r="O391" i="32" s="1"/>
  <c r="N390" i="32"/>
  <c r="O390" i="32" s="1"/>
  <c r="N389" i="32"/>
  <c r="O389" i="32" s="1"/>
  <c r="N388" i="32"/>
  <c r="O388" i="32" s="1"/>
  <c r="N387" i="32"/>
  <c r="O387" i="32" s="1"/>
  <c r="N386" i="32"/>
  <c r="O386" i="32" s="1"/>
  <c r="N385" i="32"/>
  <c r="O385" i="32" s="1"/>
  <c r="N384" i="32"/>
  <c r="O384" i="32" s="1"/>
  <c r="N383" i="32"/>
  <c r="O383" i="32" s="1"/>
  <c r="N382" i="32"/>
  <c r="O382" i="32" s="1"/>
  <c r="N381" i="32"/>
  <c r="O381" i="32" s="1"/>
  <c r="N380" i="32"/>
  <c r="O380" i="32" s="1"/>
  <c r="N379" i="32"/>
  <c r="O379" i="32" s="1"/>
  <c r="N378" i="32"/>
  <c r="O378" i="32" s="1"/>
  <c r="N377" i="32"/>
  <c r="O377" i="32" s="1"/>
  <c r="N376" i="32"/>
  <c r="O376" i="32" s="1"/>
  <c r="N375" i="32"/>
  <c r="O375" i="32" s="1"/>
  <c r="N374" i="32"/>
  <c r="O374" i="32" s="1"/>
  <c r="N373" i="32"/>
  <c r="O373" i="32" s="1"/>
  <c r="N372" i="32"/>
  <c r="O372" i="32" s="1"/>
  <c r="N371" i="32"/>
  <c r="O371" i="32" s="1"/>
  <c r="N370" i="32"/>
  <c r="O370" i="32" s="1"/>
  <c r="N369" i="32"/>
  <c r="O369" i="32" s="1"/>
  <c r="N368" i="32"/>
  <c r="O368" i="32" s="1"/>
  <c r="N367" i="32"/>
  <c r="O367" i="32" s="1"/>
  <c r="N366" i="32"/>
  <c r="O366" i="32" s="1"/>
  <c r="N365" i="32"/>
  <c r="O365" i="32" s="1"/>
  <c r="N364" i="32"/>
  <c r="O364" i="32" s="1"/>
  <c r="N363" i="32"/>
  <c r="O363" i="32" s="1"/>
  <c r="N362" i="32"/>
  <c r="O362" i="32" s="1"/>
  <c r="N361" i="32"/>
  <c r="O361" i="32" s="1"/>
  <c r="N360" i="32"/>
  <c r="O360" i="32" s="1"/>
  <c r="N359" i="32"/>
  <c r="O359" i="32" s="1"/>
  <c r="N358" i="32"/>
  <c r="O358" i="32" s="1"/>
  <c r="N357" i="32"/>
  <c r="O357" i="32" s="1"/>
  <c r="N356" i="32"/>
  <c r="O356" i="32" s="1"/>
  <c r="N355" i="32"/>
  <c r="O355" i="32" s="1"/>
  <c r="N354" i="32"/>
  <c r="O354" i="32" s="1"/>
  <c r="N353" i="32"/>
  <c r="O353" i="32" s="1"/>
  <c r="N352" i="32"/>
  <c r="O352" i="32" s="1"/>
  <c r="N351" i="32"/>
  <c r="O351" i="32" s="1"/>
  <c r="N350" i="32"/>
  <c r="O350" i="32" s="1"/>
  <c r="N349" i="32"/>
  <c r="O349" i="32" s="1"/>
  <c r="N348" i="32"/>
  <c r="O348" i="32" s="1"/>
  <c r="N347" i="32"/>
  <c r="O347" i="32" s="1"/>
  <c r="N346" i="32"/>
  <c r="O346" i="32" s="1"/>
  <c r="N345" i="32"/>
  <c r="O345" i="32" s="1"/>
  <c r="N344" i="32"/>
  <c r="O344" i="32" s="1"/>
  <c r="N343" i="32"/>
  <c r="O343" i="32" s="1"/>
  <c r="N342" i="32"/>
  <c r="O342" i="32" s="1"/>
  <c r="N341" i="32"/>
  <c r="O341" i="32" s="1"/>
  <c r="N340" i="32"/>
  <c r="O340" i="32" s="1"/>
  <c r="N339" i="32"/>
  <c r="O339" i="32" s="1"/>
  <c r="N338" i="32"/>
  <c r="O338" i="32" s="1"/>
  <c r="N337" i="32"/>
  <c r="O337" i="32" s="1"/>
  <c r="N336" i="32"/>
  <c r="O336" i="32" s="1"/>
  <c r="N335" i="32"/>
  <c r="O335" i="32" s="1"/>
  <c r="N334" i="32"/>
  <c r="O334" i="32" s="1"/>
  <c r="N333" i="32"/>
  <c r="O333" i="32" s="1"/>
  <c r="N332" i="32"/>
  <c r="O332" i="32" s="1"/>
  <c r="N331" i="32"/>
  <c r="O331" i="32" s="1"/>
  <c r="N330" i="32"/>
  <c r="O330" i="32" s="1"/>
  <c r="N329" i="32"/>
  <c r="O329" i="32" s="1"/>
  <c r="N328" i="32"/>
  <c r="O328" i="32" s="1"/>
  <c r="N327" i="32"/>
  <c r="O327" i="32" s="1"/>
  <c r="N326" i="32"/>
  <c r="O326" i="32" s="1"/>
  <c r="N325" i="32"/>
  <c r="O325" i="32" s="1"/>
  <c r="N324" i="32"/>
  <c r="O324" i="32" s="1"/>
  <c r="N323" i="32"/>
  <c r="O323" i="32" s="1"/>
  <c r="N322" i="32"/>
  <c r="O322" i="32" s="1"/>
  <c r="N321" i="32"/>
  <c r="O321" i="32" s="1"/>
  <c r="N320" i="32"/>
  <c r="O320" i="32" s="1"/>
  <c r="N319" i="32"/>
  <c r="O319" i="32" s="1"/>
  <c r="N318" i="32"/>
  <c r="O318" i="32" s="1"/>
  <c r="N317" i="32"/>
  <c r="O317" i="32" s="1"/>
  <c r="N316" i="32"/>
  <c r="O316" i="32" s="1"/>
  <c r="N315" i="32"/>
  <c r="O315" i="32" s="1"/>
  <c r="N314" i="32"/>
  <c r="O314" i="32" s="1"/>
  <c r="N313" i="32"/>
  <c r="O313" i="32" s="1"/>
  <c r="N312" i="32"/>
  <c r="O312" i="32" s="1"/>
  <c r="N311" i="32"/>
  <c r="O311" i="32" s="1"/>
  <c r="N310" i="32"/>
  <c r="O310" i="32" s="1"/>
  <c r="N309" i="32"/>
  <c r="O309" i="32" s="1"/>
  <c r="N308" i="32"/>
  <c r="O308" i="32" s="1"/>
  <c r="N307" i="32"/>
  <c r="O307" i="32" s="1"/>
  <c r="N306" i="32"/>
  <c r="O306" i="32" s="1"/>
  <c r="N305" i="32"/>
  <c r="O305" i="32" s="1"/>
  <c r="N304" i="32"/>
  <c r="O304" i="32" s="1"/>
  <c r="N303" i="32"/>
  <c r="O303" i="32" s="1"/>
  <c r="N302" i="32"/>
  <c r="O302" i="32" s="1"/>
  <c r="N301" i="32"/>
  <c r="O301" i="32" s="1"/>
  <c r="N300" i="32"/>
  <c r="O300" i="32" s="1"/>
  <c r="N299" i="32"/>
  <c r="O299" i="32" s="1"/>
  <c r="N298" i="32"/>
  <c r="O298" i="32" s="1"/>
  <c r="N297" i="32"/>
  <c r="O297" i="32" s="1"/>
  <c r="N296" i="32"/>
  <c r="O296" i="32" s="1"/>
  <c r="N295" i="32"/>
  <c r="O295" i="32" s="1"/>
  <c r="N294" i="32"/>
  <c r="O294" i="32" s="1"/>
  <c r="N293" i="32"/>
  <c r="O293" i="32" s="1"/>
  <c r="N292" i="32"/>
  <c r="O292" i="32" s="1"/>
  <c r="N291" i="32"/>
  <c r="O291" i="32" s="1"/>
  <c r="N290" i="32"/>
  <c r="O290" i="32" s="1"/>
  <c r="N289" i="32"/>
  <c r="O289" i="32" s="1"/>
  <c r="N288" i="32"/>
  <c r="O288" i="32" s="1"/>
  <c r="N287" i="32"/>
  <c r="O287" i="32" s="1"/>
  <c r="N286" i="32"/>
  <c r="O286" i="32" s="1"/>
  <c r="N285" i="32"/>
  <c r="O285" i="32" s="1"/>
  <c r="N284" i="32"/>
  <c r="O284" i="32" s="1"/>
  <c r="N283" i="32"/>
  <c r="O283" i="32" s="1"/>
  <c r="N282" i="32"/>
  <c r="O282" i="32" s="1"/>
  <c r="N281" i="32"/>
  <c r="O281" i="32" s="1"/>
  <c r="N280" i="32"/>
  <c r="O280" i="32" s="1"/>
  <c r="N279" i="32"/>
  <c r="O279" i="32" s="1"/>
  <c r="N278" i="32"/>
  <c r="O278" i="32" s="1"/>
  <c r="N277" i="32"/>
  <c r="O277" i="32" s="1"/>
  <c r="N276" i="32"/>
  <c r="O276" i="32" s="1"/>
  <c r="N275" i="32"/>
  <c r="O275" i="32" s="1"/>
  <c r="N274" i="32"/>
  <c r="O274" i="32" s="1"/>
  <c r="N273" i="32"/>
  <c r="O273" i="32" s="1"/>
  <c r="N272" i="32"/>
  <c r="O272" i="32" s="1"/>
  <c r="N271" i="32"/>
  <c r="O271" i="32" s="1"/>
  <c r="N270" i="32"/>
  <c r="O270" i="32" s="1"/>
  <c r="N269" i="32"/>
  <c r="O269" i="32" s="1"/>
  <c r="N268" i="32"/>
  <c r="O268" i="32" s="1"/>
  <c r="N267" i="32"/>
  <c r="O267" i="32" s="1"/>
  <c r="N266" i="32"/>
  <c r="O266" i="32" s="1"/>
  <c r="N265" i="32"/>
  <c r="O265" i="32" s="1"/>
  <c r="N264" i="32"/>
  <c r="O264" i="32" s="1"/>
  <c r="N263" i="32"/>
  <c r="O263" i="32" s="1"/>
  <c r="N262" i="32"/>
  <c r="O262" i="32" s="1"/>
  <c r="N261" i="32"/>
  <c r="O261" i="32" s="1"/>
  <c r="N260" i="32"/>
  <c r="O260" i="32" s="1"/>
  <c r="N259" i="32"/>
  <c r="O259" i="32" s="1"/>
  <c r="N258" i="32"/>
  <c r="O258" i="32" s="1"/>
  <c r="N257" i="32"/>
  <c r="O257" i="32" s="1"/>
  <c r="N256" i="32"/>
  <c r="O256" i="32" s="1"/>
  <c r="N255" i="32"/>
  <c r="O255" i="32" s="1"/>
  <c r="N254" i="32"/>
  <c r="O254" i="32" s="1"/>
  <c r="N253" i="32"/>
  <c r="O253" i="32" s="1"/>
  <c r="N252" i="32"/>
  <c r="O252" i="32" s="1"/>
  <c r="N251" i="32"/>
  <c r="O251" i="32" s="1"/>
  <c r="N250" i="32"/>
  <c r="O250" i="32" s="1"/>
  <c r="N249" i="32"/>
  <c r="O249" i="32" s="1"/>
  <c r="N248" i="32"/>
  <c r="O248" i="32" s="1"/>
  <c r="N247" i="32"/>
  <c r="O247" i="32" s="1"/>
  <c r="N246" i="32"/>
  <c r="O246" i="32" s="1"/>
  <c r="N245" i="32"/>
  <c r="O245" i="32" s="1"/>
  <c r="N244" i="32"/>
  <c r="O244" i="32" s="1"/>
  <c r="N243" i="32"/>
  <c r="O243" i="32" s="1"/>
  <c r="N242" i="32"/>
  <c r="O242" i="32" s="1"/>
  <c r="N241" i="32"/>
  <c r="O241" i="32" s="1"/>
  <c r="N240" i="32"/>
  <c r="O240" i="32" s="1"/>
  <c r="N239" i="32"/>
  <c r="O239" i="32" s="1"/>
  <c r="N238" i="32"/>
  <c r="O238" i="32" s="1"/>
  <c r="N237" i="32"/>
  <c r="O237" i="32" s="1"/>
  <c r="N236" i="32"/>
  <c r="O236" i="32" s="1"/>
  <c r="N235" i="32"/>
  <c r="O235" i="32" s="1"/>
  <c r="N234" i="32"/>
  <c r="O234" i="32" s="1"/>
  <c r="N233" i="32"/>
  <c r="O233" i="32" s="1"/>
  <c r="N232" i="32"/>
  <c r="O232" i="32" s="1"/>
  <c r="N231" i="32"/>
  <c r="O231" i="32" s="1"/>
  <c r="N230" i="32"/>
  <c r="O230" i="32" s="1"/>
  <c r="N229" i="32"/>
  <c r="O229" i="32" s="1"/>
  <c r="N228" i="32"/>
  <c r="O228" i="32" s="1"/>
  <c r="N227" i="32"/>
  <c r="O227" i="32" s="1"/>
  <c r="N226" i="32"/>
  <c r="O226" i="32" s="1"/>
  <c r="N225" i="32"/>
  <c r="O225" i="32" s="1"/>
  <c r="N224" i="32"/>
  <c r="O224" i="32" s="1"/>
  <c r="N223" i="32"/>
  <c r="O223" i="32" s="1"/>
  <c r="N222" i="32"/>
  <c r="O222" i="32" s="1"/>
  <c r="N221" i="32"/>
  <c r="O221" i="32" s="1"/>
  <c r="N220" i="32"/>
  <c r="O220" i="32" s="1"/>
  <c r="N219" i="32"/>
  <c r="O219" i="32" s="1"/>
  <c r="N218" i="32"/>
  <c r="O218" i="32" s="1"/>
  <c r="N217" i="32"/>
  <c r="O217" i="32" s="1"/>
  <c r="N216" i="32"/>
  <c r="O216" i="32" s="1"/>
  <c r="N215" i="32"/>
  <c r="O215" i="32" s="1"/>
  <c r="N214" i="32"/>
  <c r="O214" i="32" s="1"/>
  <c r="N213" i="32"/>
  <c r="O213" i="32" s="1"/>
  <c r="N212" i="32"/>
  <c r="O212" i="32" s="1"/>
  <c r="N211" i="32"/>
  <c r="O211" i="32" s="1"/>
  <c r="N210" i="32"/>
  <c r="O210" i="32" s="1"/>
  <c r="N209" i="32"/>
  <c r="O209" i="32" s="1"/>
  <c r="N208" i="32"/>
  <c r="O208" i="32" s="1"/>
  <c r="N207" i="32"/>
  <c r="O207" i="32" s="1"/>
  <c r="N206" i="32"/>
  <c r="O206" i="32" s="1"/>
  <c r="N205" i="32"/>
  <c r="O205" i="32" s="1"/>
  <c r="N204" i="32"/>
  <c r="O204" i="32" s="1"/>
  <c r="N203" i="32"/>
  <c r="O203" i="32" s="1"/>
  <c r="N202" i="32"/>
  <c r="O202" i="32" s="1"/>
  <c r="N201" i="32"/>
  <c r="O201" i="32" s="1"/>
  <c r="N200" i="32"/>
  <c r="O200" i="32" s="1"/>
  <c r="N199" i="32"/>
  <c r="O199" i="32" s="1"/>
  <c r="N198" i="32"/>
  <c r="O198" i="32" s="1"/>
  <c r="N197" i="32"/>
  <c r="O197" i="32" s="1"/>
  <c r="N196" i="32"/>
  <c r="O196" i="32" s="1"/>
  <c r="N195" i="32"/>
  <c r="O195" i="32" s="1"/>
  <c r="N194" i="32"/>
  <c r="O194" i="32" s="1"/>
  <c r="N193" i="32"/>
  <c r="O193" i="32" s="1"/>
  <c r="N192" i="32"/>
  <c r="O192" i="32" s="1"/>
  <c r="N191" i="32"/>
  <c r="O191" i="32" s="1"/>
  <c r="N190" i="32"/>
  <c r="O190" i="32" s="1"/>
  <c r="N189" i="32"/>
  <c r="O189" i="32" s="1"/>
  <c r="N188" i="32"/>
  <c r="O188" i="32" s="1"/>
  <c r="N187" i="32"/>
  <c r="O187" i="32" s="1"/>
  <c r="N186" i="32"/>
  <c r="O186" i="32" s="1"/>
  <c r="N185" i="32"/>
  <c r="O185" i="32" s="1"/>
  <c r="N184" i="32"/>
  <c r="O184" i="32" s="1"/>
  <c r="N183" i="32"/>
  <c r="O183" i="32" s="1"/>
  <c r="N182" i="32"/>
  <c r="O182" i="32" s="1"/>
  <c r="N181" i="32"/>
  <c r="O181" i="32" s="1"/>
  <c r="N180" i="32"/>
  <c r="O180" i="32" s="1"/>
  <c r="N179" i="32"/>
  <c r="O179" i="32" s="1"/>
  <c r="N178" i="32"/>
  <c r="O178" i="32" s="1"/>
  <c r="N177" i="32"/>
  <c r="O177" i="32" s="1"/>
  <c r="N176" i="32"/>
  <c r="O176" i="32" s="1"/>
  <c r="N175" i="32"/>
  <c r="O175" i="32" s="1"/>
  <c r="N174" i="32"/>
  <c r="O174" i="32" s="1"/>
  <c r="N173" i="32"/>
  <c r="O173" i="32" s="1"/>
  <c r="N172" i="32"/>
  <c r="O172" i="32" s="1"/>
  <c r="N171" i="32"/>
  <c r="O171" i="32" s="1"/>
  <c r="N170" i="32"/>
  <c r="O170" i="32" s="1"/>
  <c r="N169" i="32"/>
  <c r="O169" i="32" s="1"/>
  <c r="N168" i="32"/>
  <c r="O168" i="32" s="1"/>
  <c r="N167" i="32"/>
  <c r="O167" i="32" s="1"/>
  <c r="N166" i="32"/>
  <c r="O166" i="32" s="1"/>
  <c r="N165" i="32"/>
  <c r="O165" i="32" s="1"/>
  <c r="N164" i="32"/>
  <c r="O164" i="32" s="1"/>
  <c r="N163" i="32"/>
  <c r="O163" i="32" s="1"/>
  <c r="N162" i="32"/>
  <c r="O162" i="32" s="1"/>
  <c r="N161" i="32"/>
  <c r="O161" i="32" s="1"/>
  <c r="N160" i="32"/>
  <c r="O160" i="32" s="1"/>
  <c r="N159" i="32"/>
  <c r="O159" i="32" s="1"/>
  <c r="N158" i="32"/>
  <c r="O158" i="32" s="1"/>
  <c r="N157" i="32"/>
  <c r="O157" i="32" s="1"/>
  <c r="N156" i="32"/>
  <c r="O156" i="32" s="1"/>
  <c r="N155" i="32"/>
  <c r="O155" i="32" s="1"/>
  <c r="N154" i="32"/>
  <c r="O154" i="32" s="1"/>
  <c r="N153" i="32"/>
  <c r="O153" i="32" s="1"/>
  <c r="N152" i="32"/>
  <c r="O152" i="32" s="1"/>
  <c r="N151" i="32"/>
  <c r="O151" i="32" s="1"/>
  <c r="N150" i="32"/>
  <c r="O150" i="32" s="1"/>
  <c r="N149" i="32"/>
  <c r="O149" i="32" s="1"/>
  <c r="N148" i="32"/>
  <c r="O148" i="32" s="1"/>
  <c r="N147" i="32"/>
  <c r="O147" i="32" s="1"/>
  <c r="N146" i="32"/>
  <c r="O146" i="32" s="1"/>
  <c r="N145" i="32"/>
  <c r="O145" i="32" s="1"/>
  <c r="N144" i="32"/>
  <c r="O144" i="32" s="1"/>
  <c r="N143" i="32"/>
  <c r="O143" i="32" s="1"/>
  <c r="N142" i="32"/>
  <c r="O142" i="32" s="1"/>
  <c r="N141" i="32"/>
  <c r="O141" i="32" s="1"/>
  <c r="N140" i="32"/>
  <c r="O140" i="32" s="1"/>
  <c r="N139" i="32"/>
  <c r="O139" i="32" s="1"/>
  <c r="N138" i="32"/>
  <c r="O138" i="32" s="1"/>
  <c r="N137" i="32"/>
  <c r="O137" i="32" s="1"/>
  <c r="N136" i="32"/>
  <c r="O136" i="32" s="1"/>
  <c r="N135" i="32"/>
  <c r="O135" i="32" s="1"/>
  <c r="N134" i="32"/>
  <c r="O134" i="32" s="1"/>
  <c r="N133" i="32"/>
  <c r="O133" i="32" s="1"/>
  <c r="N132" i="32"/>
  <c r="O132" i="32" s="1"/>
  <c r="N131" i="32"/>
  <c r="O131" i="32" s="1"/>
  <c r="N130" i="32"/>
  <c r="O130" i="32" s="1"/>
  <c r="N129" i="32"/>
  <c r="O129" i="32" s="1"/>
  <c r="N128" i="32"/>
  <c r="O128" i="32" s="1"/>
  <c r="N127" i="32"/>
  <c r="O127" i="32" s="1"/>
  <c r="N126" i="32"/>
  <c r="O126" i="32" s="1"/>
  <c r="N125" i="32"/>
  <c r="O125" i="32" s="1"/>
  <c r="N124" i="32"/>
  <c r="O124" i="32" s="1"/>
  <c r="N123" i="32"/>
  <c r="O123" i="32" s="1"/>
  <c r="N122" i="32"/>
  <c r="O122" i="32" s="1"/>
  <c r="N121" i="32"/>
  <c r="O121" i="32" s="1"/>
  <c r="N120" i="32"/>
  <c r="O120" i="32" s="1"/>
  <c r="N119" i="32"/>
  <c r="O119" i="32" s="1"/>
  <c r="N118" i="32"/>
  <c r="O118" i="32" s="1"/>
  <c r="N117" i="32"/>
  <c r="O117" i="32" s="1"/>
  <c r="N116" i="32"/>
  <c r="O116" i="32" s="1"/>
  <c r="N115" i="32"/>
  <c r="O115" i="32" s="1"/>
  <c r="N114" i="32"/>
  <c r="O114" i="32" s="1"/>
  <c r="N113" i="32"/>
  <c r="O113" i="32" s="1"/>
  <c r="N112" i="32"/>
  <c r="O112" i="32" s="1"/>
  <c r="N111" i="32"/>
  <c r="O111" i="32" s="1"/>
  <c r="N110" i="32"/>
  <c r="O110" i="32" s="1"/>
  <c r="N109" i="32"/>
  <c r="O109" i="32" s="1"/>
  <c r="N108" i="32"/>
  <c r="O108" i="32" s="1"/>
  <c r="N107" i="32"/>
  <c r="O107" i="32" s="1"/>
  <c r="N106" i="32"/>
  <c r="O106" i="32" s="1"/>
  <c r="N105" i="32"/>
  <c r="O105" i="32" s="1"/>
  <c r="N104" i="32"/>
  <c r="O104" i="32" s="1"/>
  <c r="N103" i="32"/>
  <c r="O103" i="32" s="1"/>
  <c r="N102" i="32"/>
  <c r="O102" i="32" s="1"/>
  <c r="N101" i="32"/>
  <c r="O101" i="32" s="1"/>
  <c r="N100" i="32"/>
  <c r="O100" i="32" s="1"/>
  <c r="N99" i="32"/>
  <c r="O99" i="32" s="1"/>
  <c r="N98" i="32"/>
  <c r="O98" i="32" s="1"/>
  <c r="N97" i="32"/>
  <c r="O97" i="32" s="1"/>
  <c r="N96" i="32"/>
  <c r="O96" i="32" s="1"/>
  <c r="N95" i="32"/>
  <c r="O95" i="32" s="1"/>
  <c r="N94" i="32"/>
  <c r="O94" i="32" s="1"/>
  <c r="N93" i="32"/>
  <c r="O93" i="32" s="1"/>
  <c r="N92" i="32"/>
  <c r="O92" i="32" s="1"/>
  <c r="N91" i="32"/>
  <c r="O91" i="32" s="1"/>
  <c r="N90" i="32"/>
  <c r="O90" i="32" s="1"/>
  <c r="N89" i="32"/>
  <c r="O89" i="32" s="1"/>
  <c r="N88" i="32"/>
  <c r="O88" i="32" s="1"/>
  <c r="N87" i="32"/>
  <c r="O87" i="32" s="1"/>
  <c r="N86" i="32"/>
  <c r="O86" i="32" s="1"/>
  <c r="N85" i="32"/>
  <c r="O85" i="32" s="1"/>
  <c r="N84" i="32"/>
  <c r="O84" i="32" s="1"/>
  <c r="N83" i="32"/>
  <c r="O83" i="32" s="1"/>
  <c r="N82" i="32"/>
  <c r="O82" i="32" s="1"/>
  <c r="N81" i="32"/>
  <c r="O81" i="32" s="1"/>
  <c r="N80" i="32"/>
  <c r="O80" i="32" s="1"/>
  <c r="N79" i="32"/>
  <c r="O79" i="32" s="1"/>
  <c r="N78" i="32"/>
  <c r="O78" i="32" s="1"/>
  <c r="N77" i="32"/>
  <c r="O77" i="32" s="1"/>
  <c r="N76" i="32"/>
  <c r="O76" i="32" s="1"/>
  <c r="N75" i="32"/>
  <c r="O75" i="32" s="1"/>
  <c r="N74" i="32"/>
  <c r="O74" i="32" s="1"/>
  <c r="N73" i="32"/>
  <c r="O73" i="32" s="1"/>
  <c r="N72" i="32"/>
  <c r="O72" i="32" s="1"/>
  <c r="N71" i="32"/>
  <c r="O71" i="32" s="1"/>
  <c r="N70" i="32"/>
  <c r="O70" i="32" s="1"/>
  <c r="N69" i="32"/>
  <c r="O69" i="32" s="1"/>
  <c r="N68" i="32"/>
  <c r="O68" i="32" s="1"/>
  <c r="N67" i="32"/>
  <c r="O67" i="32" s="1"/>
  <c r="N66" i="32"/>
  <c r="O66" i="32" s="1"/>
  <c r="N65" i="32"/>
  <c r="O65" i="32" s="1"/>
  <c r="N64" i="32"/>
  <c r="O64" i="32" s="1"/>
  <c r="N63" i="32"/>
  <c r="O63" i="32" s="1"/>
  <c r="N62" i="32"/>
  <c r="O62" i="32" s="1"/>
  <c r="N61" i="32"/>
  <c r="O61" i="32" s="1"/>
  <c r="N60" i="32"/>
  <c r="O60" i="32" s="1"/>
  <c r="N59" i="32"/>
  <c r="O59" i="32" s="1"/>
  <c r="N58" i="32"/>
  <c r="O58" i="32" s="1"/>
  <c r="N57" i="32"/>
  <c r="O57" i="32" s="1"/>
  <c r="N56" i="32"/>
  <c r="O56" i="32" s="1"/>
  <c r="N55" i="32"/>
  <c r="O55" i="32" s="1"/>
  <c r="N54" i="32"/>
  <c r="O54" i="32" s="1"/>
  <c r="N53" i="32"/>
  <c r="O53" i="32" s="1"/>
  <c r="N52" i="32"/>
  <c r="O52" i="32" s="1"/>
  <c r="N51" i="32"/>
  <c r="O51" i="32" s="1"/>
  <c r="N50" i="32"/>
  <c r="O50" i="32" s="1"/>
  <c r="N49" i="32"/>
  <c r="O49" i="32" s="1"/>
  <c r="N48" i="32"/>
  <c r="O48" i="32" s="1"/>
  <c r="N47" i="32"/>
  <c r="O47" i="32" s="1"/>
  <c r="N46" i="32"/>
  <c r="O46" i="32" s="1"/>
  <c r="N45" i="32"/>
  <c r="O45" i="32" s="1"/>
  <c r="N44" i="32"/>
  <c r="O44" i="32" s="1"/>
  <c r="N43" i="32"/>
  <c r="O43" i="32" s="1"/>
  <c r="N42" i="32"/>
  <c r="O42" i="32" s="1"/>
  <c r="N41" i="32"/>
  <c r="O41" i="32" s="1"/>
  <c r="N40" i="32"/>
  <c r="O40" i="32" s="1"/>
  <c r="N39" i="32"/>
  <c r="O39" i="32" s="1"/>
  <c r="N38" i="32"/>
  <c r="O38" i="32" s="1"/>
  <c r="N37" i="32"/>
  <c r="O37" i="32" s="1"/>
  <c r="N36" i="32"/>
  <c r="O36" i="32" s="1"/>
  <c r="N35" i="32"/>
  <c r="O35" i="32" s="1"/>
  <c r="N34" i="32"/>
  <c r="O34" i="32" s="1"/>
  <c r="N33" i="32"/>
  <c r="O33" i="32" s="1"/>
  <c r="N32" i="32"/>
  <c r="O32" i="32" s="1"/>
  <c r="N31" i="32"/>
  <c r="O31" i="32" s="1"/>
  <c r="N30" i="32"/>
  <c r="O30" i="32" s="1"/>
  <c r="N29" i="32"/>
  <c r="O29" i="32" s="1"/>
  <c r="N28" i="32"/>
  <c r="O28" i="32" s="1"/>
  <c r="N27" i="32"/>
  <c r="O27" i="32" s="1"/>
  <c r="N26" i="32"/>
  <c r="O26" i="32" s="1"/>
  <c r="N25" i="32"/>
  <c r="O25" i="32" s="1"/>
  <c r="N24" i="32"/>
  <c r="O24" i="32" s="1"/>
  <c r="N23" i="32"/>
  <c r="O23" i="32" s="1"/>
  <c r="N22" i="32"/>
  <c r="O22" i="32" s="1"/>
  <c r="N21" i="32"/>
  <c r="O21" i="32" s="1"/>
  <c r="N20" i="32"/>
  <c r="O20" i="32" s="1"/>
  <c r="N19" i="32"/>
  <c r="O19" i="32" s="1"/>
  <c r="N18" i="32"/>
  <c r="O18" i="32" s="1"/>
  <c r="N17" i="32"/>
  <c r="O17" i="32" s="1"/>
  <c r="N16" i="32"/>
  <c r="O16" i="32" s="1"/>
  <c r="N15" i="32"/>
  <c r="O15" i="32" s="1"/>
  <c r="N14" i="32"/>
  <c r="O14" i="32" s="1"/>
  <c r="N13" i="32"/>
  <c r="O13" i="32" s="1"/>
  <c r="N12" i="32"/>
  <c r="O12" i="32" s="1"/>
  <c r="N11" i="32"/>
  <c r="O11" i="32" s="1"/>
  <c r="N10" i="32"/>
  <c r="O10" i="32" l="1"/>
  <c r="B49" i="18"/>
  <c r="Q8" i="38"/>
  <c r="B61" i="20"/>
  <c r="C94" i="35"/>
  <c r="C93" i="35"/>
  <c r="C92" i="35"/>
  <c r="C91" i="35"/>
  <c r="C90" i="35"/>
  <c r="C89" i="35"/>
  <c r="C88" i="35"/>
  <c r="C87" i="35"/>
  <c r="C86" i="35"/>
  <c r="C85" i="35"/>
  <c r="C84" i="35"/>
  <c r="C83" i="35"/>
  <c r="C82" i="35"/>
  <c r="C81" i="35"/>
  <c r="C80" i="35"/>
  <c r="C79" i="35"/>
  <c r="C78" i="35"/>
  <c r="C77" i="35"/>
  <c r="C76" i="35"/>
  <c r="C75" i="35"/>
  <c r="C74" i="35"/>
  <c r="C73" i="35"/>
  <c r="C72" i="35"/>
  <c r="C71" i="35"/>
  <c r="C70" i="35"/>
  <c r="C69" i="35"/>
  <c r="C68" i="35"/>
  <c r="C67" i="35"/>
  <c r="C66" i="35"/>
  <c r="C65" i="35"/>
  <c r="C64" i="35"/>
  <c r="C63" i="35"/>
  <c r="C62" i="35"/>
  <c r="C61" i="35"/>
  <c r="C60" i="35"/>
  <c r="C59" i="35"/>
  <c r="A1422" i="32" l="1"/>
  <c r="A1423" i="32" s="1"/>
  <c r="A1424" i="32" s="1"/>
  <c r="A1425" i="32" s="1"/>
  <c r="A1426" i="32" s="1"/>
  <c r="A1427" i="32" s="1"/>
  <c r="A1428" i="32" s="1"/>
  <c r="A1429" i="32" s="1"/>
  <c r="A1430" i="32" s="1"/>
  <c r="A1431" i="32" s="1"/>
  <c r="A1432" i="32" s="1"/>
  <c r="A1433" i="32" s="1"/>
  <c r="A1434" i="32" s="1"/>
  <c r="A1435" i="32" s="1"/>
  <c r="A1436" i="32" s="1"/>
  <c r="A1437" i="32" s="1"/>
  <c r="A1438" i="32" s="1"/>
  <c r="A1439" i="32" s="1"/>
  <c r="A1440" i="32" s="1"/>
  <c r="A1441" i="32" s="1"/>
  <c r="A1442" i="32" s="1"/>
  <c r="A1443" i="32" s="1"/>
  <c r="A1444" i="32" s="1"/>
  <c r="A1445" i="32" s="1"/>
  <c r="A1446" i="32" s="1"/>
  <c r="A1447" i="32" s="1"/>
  <c r="A1448" i="32" s="1"/>
  <c r="A1449" i="32" s="1"/>
  <c r="A1450" i="32" s="1"/>
  <c r="A1451" i="32" s="1"/>
  <c r="A1452" i="32" s="1"/>
  <c r="A1453" i="32" s="1"/>
  <c r="A1454" i="32" s="1"/>
  <c r="A1455" i="32" s="1"/>
  <c r="A1456" i="32" s="1"/>
  <c r="A1457" i="32" s="1"/>
  <c r="A1458" i="32" s="1"/>
  <c r="A1459" i="32" s="1"/>
  <c r="A1460" i="32" s="1"/>
  <c r="A1461" i="32" s="1"/>
  <c r="A1462" i="32" s="1"/>
  <c r="A1463" i="32" s="1"/>
  <c r="A1464" i="32" s="1"/>
  <c r="A1465" i="32" s="1"/>
  <c r="A1466" i="32" s="1"/>
  <c r="A1467" i="32" s="1"/>
  <c r="A1468" i="32" s="1"/>
  <c r="A1469" i="32" s="1"/>
  <c r="A1470" i="32" s="1"/>
  <c r="A1471" i="32" s="1"/>
  <c r="A1472" i="32" s="1"/>
  <c r="A1473" i="32" s="1"/>
  <c r="A1474" i="32" s="1"/>
  <c r="A1475" i="32" s="1"/>
  <c r="A1476" i="32" s="1"/>
  <c r="A1477" i="32" s="1"/>
  <c r="A1478" i="32" s="1"/>
  <c r="A1479" i="32" s="1"/>
  <c r="A1480" i="32" s="1"/>
  <c r="A1481" i="32" s="1"/>
  <c r="A1482" i="32" s="1"/>
  <c r="A1483" i="32" s="1"/>
  <c r="A1484" i="32" s="1"/>
  <c r="A1485" i="32" s="1"/>
  <c r="A1486" i="32" s="1"/>
  <c r="A1487" i="32" s="1"/>
  <c r="A1488" i="32" s="1"/>
  <c r="A1489" i="32" s="1"/>
  <c r="A1490" i="32" s="1"/>
  <c r="A1491" i="32" s="1"/>
  <c r="A1492" i="32" s="1"/>
  <c r="A1493" i="32" s="1"/>
  <c r="A1494" i="32" s="1"/>
  <c r="A1495" i="32" s="1"/>
  <c r="A1496" i="32" s="1"/>
  <c r="A1497" i="32" s="1"/>
  <c r="A1498" i="32" s="1"/>
  <c r="A1499" i="32" s="1"/>
  <c r="A1500" i="32" s="1"/>
  <c r="A1501" i="32" s="1"/>
  <c r="A1502" i="32" s="1"/>
  <c r="A1503" i="32" s="1"/>
  <c r="A1504" i="32" s="1"/>
  <c r="A1505" i="32" s="1"/>
  <c r="A1506" i="32" s="1"/>
  <c r="A1507" i="32" s="1"/>
  <c r="A1508" i="32" s="1"/>
  <c r="A1509" i="32" s="1"/>
  <c r="A1510" i="32" s="1"/>
  <c r="A1511" i="32" s="1"/>
  <c r="A1512" i="32" s="1"/>
  <c r="A1513" i="32" s="1"/>
  <c r="A1514" i="32" s="1"/>
  <c r="A1515" i="32" s="1"/>
  <c r="A1516" i="32" s="1"/>
  <c r="A1517" i="32" s="1"/>
  <c r="A1518" i="32" s="1"/>
  <c r="A1519" i="32" s="1"/>
  <c r="A1520" i="32" s="1"/>
  <c r="A1521" i="32" s="1"/>
  <c r="A1522" i="32" s="1"/>
  <c r="A1523" i="32" s="1"/>
  <c r="A1524" i="32" s="1"/>
  <c r="A1525" i="32" s="1"/>
  <c r="A1526" i="32" s="1"/>
  <c r="A1527" i="32" s="1"/>
  <c r="A1528" i="32" s="1"/>
  <c r="A1529" i="32" s="1"/>
  <c r="A1530" i="32" s="1"/>
  <c r="A1531" i="32" s="1"/>
  <c r="A1532" i="32" s="1"/>
  <c r="A1533" i="32" s="1"/>
  <c r="A1534" i="32" s="1"/>
  <c r="A1535" i="32" s="1"/>
  <c r="A1536" i="32" s="1"/>
  <c r="A1537" i="32" s="1"/>
  <c r="A1538" i="32" s="1"/>
  <c r="A1539" i="32" s="1"/>
  <c r="A1540" i="32" s="1"/>
  <c r="A1541" i="32" s="1"/>
  <c r="A1542" i="32" s="1"/>
  <c r="A1543" i="32" s="1"/>
  <c r="A1544" i="32" s="1"/>
  <c r="A1545" i="32" s="1"/>
  <c r="A1546" i="32" s="1"/>
  <c r="A1547" i="32" s="1"/>
  <c r="A1548" i="32" s="1"/>
  <c r="A1549" i="32" s="1"/>
  <c r="A1550" i="32" s="1"/>
  <c r="A1551" i="32" s="1"/>
  <c r="A1552" i="32" s="1"/>
  <c r="A1553" i="32" s="1"/>
  <c r="A1554" i="32" s="1"/>
  <c r="A1555" i="32" s="1"/>
  <c r="A1556" i="32" s="1"/>
  <c r="A1557" i="32" s="1"/>
  <c r="A1558" i="32" s="1"/>
  <c r="A1559" i="32" s="1"/>
  <c r="A1560" i="32" s="1"/>
  <c r="A1561" i="32" s="1"/>
  <c r="A1562" i="32" s="1"/>
  <c r="A1563" i="32" s="1"/>
  <c r="A1564" i="32" s="1"/>
  <c r="A1565" i="32" s="1"/>
  <c r="A1566" i="32" s="1"/>
  <c r="A1567" i="32" s="1"/>
  <c r="A1568" i="32" s="1"/>
  <c r="A1569" i="32" s="1"/>
  <c r="A1570" i="32" s="1"/>
  <c r="A1571" i="32" s="1"/>
  <c r="A1572" i="32" s="1"/>
  <c r="A1573" i="32" s="1"/>
  <c r="A1574" i="32" s="1"/>
  <c r="A1575" i="32" s="1"/>
  <c r="A1576" i="32" s="1"/>
  <c r="A1577" i="32" s="1"/>
  <c r="A1578" i="32" s="1"/>
  <c r="A1579" i="32" s="1"/>
  <c r="A1580" i="32" s="1"/>
  <c r="A1581" i="32" s="1"/>
  <c r="A1582" i="32" s="1"/>
  <c r="A1583" i="32" s="1"/>
  <c r="A1584" i="32" s="1"/>
  <c r="A1585" i="32" s="1"/>
  <c r="A1586" i="32" s="1"/>
  <c r="A1587" i="32" s="1"/>
  <c r="A1588" i="32" s="1"/>
  <c r="A1589" i="32" s="1"/>
  <c r="A1590" i="32" s="1"/>
  <c r="A1591" i="32" s="1"/>
  <c r="A1592" i="32" s="1"/>
  <c r="A1593" i="32" s="1"/>
  <c r="A1594" i="32" s="1"/>
  <c r="A1595" i="32" s="1"/>
  <c r="A1596" i="32" s="1"/>
  <c r="A1597" i="32" s="1"/>
  <c r="A1598" i="32" s="1"/>
  <c r="A1599" i="32" s="1"/>
  <c r="A1600" i="32" s="1"/>
  <c r="A1601" i="32" s="1"/>
  <c r="A1602" i="32" s="1"/>
  <c r="A1603" i="32" s="1"/>
  <c r="A1604" i="32" s="1"/>
  <c r="A1605" i="32" s="1"/>
  <c r="A1606" i="32" s="1"/>
  <c r="A1607" i="32" s="1"/>
  <c r="A1608" i="32" s="1"/>
  <c r="A1609" i="32" s="1"/>
  <c r="A1610" i="32" s="1"/>
  <c r="A1611" i="32" s="1"/>
  <c r="A1612" i="32" s="1"/>
  <c r="A1613" i="32" s="1"/>
  <c r="A1614" i="32" s="1"/>
  <c r="A1615" i="32" s="1"/>
  <c r="A1616" i="32" s="1"/>
  <c r="A1617" i="32" s="1"/>
  <c r="A1618" i="32" s="1"/>
  <c r="A1619" i="32" s="1"/>
  <c r="A1620" i="32" s="1"/>
  <c r="A1621" i="32" s="1"/>
  <c r="A1622" i="32" s="1"/>
  <c r="A1623" i="32" s="1"/>
  <c r="A1624" i="32" s="1"/>
  <c r="A1625" i="32" s="1"/>
  <c r="A1626" i="32" s="1"/>
  <c r="A1627" i="32" s="1"/>
  <c r="A1628" i="32" s="1"/>
  <c r="A1629" i="32" s="1"/>
  <c r="A1630" i="32" s="1"/>
  <c r="A1631" i="32" s="1"/>
  <c r="A1632" i="32" s="1"/>
  <c r="A1633" i="32" s="1"/>
  <c r="A1634" i="32" s="1"/>
  <c r="A1635" i="32" s="1"/>
  <c r="A1636" i="32" s="1"/>
  <c r="A1637" i="32" s="1"/>
  <c r="A1638" i="32" s="1"/>
  <c r="A1639" i="32" s="1"/>
  <c r="A1640" i="32" s="1"/>
  <c r="A1641" i="32" s="1"/>
  <c r="A1642" i="32" s="1"/>
  <c r="A1643" i="32" s="1"/>
  <c r="A1644" i="32" s="1"/>
  <c r="A1645" i="32" s="1"/>
  <c r="A1646" i="32" s="1"/>
  <c r="A1647" i="32" s="1"/>
  <c r="A1648" i="32" s="1"/>
  <c r="A1649" i="32" s="1"/>
  <c r="A1650" i="32" s="1"/>
  <c r="A1651" i="32" s="1"/>
  <c r="A1652" i="32" s="1"/>
  <c r="A1653" i="32" s="1"/>
  <c r="A1654" i="32" s="1"/>
  <c r="A1655" i="32" s="1"/>
  <c r="A1656" i="32" s="1"/>
  <c r="A1657" i="32" s="1"/>
  <c r="A1658" i="32" s="1"/>
  <c r="A1659" i="32" s="1"/>
  <c r="A1660" i="32" s="1"/>
  <c r="A1661" i="32" s="1"/>
  <c r="A1662" i="32" s="1"/>
  <c r="A1663" i="32" s="1"/>
  <c r="A1664" i="32" s="1"/>
  <c r="A1665" i="32" s="1"/>
  <c r="A1666" i="32" s="1"/>
  <c r="A1667" i="32" s="1"/>
  <c r="A1668" i="32" s="1"/>
  <c r="A1669" i="32" s="1"/>
  <c r="A1670" i="32" s="1"/>
  <c r="A1671" i="32" s="1"/>
  <c r="A1672" i="32" s="1"/>
  <c r="A1673" i="32" s="1"/>
  <c r="A1674" i="32" s="1"/>
  <c r="A1675" i="32" s="1"/>
  <c r="A1676" i="32" s="1"/>
  <c r="A1677" i="32" s="1"/>
  <c r="A1678" i="32" s="1"/>
  <c r="A1679" i="32" s="1"/>
  <c r="A1680" i="32" s="1"/>
  <c r="A1681" i="32" s="1"/>
  <c r="A1682" i="32" s="1"/>
  <c r="A1683" i="32" s="1"/>
  <c r="A1684" i="32" s="1"/>
  <c r="A1685" i="32" s="1"/>
  <c r="A1686" i="32" s="1"/>
  <c r="A1687" i="32" s="1"/>
  <c r="A1688" i="32" s="1"/>
  <c r="A1689" i="32" s="1"/>
  <c r="A1690" i="32" s="1"/>
  <c r="A1691" i="32" s="1"/>
  <c r="A1692" i="32" s="1"/>
  <c r="A1693" i="32" s="1"/>
  <c r="A1694" i="32" s="1"/>
  <c r="A1695" i="32" s="1"/>
  <c r="A1696" i="32" s="1"/>
  <c r="A1697" i="32" s="1"/>
  <c r="A1698" i="32" s="1"/>
  <c r="A1699" i="32" s="1"/>
  <c r="A1700" i="32" s="1"/>
  <c r="A1701" i="32" s="1"/>
  <c r="A1702" i="32" s="1"/>
  <c r="A1703" i="32" s="1"/>
  <c r="A1704" i="32" s="1"/>
  <c r="A1705" i="32" s="1"/>
  <c r="A1706" i="32" s="1"/>
  <c r="A1707" i="32" s="1"/>
  <c r="A1708" i="32" s="1"/>
  <c r="A1709" i="32" s="1"/>
  <c r="A1710" i="32" s="1"/>
  <c r="A1711" i="32" s="1"/>
  <c r="A1712" i="32" s="1"/>
  <c r="A1713" i="32" s="1"/>
  <c r="A1714" i="32" s="1"/>
  <c r="A1715" i="32" s="1"/>
  <c r="A1716" i="32" s="1"/>
  <c r="A1717" i="32" s="1"/>
  <c r="A1718" i="32" s="1"/>
  <c r="A1719" i="32" s="1"/>
  <c r="A1720" i="32" s="1"/>
  <c r="A1721" i="32" s="1"/>
  <c r="A1722" i="32" s="1"/>
  <c r="A1723" i="32" s="1"/>
  <c r="A1724" i="32" s="1"/>
  <c r="A1725" i="32" s="1"/>
  <c r="A1726" i="32" s="1"/>
  <c r="A1727" i="32" s="1"/>
  <c r="A1728" i="32" s="1"/>
  <c r="A1729" i="32" s="1"/>
  <c r="A1730" i="32" s="1"/>
  <c r="A1731" i="32" s="1"/>
  <c r="A1732" i="32" s="1"/>
  <c r="A1733" i="32" s="1"/>
  <c r="A1734" i="32" s="1"/>
  <c r="A1735" i="32" s="1"/>
  <c r="A1736" i="32" s="1"/>
  <c r="A1737" i="32" s="1"/>
  <c r="A1738" i="32" s="1"/>
  <c r="A1739" i="32" s="1"/>
  <c r="A1740" i="32" s="1"/>
  <c r="A1741" i="32" s="1"/>
  <c r="A1742" i="32" s="1"/>
  <c r="A1743" i="32" s="1"/>
  <c r="A1744" i="32" s="1"/>
  <c r="A1745" i="32" s="1"/>
  <c r="A1746" i="32" s="1"/>
  <c r="A1747" i="32" s="1"/>
  <c r="A1748" i="32" s="1"/>
  <c r="A1749" i="32" s="1"/>
  <c r="A1750" i="32" s="1"/>
  <c r="A1751" i="32" s="1"/>
  <c r="A1752" i="32" s="1"/>
  <c r="A1753" i="32" s="1"/>
  <c r="A1754" i="32" s="1"/>
  <c r="A1755" i="32" s="1"/>
  <c r="A1756" i="32" s="1"/>
  <c r="A1757" i="32" s="1"/>
  <c r="A1758" i="32" s="1"/>
  <c r="A1759" i="32" s="1"/>
  <c r="A1760" i="32" s="1"/>
  <c r="A1761" i="32" s="1"/>
  <c r="A1762" i="32" s="1"/>
  <c r="A1763" i="32" s="1"/>
  <c r="A1764" i="32" s="1"/>
  <c r="A1765" i="32" s="1"/>
  <c r="A1766" i="32" s="1"/>
  <c r="A1767" i="32" s="1"/>
  <c r="A1768" i="32" s="1"/>
  <c r="A1769" i="32" s="1"/>
  <c r="A1770" i="32" s="1"/>
  <c r="A1771" i="32" s="1"/>
  <c r="A1772" i="32" s="1"/>
  <c r="A1773" i="32" s="1"/>
  <c r="A1774" i="32" s="1"/>
  <c r="A1775" i="32" s="1"/>
  <c r="A1776" i="32" s="1"/>
  <c r="A1777" i="32" s="1"/>
  <c r="A1778" i="32" s="1"/>
  <c r="A1779" i="32" s="1"/>
  <c r="A1780" i="32" s="1"/>
  <c r="A1781" i="32" s="1"/>
  <c r="A1782" i="32" s="1"/>
  <c r="A1783" i="32" s="1"/>
  <c r="A1784" i="32" s="1"/>
  <c r="A1785" i="32" s="1"/>
  <c r="N7" i="20" l="1"/>
  <c r="N35" i="20"/>
  <c r="M60" i="20"/>
  <c r="N55" i="21"/>
  <c r="N7" i="21"/>
  <c r="N25" i="18"/>
  <c r="M48" i="18"/>
  <c r="N7" i="18"/>
  <c r="N7" i="19"/>
  <c r="N7" i="38"/>
  <c r="AB7" i="38"/>
  <c r="N7" i="33"/>
  <c r="N7" i="22"/>
  <c r="N55" i="22"/>
  <c r="N103" i="22"/>
  <c r="N31" i="34"/>
  <c r="N56" i="34"/>
  <c r="N81" i="34"/>
  <c r="N106" i="34"/>
  <c r="N131" i="34"/>
  <c r="N156" i="34"/>
  <c r="N181" i="34"/>
  <c r="N206" i="34"/>
  <c r="N231" i="34"/>
  <c r="N281" i="34"/>
  <c r="N256" i="34"/>
  <c r="L48" i="18" l="1"/>
  <c r="L60" i="20"/>
  <c r="N62" i="14"/>
  <c r="AA7" i="38"/>
  <c r="K48" i="18" l="1"/>
  <c r="R7" i="38"/>
  <c r="R6" i="38"/>
  <c r="R5" i="38"/>
  <c r="R16" i="38" s="1"/>
  <c r="AA6" i="38"/>
  <c r="AA5" i="38"/>
  <c r="AA4" i="38"/>
  <c r="AA21" i="38" s="1"/>
  <c r="AA3" i="38"/>
  <c r="Y3" i="38"/>
  <c r="V7" i="38"/>
  <c r="V6" i="38"/>
  <c r="V16" i="38" s="1"/>
  <c r="V5" i="38"/>
  <c r="V4" i="38"/>
  <c r="V3" i="38"/>
  <c r="V18" i="38" s="1"/>
  <c r="T7" i="38"/>
  <c r="T6" i="38"/>
  <c r="T5" i="38"/>
  <c r="T4" i="38"/>
  <c r="T3" i="38"/>
  <c r="X7" i="38"/>
  <c r="W7" i="38"/>
  <c r="U7" i="38"/>
  <c r="S7" i="38"/>
  <c r="Q7" i="38"/>
  <c r="AB6" i="38"/>
  <c r="X6" i="38"/>
  <c r="W6" i="38"/>
  <c r="U6" i="38"/>
  <c r="S6" i="38"/>
  <c r="Q6" i="38"/>
  <c r="AB5" i="38"/>
  <c r="Z18" i="38"/>
  <c r="X5" i="38"/>
  <c r="W5" i="38"/>
  <c r="U5" i="38"/>
  <c r="S5" i="38"/>
  <c r="S21" i="38" s="1"/>
  <c r="Q5" i="38"/>
  <c r="AB4" i="38"/>
  <c r="X4" i="38"/>
  <c r="W4" i="38"/>
  <c r="W20" i="38" s="1"/>
  <c r="U4" i="38"/>
  <c r="S4" i="38"/>
  <c r="Q4" i="38"/>
  <c r="AB3" i="38"/>
  <c r="AB22" i="38" s="1"/>
  <c r="Z3" i="38"/>
  <c r="X3" i="38"/>
  <c r="W3" i="38"/>
  <c r="U3" i="38"/>
  <c r="U22" i="38" s="1"/>
  <c r="S3" i="38"/>
  <c r="R22" i="38"/>
  <c r="Z22" i="38"/>
  <c r="X16" i="38"/>
  <c r="W22" i="38"/>
  <c r="R20" i="38"/>
  <c r="W16" i="38"/>
  <c r="AC7" i="38" l="1"/>
  <c r="R15" i="38"/>
  <c r="AA16" i="38"/>
  <c r="AA22" i="38"/>
  <c r="AB15" i="38"/>
  <c r="W21" i="38"/>
  <c r="T21" i="38"/>
  <c r="V15" i="38"/>
  <c r="R21" i="38"/>
  <c r="S20" i="38"/>
  <c r="Z15" i="38"/>
  <c r="W18" i="38"/>
  <c r="Y15" i="38"/>
  <c r="AC6" i="38"/>
  <c r="T16" i="38"/>
  <c r="W19" i="38"/>
  <c r="X19" i="38"/>
  <c r="W15" i="38"/>
  <c r="W17" i="38" s="1"/>
  <c r="S16" i="38"/>
  <c r="Z16" i="38"/>
  <c r="Z17" i="38" s="1"/>
  <c r="Z19" i="38"/>
  <c r="Z20" i="38"/>
  <c r="Z21" i="38"/>
  <c r="AA20" i="38"/>
  <c r="U19" i="38"/>
  <c r="AC5" i="38"/>
  <c r="T15" i="38"/>
  <c r="T17" i="38" s="1"/>
  <c r="R18" i="38"/>
  <c r="R19" i="38"/>
  <c r="U21" i="38"/>
  <c r="Q22" i="38"/>
  <c r="V20" i="38"/>
  <c r="AA15" i="38"/>
  <c r="AA18" i="38"/>
  <c r="AA19" i="38"/>
  <c r="V19" i="38"/>
  <c r="V21" i="38"/>
  <c r="V22" i="38"/>
  <c r="Y22" i="38"/>
  <c r="Q16" i="38"/>
  <c r="AC4" i="38"/>
  <c r="Q19" i="38"/>
  <c r="Q21" i="38"/>
  <c r="Y21" i="38"/>
  <c r="AC3" i="38"/>
  <c r="S19" i="38"/>
  <c r="S22" i="38"/>
  <c r="S15" i="38"/>
  <c r="S18" i="38"/>
  <c r="Q15" i="38"/>
  <c r="U15" i="38"/>
  <c r="AB16" i="38"/>
  <c r="AB17" i="38" s="1"/>
  <c r="T18" i="38"/>
  <c r="AB19" i="38"/>
  <c r="T20" i="38"/>
  <c r="AB21" i="38"/>
  <c r="T22" i="38"/>
  <c r="Q18" i="38"/>
  <c r="AB18" i="38"/>
  <c r="T19" i="38"/>
  <c r="Y19" i="38"/>
  <c r="Q20" i="38"/>
  <c r="AB20" i="38"/>
  <c r="V17" i="38"/>
  <c r="R17" i="38"/>
  <c r="X20" i="38"/>
  <c r="U16" i="38"/>
  <c r="Y16" i="38"/>
  <c r="Y17" i="38" s="1"/>
  <c r="U20" i="38"/>
  <c r="Y20" i="38"/>
  <c r="X21" i="38"/>
  <c r="X18" i="38"/>
  <c r="X22" i="38"/>
  <c r="X15" i="38"/>
  <c r="X17" i="38" s="1"/>
  <c r="U18" i="38"/>
  <c r="Y18" i="38"/>
  <c r="AC21" i="38" l="1"/>
  <c r="AA17" i="38"/>
  <c r="Q17" i="38"/>
  <c r="AC22" i="38"/>
  <c r="S17" i="38"/>
  <c r="U17" i="38"/>
  <c r="AC15" i="38"/>
  <c r="AC16" i="38"/>
  <c r="AC19" i="38"/>
  <c r="AC20" i="38"/>
  <c r="AC18" i="38"/>
  <c r="I48" i="18"/>
  <c r="L59" i="14"/>
  <c r="I60" i="20"/>
  <c r="N60" i="20" s="1"/>
  <c r="AC17" i="38" l="1"/>
  <c r="H48" i="18"/>
  <c r="G48" i="18"/>
  <c r="F48" i="18"/>
  <c r="E48" i="18" l="1"/>
  <c r="D48" i="18" l="1"/>
  <c r="C48" i="18" l="1"/>
  <c r="M22" i="38" l="1"/>
  <c r="L22" i="38"/>
  <c r="K22" i="38"/>
  <c r="J22" i="38"/>
  <c r="I22" i="38"/>
  <c r="H22" i="38"/>
  <c r="G22" i="38"/>
  <c r="F22" i="38"/>
  <c r="E22" i="38"/>
  <c r="D22" i="38"/>
  <c r="C22" i="38"/>
  <c r="B22" i="38"/>
  <c r="M21" i="38"/>
  <c r="L21" i="38"/>
  <c r="K21" i="38"/>
  <c r="J21" i="38"/>
  <c r="I21" i="38"/>
  <c r="H21" i="38"/>
  <c r="G21" i="38"/>
  <c r="F21" i="38"/>
  <c r="E21" i="38"/>
  <c r="D21" i="38"/>
  <c r="C21" i="38"/>
  <c r="B21" i="38"/>
  <c r="M20" i="38"/>
  <c r="L20" i="38"/>
  <c r="K20" i="38"/>
  <c r="J20" i="38"/>
  <c r="I20" i="38"/>
  <c r="H20" i="38"/>
  <c r="G20" i="38"/>
  <c r="F20" i="38"/>
  <c r="E20" i="38"/>
  <c r="D20" i="38"/>
  <c r="C20" i="38"/>
  <c r="B20" i="38"/>
  <c r="M19" i="38"/>
  <c r="L19" i="38"/>
  <c r="K19" i="38"/>
  <c r="J19" i="38"/>
  <c r="I19" i="38"/>
  <c r="H19" i="38"/>
  <c r="G19" i="38"/>
  <c r="F19" i="38"/>
  <c r="E19" i="38"/>
  <c r="D19" i="38"/>
  <c r="C19" i="38"/>
  <c r="B19" i="38"/>
  <c r="M18" i="38"/>
  <c r="L18" i="38"/>
  <c r="K18" i="38"/>
  <c r="J18" i="38"/>
  <c r="I18" i="38"/>
  <c r="H18" i="38"/>
  <c r="G18" i="38"/>
  <c r="F18" i="38"/>
  <c r="E18" i="38"/>
  <c r="D18" i="38"/>
  <c r="C18" i="38"/>
  <c r="B18" i="38"/>
  <c r="M16" i="38"/>
  <c r="L16" i="38"/>
  <c r="K16" i="38"/>
  <c r="J16" i="38"/>
  <c r="I16" i="38"/>
  <c r="H16" i="38"/>
  <c r="G16" i="38"/>
  <c r="F16" i="38"/>
  <c r="E16" i="38"/>
  <c r="D16" i="38"/>
  <c r="C16" i="38"/>
  <c r="B16" i="38"/>
  <c r="M15" i="38"/>
  <c r="L15" i="38"/>
  <c r="K15" i="38"/>
  <c r="J15" i="38"/>
  <c r="I15" i="38"/>
  <c r="H15" i="38"/>
  <c r="G15" i="38"/>
  <c r="G17" i="38" s="1"/>
  <c r="F15" i="38"/>
  <c r="E15" i="38"/>
  <c r="D15" i="38"/>
  <c r="C15" i="38"/>
  <c r="C17" i="38" s="1"/>
  <c r="B15" i="38"/>
  <c r="N6" i="38"/>
  <c r="N5" i="38"/>
  <c r="N4" i="38"/>
  <c r="N3" i="38"/>
  <c r="M75" i="20"/>
  <c r="L75" i="20"/>
  <c r="K75" i="20"/>
  <c r="J75" i="20"/>
  <c r="I75" i="20"/>
  <c r="H75" i="20"/>
  <c r="G75" i="20"/>
  <c r="F75" i="20"/>
  <c r="E75" i="20"/>
  <c r="D75" i="20"/>
  <c r="C75" i="20"/>
  <c r="B75" i="20"/>
  <c r="M74" i="20"/>
  <c r="L74" i="20"/>
  <c r="K74" i="20"/>
  <c r="J74" i="20"/>
  <c r="I74" i="20"/>
  <c r="H74" i="20"/>
  <c r="G74" i="20"/>
  <c r="F74" i="20"/>
  <c r="E74" i="20"/>
  <c r="D74" i="20"/>
  <c r="C74" i="20"/>
  <c r="B74" i="20"/>
  <c r="M73" i="20"/>
  <c r="L73" i="20"/>
  <c r="K73" i="20"/>
  <c r="J73" i="20"/>
  <c r="I73" i="20"/>
  <c r="H73" i="20"/>
  <c r="G73" i="20"/>
  <c r="F73" i="20"/>
  <c r="E73" i="20"/>
  <c r="D73" i="20"/>
  <c r="C73" i="20"/>
  <c r="B73" i="20"/>
  <c r="M72" i="20"/>
  <c r="L72" i="20"/>
  <c r="K72" i="20"/>
  <c r="J72" i="20"/>
  <c r="I72" i="20"/>
  <c r="H72" i="20"/>
  <c r="G72" i="20"/>
  <c r="F72" i="20"/>
  <c r="E72" i="20"/>
  <c r="D72" i="20"/>
  <c r="C72" i="20"/>
  <c r="B72" i="20"/>
  <c r="M71" i="20"/>
  <c r="L71" i="20"/>
  <c r="K71" i="20"/>
  <c r="J71" i="20"/>
  <c r="I71" i="20"/>
  <c r="H71" i="20"/>
  <c r="G71" i="20"/>
  <c r="F71" i="20"/>
  <c r="E71" i="20"/>
  <c r="D71" i="20"/>
  <c r="C71" i="20"/>
  <c r="B71" i="20"/>
  <c r="M69" i="20"/>
  <c r="L69" i="20"/>
  <c r="K69" i="20"/>
  <c r="J69" i="20"/>
  <c r="I69" i="20"/>
  <c r="H69" i="20"/>
  <c r="G69" i="20"/>
  <c r="F69" i="20"/>
  <c r="E69" i="20"/>
  <c r="D69" i="20"/>
  <c r="C69" i="20"/>
  <c r="B69" i="20"/>
  <c r="M68" i="20"/>
  <c r="L68" i="20"/>
  <c r="K68" i="20"/>
  <c r="J68" i="20"/>
  <c r="I68" i="20"/>
  <c r="H68" i="20"/>
  <c r="G68" i="20"/>
  <c r="F68" i="20"/>
  <c r="E68" i="20"/>
  <c r="D68" i="20"/>
  <c r="C68" i="20"/>
  <c r="B68" i="20"/>
  <c r="N59" i="20"/>
  <c r="N58" i="20"/>
  <c r="N57" i="20"/>
  <c r="N56" i="20"/>
  <c r="K17" i="38" l="1"/>
  <c r="M17" i="38"/>
  <c r="I17" i="38"/>
  <c r="E17" i="38"/>
  <c r="N22" i="38"/>
  <c r="B17" i="38"/>
  <c r="F17" i="38"/>
  <c r="J17" i="38"/>
  <c r="N20" i="38"/>
  <c r="D17" i="38"/>
  <c r="H17" i="38"/>
  <c r="L17" i="38"/>
  <c r="N18" i="38"/>
  <c r="N15" i="38"/>
  <c r="N19" i="38"/>
  <c r="N16" i="38"/>
  <c r="N21" i="38"/>
  <c r="E70" i="20"/>
  <c r="J70" i="20"/>
  <c r="I70" i="20"/>
  <c r="N75" i="20"/>
  <c r="M70" i="20"/>
  <c r="F70" i="20"/>
  <c r="C70" i="20"/>
  <c r="G70" i="20"/>
  <c r="K70" i="20"/>
  <c r="B70" i="20"/>
  <c r="N69" i="20"/>
  <c r="D70" i="20"/>
  <c r="H70" i="20"/>
  <c r="L70" i="20"/>
  <c r="N68" i="20"/>
  <c r="N72" i="20"/>
  <c r="N73" i="20"/>
  <c r="N74" i="20"/>
  <c r="N71" i="20"/>
  <c r="N70" i="20" l="1"/>
  <c r="N17" i="38"/>
  <c r="B48" i="18"/>
  <c r="C75" i="14"/>
  <c r="C74" i="14"/>
  <c r="C73" i="14"/>
  <c r="C72" i="14"/>
  <c r="C71" i="14"/>
  <c r="C70" i="14"/>
  <c r="C69" i="14"/>
  <c r="C68" i="14"/>
  <c r="C67" i="14"/>
  <c r="C66" i="14"/>
  <c r="C65" i="14"/>
  <c r="C64" i="14"/>
  <c r="N48" i="18" l="1"/>
  <c r="A1057" i="32"/>
  <c r="A1058" i="32" s="1"/>
  <c r="A1059" i="32" s="1"/>
  <c r="A1060" i="32" s="1"/>
  <c r="A1061" i="32" s="1"/>
  <c r="A1062" i="32" s="1"/>
  <c r="A1063" i="32" s="1"/>
  <c r="A1064" i="32" s="1"/>
  <c r="A1065" i="32" s="1"/>
  <c r="A1066" i="32" s="1"/>
  <c r="A1067" i="32" s="1"/>
  <c r="A1068" i="32" s="1"/>
  <c r="A1069" i="32" s="1"/>
  <c r="A1070" i="32" s="1"/>
  <c r="A1071" i="32" s="1"/>
  <c r="A1072" i="32" s="1"/>
  <c r="A1073" i="32" s="1"/>
  <c r="A1074" i="32" s="1"/>
  <c r="A1075" i="32" s="1"/>
  <c r="A1076" i="32" s="1"/>
  <c r="A1077" i="32" s="1"/>
  <c r="A1078" i="32" s="1"/>
  <c r="A1079" i="32" s="1"/>
  <c r="A1080" i="32" s="1"/>
  <c r="A1081" i="32" s="1"/>
  <c r="A1082" i="32" s="1"/>
  <c r="A1083" i="32" s="1"/>
  <c r="A1084" i="32" s="1"/>
  <c r="A1085" i="32" s="1"/>
  <c r="A1086" i="32" s="1"/>
  <c r="A1087" i="32" s="1"/>
  <c r="A1088" i="32" s="1"/>
  <c r="A1089" i="32" s="1"/>
  <c r="A1090" i="32" s="1"/>
  <c r="A1091" i="32" s="1"/>
  <c r="A1092" i="32" s="1"/>
  <c r="A1093" i="32" s="1"/>
  <c r="A1094" i="32" s="1"/>
  <c r="A1095" i="32" s="1"/>
  <c r="A1096" i="32" s="1"/>
  <c r="A1097" i="32" s="1"/>
  <c r="A1098" i="32" s="1"/>
  <c r="A1099" i="32" s="1"/>
  <c r="A1100" i="32" s="1"/>
  <c r="A1101" i="32" s="1"/>
  <c r="A1102" i="32" s="1"/>
  <c r="A1103" i="32" s="1"/>
  <c r="A1104" i="32" s="1"/>
  <c r="A1105" i="32" s="1"/>
  <c r="A1106" i="32" s="1"/>
  <c r="A1107" i="32" s="1"/>
  <c r="A1108" i="32" s="1"/>
  <c r="A1109" i="32" s="1"/>
  <c r="A1110" i="32" s="1"/>
  <c r="A1111" i="32" s="1"/>
  <c r="A1112" i="32" s="1"/>
  <c r="A1113" i="32" s="1"/>
  <c r="A1114" i="32" s="1"/>
  <c r="A1115" i="32" s="1"/>
  <c r="A1116" i="32" s="1"/>
  <c r="A1117" i="32" s="1"/>
  <c r="A1118" i="32" s="1"/>
  <c r="A1119" i="32" s="1"/>
  <c r="A1120" i="32" s="1"/>
  <c r="A1121" i="32" s="1"/>
  <c r="A1122" i="32" s="1"/>
  <c r="A1123" i="32" s="1"/>
  <c r="A1124" i="32" s="1"/>
  <c r="A1125" i="32" s="1"/>
  <c r="A1126" i="32" s="1"/>
  <c r="A1127" i="32" s="1"/>
  <c r="A1128" i="32" s="1"/>
  <c r="A1129" i="32" s="1"/>
  <c r="A1130" i="32" s="1"/>
  <c r="A1131" i="32" s="1"/>
  <c r="A1132" i="32" s="1"/>
  <c r="A1133" i="32" s="1"/>
  <c r="A1134" i="32" s="1"/>
  <c r="A1135" i="32" s="1"/>
  <c r="A1136" i="32" s="1"/>
  <c r="A1137" i="32" s="1"/>
  <c r="A1138" i="32" s="1"/>
  <c r="A1139" i="32" s="1"/>
  <c r="A1140" i="32" s="1"/>
  <c r="A1141" i="32" s="1"/>
  <c r="A1142" i="32" s="1"/>
  <c r="A1143" i="32" s="1"/>
  <c r="A1144" i="32" s="1"/>
  <c r="A1145" i="32" s="1"/>
  <c r="A1146" i="32" s="1"/>
  <c r="A1147" i="32" s="1"/>
  <c r="A1148" i="32" s="1"/>
  <c r="A1149" i="32" s="1"/>
  <c r="A1150" i="32" s="1"/>
  <c r="A1151" i="32" s="1"/>
  <c r="A1152" i="32" s="1"/>
  <c r="A1153" i="32" s="1"/>
  <c r="A1154" i="32" s="1"/>
  <c r="A1155" i="32" s="1"/>
  <c r="A1156" i="32" s="1"/>
  <c r="A1157" i="32" s="1"/>
  <c r="A1158" i="32" s="1"/>
  <c r="A1159" i="32" s="1"/>
  <c r="A1160" i="32" s="1"/>
  <c r="A1161" i="32" s="1"/>
  <c r="A1162" i="32" s="1"/>
  <c r="A1163" i="32" s="1"/>
  <c r="A1164" i="32" s="1"/>
  <c r="A1165" i="32" s="1"/>
  <c r="A1166" i="32" s="1"/>
  <c r="A1167" i="32" s="1"/>
  <c r="A1168" i="32" s="1"/>
  <c r="A1169" i="32" s="1"/>
  <c r="A1170" i="32" s="1"/>
  <c r="A1171" i="32" s="1"/>
  <c r="A1172" i="32" s="1"/>
  <c r="A1173" i="32" s="1"/>
  <c r="A1174" i="32" s="1"/>
  <c r="A1175" i="32" s="1"/>
  <c r="A1176" i="32" s="1"/>
  <c r="A1177" i="32" s="1"/>
  <c r="A1178" i="32" s="1"/>
  <c r="A1179" i="32" s="1"/>
  <c r="A1180" i="32" s="1"/>
  <c r="A1181" i="32" s="1"/>
  <c r="A1182" i="32" s="1"/>
  <c r="A1183" i="32" s="1"/>
  <c r="A1184" i="32" s="1"/>
  <c r="A1185" i="32" s="1"/>
  <c r="A1186" i="32" s="1"/>
  <c r="A1187" i="32" s="1"/>
  <c r="A1188" i="32" s="1"/>
  <c r="A1189" i="32" s="1"/>
  <c r="A1190" i="32" s="1"/>
  <c r="A1191" i="32" s="1"/>
  <c r="A1192" i="32" s="1"/>
  <c r="A1193" i="32" s="1"/>
  <c r="A1194" i="32" s="1"/>
  <c r="A1195" i="32" s="1"/>
  <c r="A1196" i="32" s="1"/>
  <c r="A1197" i="32" s="1"/>
  <c r="A1198" i="32" s="1"/>
  <c r="A1199" i="32" s="1"/>
  <c r="A1200" i="32" s="1"/>
  <c r="A1201" i="32" s="1"/>
  <c r="A1202" i="32" s="1"/>
  <c r="A1203" i="32" s="1"/>
  <c r="A1204" i="32" s="1"/>
  <c r="A1205" i="32" s="1"/>
  <c r="A1206" i="32" s="1"/>
  <c r="A1207" i="32" s="1"/>
  <c r="A1208" i="32" s="1"/>
  <c r="A1209" i="32" s="1"/>
  <c r="A1210" i="32" s="1"/>
  <c r="A1211" i="32" s="1"/>
  <c r="A1212" i="32" s="1"/>
  <c r="A1213" i="32" s="1"/>
  <c r="A1214" i="32" s="1"/>
  <c r="A1215" i="32" s="1"/>
  <c r="A1216" i="32" s="1"/>
  <c r="A1217" i="32" s="1"/>
  <c r="A1218" i="32" s="1"/>
  <c r="A1219" i="32" s="1"/>
  <c r="A1220" i="32" s="1"/>
  <c r="A1221" i="32" s="1"/>
  <c r="A1222" i="32" s="1"/>
  <c r="A1223" i="32" s="1"/>
  <c r="A1224" i="32" s="1"/>
  <c r="A1225" i="32" s="1"/>
  <c r="A1226" i="32" s="1"/>
  <c r="A1227" i="32" s="1"/>
  <c r="A1228" i="32" s="1"/>
  <c r="A1229" i="32" s="1"/>
  <c r="A1230" i="32" s="1"/>
  <c r="A1231" i="32" s="1"/>
  <c r="A1232" i="32" s="1"/>
  <c r="A1233" i="32" s="1"/>
  <c r="A1234" i="32" s="1"/>
  <c r="A1235" i="32" s="1"/>
  <c r="A1236" i="32" s="1"/>
  <c r="A1237" i="32" s="1"/>
  <c r="A1238" i="32" s="1"/>
  <c r="A1239" i="32" s="1"/>
  <c r="A1240" i="32" s="1"/>
  <c r="A1241" i="32" s="1"/>
  <c r="A1242" i="32" s="1"/>
  <c r="A1243" i="32" s="1"/>
  <c r="A1244" i="32" s="1"/>
  <c r="A1245" i="32" s="1"/>
  <c r="A1246" i="32" s="1"/>
  <c r="A1247" i="32" s="1"/>
  <c r="A1248" i="32" s="1"/>
  <c r="A1249" i="32" s="1"/>
  <c r="A1250" i="32" s="1"/>
  <c r="A1251" i="32" s="1"/>
  <c r="A1252" i="32" s="1"/>
  <c r="A1253" i="32" s="1"/>
  <c r="A1254" i="32" s="1"/>
  <c r="A1255" i="32" s="1"/>
  <c r="A1256" i="32" s="1"/>
  <c r="A1257" i="32" s="1"/>
  <c r="A1258" i="32" s="1"/>
  <c r="A1259" i="32" s="1"/>
  <c r="A1260" i="32" s="1"/>
  <c r="A1261" i="32" s="1"/>
  <c r="A1262" i="32" s="1"/>
  <c r="A1263" i="32" s="1"/>
  <c r="A1264" i="32" s="1"/>
  <c r="A1265" i="32" s="1"/>
  <c r="A1266" i="32" s="1"/>
  <c r="A1267" i="32" s="1"/>
  <c r="A1268" i="32" s="1"/>
  <c r="A1269" i="32" s="1"/>
  <c r="A1270" i="32" s="1"/>
  <c r="A1271" i="32" s="1"/>
  <c r="A1272" i="32" s="1"/>
  <c r="A1273" i="32" s="1"/>
  <c r="A1274" i="32" s="1"/>
  <c r="A1275" i="32" s="1"/>
  <c r="A1276" i="32" s="1"/>
  <c r="A1277" i="32" s="1"/>
  <c r="A1278" i="32" s="1"/>
  <c r="A1279" i="32" s="1"/>
  <c r="A1280" i="32" s="1"/>
  <c r="A1281" i="32" s="1"/>
  <c r="A1282" i="32" s="1"/>
  <c r="A1283" i="32" s="1"/>
  <c r="A1284" i="32" s="1"/>
  <c r="A1285" i="32" s="1"/>
  <c r="A1286" i="32" s="1"/>
  <c r="A1287" i="32" s="1"/>
  <c r="A1288" i="32" s="1"/>
  <c r="A1289" i="32" s="1"/>
  <c r="A1290" i="32" s="1"/>
  <c r="A1291" i="32" s="1"/>
  <c r="A1292" i="32" s="1"/>
  <c r="A1293" i="32" s="1"/>
  <c r="A1294" i="32" s="1"/>
  <c r="A1295" i="32" s="1"/>
  <c r="A1296" i="32" s="1"/>
  <c r="A1297" i="32" s="1"/>
  <c r="A1298" i="32" s="1"/>
  <c r="A1299" i="32" s="1"/>
  <c r="A1300" i="32" s="1"/>
  <c r="A1301" i="32" s="1"/>
  <c r="A1302" i="32" s="1"/>
  <c r="A1303" i="32" s="1"/>
  <c r="A1304" i="32" s="1"/>
  <c r="A1305" i="32" s="1"/>
  <c r="A1306" i="32" s="1"/>
  <c r="A1307" i="32" s="1"/>
  <c r="A1308" i="32" s="1"/>
  <c r="A1309" i="32" s="1"/>
  <c r="A1310" i="32" s="1"/>
  <c r="A1311" i="32" s="1"/>
  <c r="A1312" i="32" s="1"/>
  <c r="A1313" i="32" s="1"/>
  <c r="A1314" i="32" s="1"/>
  <c r="A1315" i="32" s="1"/>
  <c r="A1316" i="32" s="1"/>
  <c r="A1317" i="32" s="1"/>
  <c r="A1318" i="32" s="1"/>
  <c r="A1319" i="32" s="1"/>
  <c r="A1320" i="32" s="1"/>
  <c r="A1321" i="32" s="1"/>
  <c r="A1322" i="32" s="1"/>
  <c r="A1323" i="32" s="1"/>
  <c r="A1324" i="32" s="1"/>
  <c r="A1325" i="32" s="1"/>
  <c r="A1326" i="32" s="1"/>
  <c r="A1327" i="32" s="1"/>
  <c r="A1328" i="32" s="1"/>
  <c r="A1329" i="32" s="1"/>
  <c r="A1330" i="32" s="1"/>
  <c r="A1331" i="32" s="1"/>
  <c r="A1332" i="32" s="1"/>
  <c r="A1333" i="32" s="1"/>
  <c r="A1334" i="32" s="1"/>
  <c r="A1335" i="32" s="1"/>
  <c r="A1336" i="32" s="1"/>
  <c r="A1337" i="32" s="1"/>
  <c r="A1338" i="32" s="1"/>
  <c r="A1339" i="32" s="1"/>
  <c r="A1340" i="32" s="1"/>
  <c r="A1341" i="32" s="1"/>
  <c r="A1342" i="32" s="1"/>
  <c r="A1343" i="32" s="1"/>
  <c r="A1344" i="32" s="1"/>
  <c r="A1345" i="32" s="1"/>
  <c r="A1346" i="32" s="1"/>
  <c r="A1347" i="32" s="1"/>
  <c r="A1348" i="32" s="1"/>
  <c r="A1349" i="32" s="1"/>
  <c r="A1350" i="32" s="1"/>
  <c r="A1351" i="32" s="1"/>
  <c r="A1352" i="32" s="1"/>
  <c r="A1353" i="32" s="1"/>
  <c r="A1354" i="32" s="1"/>
  <c r="A1355" i="32" s="1"/>
  <c r="A1356" i="32" s="1"/>
  <c r="A1357" i="32" s="1"/>
  <c r="A1358" i="32" s="1"/>
  <c r="A1359" i="32" s="1"/>
  <c r="A1360" i="32" s="1"/>
  <c r="A1361" i="32" s="1"/>
  <c r="A1362" i="32" s="1"/>
  <c r="A1363" i="32" s="1"/>
  <c r="A1364" i="32" s="1"/>
  <c r="A1365" i="32" s="1"/>
  <c r="A1366" i="32" s="1"/>
  <c r="A1367" i="32" s="1"/>
  <c r="A1368" i="32" s="1"/>
  <c r="A1369" i="32" s="1"/>
  <c r="A1370" i="32" s="1"/>
  <c r="A1371" i="32" s="1"/>
  <c r="A1372" i="32" s="1"/>
  <c r="A1373" i="32" s="1"/>
  <c r="A1374" i="32" s="1"/>
  <c r="A1375" i="32" s="1"/>
  <c r="A1376" i="32" s="1"/>
  <c r="A1377" i="32" s="1"/>
  <c r="A1378" i="32" s="1"/>
  <c r="A1379" i="32" s="1"/>
  <c r="A1380" i="32" s="1"/>
  <c r="A1381" i="32" s="1"/>
  <c r="A1382" i="32" s="1"/>
  <c r="A1383" i="32" s="1"/>
  <c r="A1384" i="32" s="1"/>
  <c r="A1385" i="32" s="1"/>
  <c r="A1386" i="32" s="1"/>
  <c r="A1387" i="32" s="1"/>
  <c r="A1388" i="32" s="1"/>
  <c r="A1389" i="32" s="1"/>
  <c r="A1390" i="32" s="1"/>
  <c r="A1391" i="32" s="1"/>
  <c r="A1392" i="32" s="1"/>
  <c r="A1393" i="32" s="1"/>
  <c r="A1394" i="32" s="1"/>
  <c r="A1395" i="32" s="1"/>
  <c r="A1396" i="32" s="1"/>
  <c r="A1397" i="32" s="1"/>
  <c r="A1398" i="32" s="1"/>
  <c r="A1399" i="32" s="1"/>
  <c r="A1400" i="32" s="1"/>
  <c r="A1401" i="32" s="1"/>
  <c r="A1402" i="32" s="1"/>
  <c r="A1403" i="32" s="1"/>
  <c r="A1404" i="32" s="1"/>
  <c r="A1405" i="32" s="1"/>
  <c r="A1406" i="32" s="1"/>
  <c r="A1407" i="32" s="1"/>
  <c r="A1408" i="32" s="1"/>
  <c r="A1409" i="32" s="1"/>
  <c r="A1410" i="32" s="1"/>
  <c r="A1411" i="32" s="1"/>
  <c r="A1412" i="32" s="1"/>
  <c r="A1413" i="32" s="1"/>
  <c r="A1414" i="32" s="1"/>
  <c r="A1415" i="32" s="1"/>
  <c r="A1416" i="32" s="1"/>
  <c r="A1417" i="32" s="1"/>
  <c r="A1418" i="32" s="1"/>
  <c r="A1419" i="32" s="1"/>
  <c r="A1420" i="32" s="1"/>
  <c r="N54" i="21" l="1"/>
  <c r="N6" i="21"/>
  <c r="N3" i="20"/>
  <c r="N31" i="20"/>
  <c r="N34" i="20"/>
  <c r="N6" i="19"/>
  <c r="M47" i="18"/>
  <c r="N6" i="22"/>
  <c r="N54" i="22"/>
  <c r="N102" i="22"/>
  <c r="N6" i="33"/>
  <c r="N30" i="34"/>
  <c r="N55" i="34"/>
  <c r="N80" i="34"/>
  <c r="N105" i="34"/>
  <c r="N130" i="34"/>
  <c r="N155" i="34"/>
  <c r="N180" i="34"/>
  <c r="N230" i="34"/>
  <c r="N205" i="34"/>
  <c r="N255" i="34"/>
  <c r="N280" i="34"/>
  <c r="N279" i="34"/>
  <c r="L47" i="18" l="1"/>
  <c r="N5" i="34" l="1"/>
  <c r="N4" i="34"/>
  <c r="N3" i="34"/>
  <c r="K47" i="18" l="1"/>
  <c r="J47" i="18" l="1"/>
  <c r="I47" i="18" l="1"/>
  <c r="H47" i="18" l="1"/>
  <c r="N41" i="18" l="1"/>
  <c r="N38" i="18"/>
  <c r="F47" i="18" l="1"/>
  <c r="E47" i="18" l="1"/>
  <c r="B47" i="18" l="1"/>
  <c r="N47" i="18" l="1"/>
  <c r="N104" i="34"/>
  <c r="N29" i="34"/>
  <c r="N54" i="34"/>
  <c r="N79" i="34"/>
  <c r="N129" i="34"/>
  <c r="N154" i="34"/>
  <c r="N179" i="34"/>
  <c r="N204" i="34"/>
  <c r="N254" i="34"/>
  <c r="N229" i="34"/>
  <c r="A692" i="32"/>
  <c r="A693" i="32" s="1"/>
  <c r="A694" i="32" s="1"/>
  <c r="A695" i="32" s="1"/>
  <c r="A696" i="32" s="1"/>
  <c r="A697" i="32" s="1"/>
  <c r="A698" i="32" s="1"/>
  <c r="A699" i="32" s="1"/>
  <c r="A700" i="32" s="1"/>
  <c r="A701" i="32" s="1"/>
  <c r="A702" i="32" s="1"/>
  <c r="A703" i="32" s="1"/>
  <c r="A704" i="32" s="1"/>
  <c r="A705" i="32" s="1"/>
  <c r="A706" i="32" s="1"/>
  <c r="A707" i="32" s="1"/>
  <c r="A708" i="32" s="1"/>
  <c r="A709" i="32" s="1"/>
  <c r="A710" i="32" s="1"/>
  <c r="A711" i="32" s="1"/>
  <c r="A712" i="32" s="1"/>
  <c r="A713" i="32" s="1"/>
  <c r="A714" i="32" s="1"/>
  <c r="A715" i="32" s="1"/>
  <c r="A716" i="32" s="1"/>
  <c r="A717" i="32" s="1"/>
  <c r="A718" i="32" s="1"/>
  <c r="A719" i="32" s="1"/>
  <c r="A720" i="32" s="1"/>
  <c r="A721" i="32" s="1"/>
  <c r="A722" i="32" s="1"/>
  <c r="A723" i="32" s="1"/>
  <c r="A724" i="32" s="1"/>
  <c r="A725" i="32" s="1"/>
  <c r="A726" i="32" s="1"/>
  <c r="A727" i="32" s="1"/>
  <c r="A728" i="32" s="1"/>
  <c r="A729" i="32" s="1"/>
  <c r="A730" i="32" s="1"/>
  <c r="A731" i="32" s="1"/>
  <c r="A732" i="32" s="1"/>
  <c r="A733" i="32" s="1"/>
  <c r="A734" i="32" s="1"/>
  <c r="A735" i="32" s="1"/>
  <c r="A736" i="32" s="1"/>
  <c r="A737" i="32" s="1"/>
  <c r="A738" i="32" s="1"/>
  <c r="A739" i="32" s="1"/>
  <c r="A740" i="32" s="1"/>
  <c r="A741" i="32" s="1"/>
  <c r="A742" i="32" s="1"/>
  <c r="A743" i="32" s="1"/>
  <c r="A744" i="32" s="1"/>
  <c r="A745" i="32" s="1"/>
  <c r="A746" i="32" s="1"/>
  <c r="A747" i="32" s="1"/>
  <c r="A748" i="32" s="1"/>
  <c r="A749" i="32" s="1"/>
  <c r="A750" i="32" s="1"/>
  <c r="A751" i="32" s="1"/>
  <c r="A752" i="32" s="1"/>
  <c r="A753" i="32" s="1"/>
  <c r="A754" i="32" s="1"/>
  <c r="A755" i="32" s="1"/>
  <c r="A756" i="32" s="1"/>
  <c r="A757" i="32" s="1"/>
  <c r="A758" i="32" s="1"/>
  <c r="A759" i="32" s="1"/>
  <c r="A760" i="32" s="1"/>
  <c r="A761" i="32" s="1"/>
  <c r="A762" i="32" s="1"/>
  <c r="A763" i="32" s="1"/>
  <c r="A764" i="32" s="1"/>
  <c r="A765" i="32" s="1"/>
  <c r="A766" i="32" s="1"/>
  <c r="A767" i="32" s="1"/>
  <c r="A768" i="32" s="1"/>
  <c r="A769" i="32" s="1"/>
  <c r="A770" i="32" s="1"/>
  <c r="A771" i="32" s="1"/>
  <c r="A772" i="32" s="1"/>
  <c r="A773" i="32" s="1"/>
  <c r="A774" i="32" s="1"/>
  <c r="A775" i="32" s="1"/>
  <c r="A776" i="32" s="1"/>
  <c r="A777" i="32" s="1"/>
  <c r="A778" i="32" s="1"/>
  <c r="A779" i="32" s="1"/>
  <c r="A780" i="32" s="1"/>
  <c r="A781" i="32" s="1"/>
  <c r="A782" i="32" s="1"/>
  <c r="A783" i="32" s="1"/>
  <c r="A784" i="32" s="1"/>
  <c r="A785" i="32" s="1"/>
  <c r="A786" i="32" s="1"/>
  <c r="A787" i="32" s="1"/>
  <c r="A788" i="32" s="1"/>
  <c r="A789" i="32" s="1"/>
  <c r="A790" i="32" s="1"/>
  <c r="A791" i="32" s="1"/>
  <c r="A792" i="32" s="1"/>
  <c r="A793" i="32" s="1"/>
  <c r="A794" i="32" s="1"/>
  <c r="A795" i="32" s="1"/>
  <c r="A796" i="32" s="1"/>
  <c r="A797" i="32" s="1"/>
  <c r="A798" i="32" s="1"/>
  <c r="A799" i="32" s="1"/>
  <c r="A800" i="32" s="1"/>
  <c r="A801" i="32" s="1"/>
  <c r="A802" i="32" s="1"/>
  <c r="A803" i="32" s="1"/>
  <c r="A804" i="32" s="1"/>
  <c r="A805" i="32" s="1"/>
  <c r="A806" i="32" s="1"/>
  <c r="A807" i="32" s="1"/>
  <c r="A808" i="32" s="1"/>
  <c r="A809" i="32" s="1"/>
  <c r="A810" i="32" s="1"/>
  <c r="A811" i="32" s="1"/>
  <c r="A812" i="32" s="1"/>
  <c r="A813" i="32" s="1"/>
  <c r="A814" i="32" s="1"/>
  <c r="A815" i="32" s="1"/>
  <c r="A816" i="32" s="1"/>
  <c r="A817" i="32" s="1"/>
  <c r="A818" i="32" s="1"/>
  <c r="A819" i="32" s="1"/>
  <c r="A820" i="32" s="1"/>
  <c r="A821" i="32" s="1"/>
  <c r="A822" i="32" s="1"/>
  <c r="A823" i="32" s="1"/>
  <c r="A824" i="32" s="1"/>
  <c r="A825" i="32" s="1"/>
  <c r="A826" i="32" s="1"/>
  <c r="A827" i="32" s="1"/>
  <c r="A828" i="32" s="1"/>
  <c r="A829" i="32" s="1"/>
  <c r="A830" i="32" s="1"/>
  <c r="A831" i="32" s="1"/>
  <c r="A832" i="32" s="1"/>
  <c r="A833" i="32" s="1"/>
  <c r="A834" i="32" s="1"/>
  <c r="A835" i="32" s="1"/>
  <c r="A836" i="32" s="1"/>
  <c r="A837" i="32" s="1"/>
  <c r="A838" i="32" s="1"/>
  <c r="A839" i="32" s="1"/>
  <c r="A840" i="32" s="1"/>
  <c r="A841" i="32" s="1"/>
  <c r="A842" i="32" s="1"/>
  <c r="A843" i="32" s="1"/>
  <c r="A844" i="32" s="1"/>
  <c r="A845" i="32" s="1"/>
  <c r="A846" i="32" s="1"/>
  <c r="A847" i="32" s="1"/>
  <c r="A848" i="32" s="1"/>
  <c r="A849" i="32" s="1"/>
  <c r="A850" i="32" s="1"/>
  <c r="A851" i="32" s="1"/>
  <c r="A852" i="32" s="1"/>
  <c r="A853" i="32" s="1"/>
  <c r="A854" i="32" s="1"/>
  <c r="A855" i="32" s="1"/>
  <c r="A856" i="32" s="1"/>
  <c r="A857" i="32" s="1"/>
  <c r="A858" i="32" s="1"/>
  <c r="A859" i="32" s="1"/>
  <c r="A860" i="32" s="1"/>
  <c r="A861" i="32" s="1"/>
  <c r="A862" i="32" s="1"/>
  <c r="A863" i="32" s="1"/>
  <c r="A864" i="32" s="1"/>
  <c r="A865" i="32" s="1"/>
  <c r="A866" i="32" s="1"/>
  <c r="A867" i="32" s="1"/>
  <c r="A868" i="32" s="1"/>
  <c r="A869" i="32" s="1"/>
  <c r="A870" i="32" s="1"/>
  <c r="A871" i="32" s="1"/>
  <c r="A872" i="32" s="1"/>
  <c r="A873" i="32" s="1"/>
  <c r="A874" i="32" s="1"/>
  <c r="A875" i="32" s="1"/>
  <c r="A876" i="32" s="1"/>
  <c r="A877" i="32" s="1"/>
  <c r="A878" i="32" s="1"/>
  <c r="A879" i="32" s="1"/>
  <c r="A880" i="32" s="1"/>
  <c r="A881" i="32" s="1"/>
  <c r="A882" i="32" s="1"/>
  <c r="A883" i="32" s="1"/>
  <c r="A884" i="32" s="1"/>
  <c r="A885" i="32" s="1"/>
  <c r="A886" i="32" s="1"/>
  <c r="A887" i="32" s="1"/>
  <c r="A888" i="32" s="1"/>
  <c r="A889" i="32" s="1"/>
  <c r="A890" i="32" s="1"/>
  <c r="A891" i="32" s="1"/>
  <c r="A892" i="32" s="1"/>
  <c r="A893" i="32" s="1"/>
  <c r="A894" i="32" s="1"/>
  <c r="A895" i="32" s="1"/>
  <c r="A896" i="32" s="1"/>
  <c r="A897" i="32" s="1"/>
  <c r="A898" i="32" s="1"/>
  <c r="A899" i="32" s="1"/>
  <c r="A900" i="32" s="1"/>
  <c r="A901" i="32" s="1"/>
  <c r="A902" i="32" s="1"/>
  <c r="A903" i="32" s="1"/>
  <c r="A904" i="32" s="1"/>
  <c r="A905" i="32" s="1"/>
  <c r="A906" i="32" s="1"/>
  <c r="A907" i="32" s="1"/>
  <c r="A908" i="32" s="1"/>
  <c r="A909" i="32" s="1"/>
  <c r="A910" i="32" s="1"/>
  <c r="A911" i="32" s="1"/>
  <c r="A912" i="32" s="1"/>
  <c r="A913" i="32" s="1"/>
  <c r="A914" i="32" s="1"/>
  <c r="A915" i="32" s="1"/>
  <c r="A916" i="32" s="1"/>
  <c r="A917" i="32" s="1"/>
  <c r="A918" i="32" s="1"/>
  <c r="A919" i="32" s="1"/>
  <c r="A920" i="32" s="1"/>
  <c r="A921" i="32" s="1"/>
  <c r="A922" i="32" s="1"/>
  <c r="A923" i="32" s="1"/>
  <c r="A924" i="32" s="1"/>
  <c r="A925" i="32" s="1"/>
  <c r="A926" i="32" s="1"/>
  <c r="A927" i="32" s="1"/>
  <c r="A928" i="32" s="1"/>
  <c r="A929" i="32" s="1"/>
  <c r="A930" i="32" s="1"/>
  <c r="A931" i="32" s="1"/>
  <c r="A932" i="32" s="1"/>
  <c r="A933" i="32" s="1"/>
  <c r="A934" i="32" s="1"/>
  <c r="A935" i="32" s="1"/>
  <c r="A936" i="32" s="1"/>
  <c r="A937" i="32" s="1"/>
  <c r="A938" i="32" s="1"/>
  <c r="A939" i="32" s="1"/>
  <c r="A940" i="32" s="1"/>
  <c r="A941" i="32" s="1"/>
  <c r="A942" i="32" s="1"/>
  <c r="A943" i="32" s="1"/>
  <c r="A944" i="32" s="1"/>
  <c r="A945" i="32" s="1"/>
  <c r="A946" i="32" s="1"/>
  <c r="A947" i="32" s="1"/>
  <c r="A948" i="32" s="1"/>
  <c r="A949" i="32" s="1"/>
  <c r="A950" i="32" s="1"/>
  <c r="A951" i="32" s="1"/>
  <c r="A952" i="32" s="1"/>
  <c r="A953" i="32" s="1"/>
  <c r="A954" i="32" s="1"/>
  <c r="A955" i="32" s="1"/>
  <c r="A956" i="32" s="1"/>
  <c r="A957" i="32" s="1"/>
  <c r="A958" i="32" s="1"/>
  <c r="A959" i="32" s="1"/>
  <c r="A960" i="32" s="1"/>
  <c r="A961" i="32" s="1"/>
  <c r="A962" i="32" s="1"/>
  <c r="A963" i="32" s="1"/>
  <c r="A964" i="32" s="1"/>
  <c r="A965" i="32" s="1"/>
  <c r="A966" i="32" s="1"/>
  <c r="A967" i="32" s="1"/>
  <c r="A968" i="32" s="1"/>
  <c r="A969" i="32" s="1"/>
  <c r="A970" i="32" s="1"/>
  <c r="A971" i="32" s="1"/>
  <c r="A972" i="32" s="1"/>
  <c r="A973" i="32" s="1"/>
  <c r="A974" i="32" s="1"/>
  <c r="A975" i="32" s="1"/>
  <c r="A976" i="32" s="1"/>
  <c r="A977" i="32" s="1"/>
  <c r="A978" i="32" s="1"/>
  <c r="A979" i="32" s="1"/>
  <c r="A980" i="32" s="1"/>
  <c r="A981" i="32" s="1"/>
  <c r="A982" i="32" s="1"/>
  <c r="A983" i="32" s="1"/>
  <c r="A984" i="32" s="1"/>
  <c r="A985" i="32" s="1"/>
  <c r="A986" i="32" s="1"/>
  <c r="A987" i="32" s="1"/>
  <c r="A988" i="32" s="1"/>
  <c r="A989" i="32" s="1"/>
  <c r="A990" i="32" s="1"/>
  <c r="A991" i="32" s="1"/>
  <c r="A992" i="32" s="1"/>
  <c r="A993" i="32" s="1"/>
  <c r="A994" i="32" s="1"/>
  <c r="A995" i="32" s="1"/>
  <c r="A996" i="32" s="1"/>
  <c r="A997" i="32" s="1"/>
  <c r="A998" i="32" s="1"/>
  <c r="A999" i="32" s="1"/>
  <c r="A1000" i="32" s="1"/>
  <c r="A1001" i="32" s="1"/>
  <c r="A1002" i="32" s="1"/>
  <c r="A1003" i="32" s="1"/>
  <c r="A1004" i="32" s="1"/>
  <c r="A1005" i="32" s="1"/>
  <c r="A1006" i="32" s="1"/>
  <c r="A1007" i="32" s="1"/>
  <c r="A1008" i="32" s="1"/>
  <c r="A1009" i="32" s="1"/>
  <c r="A1010" i="32" s="1"/>
  <c r="A1011" i="32" s="1"/>
  <c r="A1012" i="32" s="1"/>
  <c r="A1013" i="32" s="1"/>
  <c r="A1014" i="32" s="1"/>
  <c r="A1015" i="32" s="1"/>
  <c r="A1016" i="32" s="1"/>
  <c r="A1017" i="32" s="1"/>
  <c r="A1018" i="32" s="1"/>
  <c r="A1019" i="32" s="1"/>
  <c r="A1020" i="32" s="1"/>
  <c r="A1021" i="32" s="1"/>
  <c r="A1022" i="32" s="1"/>
  <c r="A1023" i="32" s="1"/>
  <c r="A1024" i="32" s="1"/>
  <c r="A1025" i="32" s="1"/>
  <c r="A1026" i="32" s="1"/>
  <c r="A1027" i="32" s="1"/>
  <c r="A1028" i="32" s="1"/>
  <c r="A1029" i="32" s="1"/>
  <c r="A1030" i="32" s="1"/>
  <c r="A1031" i="32" s="1"/>
  <c r="A1032" i="32" s="1"/>
  <c r="A1033" i="32" s="1"/>
  <c r="A1034" i="32" s="1"/>
  <c r="A1035" i="32" s="1"/>
  <c r="A1036" i="32" s="1"/>
  <c r="A1037" i="32" s="1"/>
  <c r="A1038" i="32" s="1"/>
  <c r="A1039" i="32" s="1"/>
  <c r="A1040" i="32" s="1"/>
  <c r="A1041" i="32" s="1"/>
  <c r="A1042" i="32" s="1"/>
  <c r="A1043" i="32" s="1"/>
  <c r="A1044" i="32" s="1"/>
  <c r="A1045" i="32" s="1"/>
  <c r="A1046" i="32" s="1"/>
  <c r="A1047" i="32" s="1"/>
  <c r="A1048" i="32" s="1"/>
  <c r="A1049" i="32" s="1"/>
  <c r="A1050" i="32" s="1"/>
  <c r="A1051" i="32" s="1"/>
  <c r="A1052" i="32" s="1"/>
  <c r="A1053" i="32" s="1"/>
  <c r="A1054" i="32" s="1"/>
  <c r="A1055" i="32" s="1"/>
  <c r="N5" i="20" l="1"/>
  <c r="N33" i="20"/>
  <c r="N53" i="21"/>
  <c r="N5" i="21"/>
  <c r="N5" i="19"/>
  <c r="M46" i="18"/>
  <c r="N101" i="22"/>
  <c r="N5" i="22"/>
  <c r="N53" i="22"/>
  <c r="N5" i="33"/>
  <c r="M96" i="34" l="1"/>
  <c r="L96" i="34"/>
  <c r="K96" i="34"/>
  <c r="J96" i="34"/>
  <c r="I96" i="34"/>
  <c r="H96" i="34"/>
  <c r="G96" i="34"/>
  <c r="F96" i="34"/>
  <c r="E96" i="34"/>
  <c r="D96" i="34"/>
  <c r="C96" i="34"/>
  <c r="B96" i="34"/>
  <c r="M95" i="34"/>
  <c r="L95" i="34"/>
  <c r="K95" i="34"/>
  <c r="J95" i="34"/>
  <c r="I95" i="34"/>
  <c r="H95" i="34"/>
  <c r="G95" i="34"/>
  <c r="F95" i="34"/>
  <c r="E95" i="34"/>
  <c r="D95" i="34"/>
  <c r="C95" i="34"/>
  <c r="B95" i="34"/>
  <c r="M94" i="34"/>
  <c r="L94" i="34"/>
  <c r="K94" i="34"/>
  <c r="J94" i="34"/>
  <c r="I94" i="34"/>
  <c r="H94" i="34"/>
  <c r="G94" i="34"/>
  <c r="F94" i="34"/>
  <c r="E94" i="34"/>
  <c r="D94" i="34"/>
  <c r="C94" i="34"/>
  <c r="B94" i="34"/>
  <c r="M93" i="34"/>
  <c r="L93" i="34"/>
  <c r="K93" i="34"/>
  <c r="J93" i="34"/>
  <c r="I93" i="34"/>
  <c r="H93" i="34"/>
  <c r="G93" i="34"/>
  <c r="F93" i="34"/>
  <c r="E93" i="34"/>
  <c r="D93" i="34"/>
  <c r="C93" i="34"/>
  <c r="B93" i="34"/>
  <c r="M92" i="34"/>
  <c r="L92" i="34"/>
  <c r="K92" i="34"/>
  <c r="J92" i="34"/>
  <c r="I92" i="34"/>
  <c r="H92" i="34"/>
  <c r="G92" i="34"/>
  <c r="F92" i="34"/>
  <c r="E92" i="34"/>
  <c r="D92" i="34"/>
  <c r="C92" i="34"/>
  <c r="B92" i="34"/>
  <c r="M90" i="34"/>
  <c r="L90" i="34"/>
  <c r="K90" i="34"/>
  <c r="J90" i="34"/>
  <c r="I90" i="34"/>
  <c r="H90" i="34"/>
  <c r="G90" i="34"/>
  <c r="F90" i="34"/>
  <c r="E90" i="34"/>
  <c r="D90" i="34"/>
  <c r="C90" i="34"/>
  <c r="B90" i="34"/>
  <c r="M89" i="34"/>
  <c r="L89" i="34"/>
  <c r="K89" i="34"/>
  <c r="J89" i="34"/>
  <c r="I89" i="34"/>
  <c r="H89" i="34"/>
  <c r="G89" i="34"/>
  <c r="F89" i="34"/>
  <c r="E89" i="34"/>
  <c r="D89" i="34"/>
  <c r="C89" i="34"/>
  <c r="B89" i="34"/>
  <c r="N78" i="34"/>
  <c r="N77" i="34"/>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C16" i="35"/>
  <c r="C15" i="35"/>
  <c r="C14" i="35"/>
  <c r="C13" i="35"/>
  <c r="C12" i="35"/>
  <c r="C11" i="35"/>
  <c r="C10" i="35"/>
  <c r="C9" i="35"/>
  <c r="C8" i="35"/>
  <c r="C7" i="35"/>
  <c r="C6" i="35"/>
  <c r="C5" i="35"/>
  <c r="C4" i="35"/>
  <c r="C3" i="35"/>
  <c r="M296" i="34"/>
  <c r="L296" i="34"/>
  <c r="K296" i="34"/>
  <c r="J296" i="34"/>
  <c r="I296" i="34"/>
  <c r="H296" i="34"/>
  <c r="G296" i="34"/>
  <c r="F296" i="34"/>
  <c r="E296" i="34"/>
  <c r="D296" i="34"/>
  <c r="C296" i="34"/>
  <c r="B296" i="34"/>
  <c r="M295" i="34"/>
  <c r="L295" i="34"/>
  <c r="K295" i="34"/>
  <c r="J295" i="34"/>
  <c r="I295" i="34"/>
  <c r="H295" i="34"/>
  <c r="G295" i="34"/>
  <c r="F295" i="34"/>
  <c r="E295" i="34"/>
  <c r="D295" i="34"/>
  <c r="C295" i="34"/>
  <c r="B295" i="34"/>
  <c r="M294" i="34"/>
  <c r="L294" i="34"/>
  <c r="K294" i="34"/>
  <c r="J294" i="34"/>
  <c r="I294" i="34"/>
  <c r="H294" i="34"/>
  <c r="G294" i="34"/>
  <c r="F294" i="34"/>
  <c r="E294" i="34"/>
  <c r="D294" i="34"/>
  <c r="C294" i="34"/>
  <c r="B294" i="34"/>
  <c r="M293" i="34"/>
  <c r="L293" i="34"/>
  <c r="K293" i="34"/>
  <c r="J293" i="34"/>
  <c r="I293" i="34"/>
  <c r="H293" i="34"/>
  <c r="G293" i="34"/>
  <c r="F293" i="34"/>
  <c r="E293" i="34"/>
  <c r="D293" i="34"/>
  <c r="C293" i="34"/>
  <c r="B293" i="34"/>
  <c r="M292" i="34"/>
  <c r="L292" i="34"/>
  <c r="K292" i="34"/>
  <c r="J292" i="34"/>
  <c r="I292" i="34"/>
  <c r="H292" i="34"/>
  <c r="G292" i="34"/>
  <c r="F292" i="34"/>
  <c r="E292" i="34"/>
  <c r="D292" i="34"/>
  <c r="C292" i="34"/>
  <c r="B292" i="34"/>
  <c r="M290" i="34"/>
  <c r="L290" i="34"/>
  <c r="K290" i="34"/>
  <c r="J290" i="34"/>
  <c r="I290" i="34"/>
  <c r="H290" i="34"/>
  <c r="G290" i="34"/>
  <c r="F290" i="34"/>
  <c r="E290" i="34"/>
  <c r="D290" i="34"/>
  <c r="C290" i="34"/>
  <c r="B290" i="34"/>
  <c r="M289" i="34"/>
  <c r="L289" i="34"/>
  <c r="K289" i="34"/>
  <c r="J289" i="34"/>
  <c r="I289" i="34"/>
  <c r="H289" i="34"/>
  <c r="G289" i="34"/>
  <c r="F289" i="34"/>
  <c r="E289" i="34"/>
  <c r="D289" i="34"/>
  <c r="C289" i="34"/>
  <c r="B289" i="34"/>
  <c r="N277" i="34"/>
  <c r="M246" i="34"/>
  <c r="L246" i="34"/>
  <c r="K246" i="34"/>
  <c r="J246" i="34"/>
  <c r="I246" i="34"/>
  <c r="H246" i="34"/>
  <c r="G246" i="34"/>
  <c r="F246" i="34"/>
  <c r="E246" i="34"/>
  <c r="D246" i="34"/>
  <c r="C246" i="34"/>
  <c r="B246" i="34"/>
  <c r="M245" i="34"/>
  <c r="L245" i="34"/>
  <c r="K245" i="34"/>
  <c r="J245" i="34"/>
  <c r="I245" i="34"/>
  <c r="H245" i="34"/>
  <c r="G245" i="34"/>
  <c r="F245" i="34"/>
  <c r="E245" i="34"/>
  <c r="D245" i="34"/>
  <c r="C245" i="34"/>
  <c r="B245" i="34"/>
  <c r="M244" i="34"/>
  <c r="L244" i="34"/>
  <c r="K244" i="34"/>
  <c r="J244" i="34"/>
  <c r="I244" i="34"/>
  <c r="H244" i="34"/>
  <c r="G244" i="34"/>
  <c r="F244" i="34"/>
  <c r="E244" i="34"/>
  <c r="D244" i="34"/>
  <c r="C244" i="34"/>
  <c r="B244" i="34"/>
  <c r="M243" i="34"/>
  <c r="L243" i="34"/>
  <c r="K243" i="34"/>
  <c r="J243" i="34"/>
  <c r="I243" i="34"/>
  <c r="H243" i="34"/>
  <c r="G243" i="34"/>
  <c r="F243" i="34"/>
  <c r="E243" i="34"/>
  <c r="D243" i="34"/>
  <c r="C243" i="34"/>
  <c r="B243" i="34"/>
  <c r="M242" i="34"/>
  <c r="L242" i="34"/>
  <c r="K242" i="34"/>
  <c r="J242" i="34"/>
  <c r="I242" i="34"/>
  <c r="H242" i="34"/>
  <c r="G242" i="34"/>
  <c r="F242" i="34"/>
  <c r="E242" i="34"/>
  <c r="D242" i="34"/>
  <c r="C242" i="34"/>
  <c r="B242" i="34"/>
  <c r="M240" i="34"/>
  <c r="L240" i="34"/>
  <c r="K240" i="34"/>
  <c r="J240" i="34"/>
  <c r="I240" i="34"/>
  <c r="H240" i="34"/>
  <c r="G240" i="34"/>
  <c r="F240" i="34"/>
  <c r="E240" i="34"/>
  <c r="D240" i="34"/>
  <c r="C240" i="34"/>
  <c r="B240" i="34"/>
  <c r="M239" i="34"/>
  <c r="L239" i="34"/>
  <c r="K239" i="34"/>
  <c r="J239" i="34"/>
  <c r="I239" i="34"/>
  <c r="H239" i="34"/>
  <c r="G239" i="34"/>
  <c r="F239" i="34"/>
  <c r="E239" i="34"/>
  <c r="D239" i="34"/>
  <c r="C239" i="34"/>
  <c r="B239" i="34"/>
  <c r="N228" i="34"/>
  <c r="N227" i="34"/>
  <c r="M271" i="34"/>
  <c r="L271" i="34"/>
  <c r="K271" i="34"/>
  <c r="J271" i="34"/>
  <c r="I271" i="34"/>
  <c r="H271" i="34"/>
  <c r="G271" i="34"/>
  <c r="F271" i="34"/>
  <c r="E271" i="34"/>
  <c r="D271" i="34"/>
  <c r="C271" i="34"/>
  <c r="B271" i="34"/>
  <c r="M270" i="34"/>
  <c r="L270" i="34"/>
  <c r="K270" i="34"/>
  <c r="J270" i="34"/>
  <c r="I270" i="34"/>
  <c r="H270" i="34"/>
  <c r="G270" i="34"/>
  <c r="F270" i="34"/>
  <c r="E270" i="34"/>
  <c r="D270" i="34"/>
  <c r="C270" i="34"/>
  <c r="B270" i="34"/>
  <c r="M269" i="34"/>
  <c r="L269" i="34"/>
  <c r="K269" i="34"/>
  <c r="J269" i="34"/>
  <c r="I269" i="34"/>
  <c r="H269" i="34"/>
  <c r="G269" i="34"/>
  <c r="F269" i="34"/>
  <c r="E269" i="34"/>
  <c r="D269" i="34"/>
  <c r="C269" i="34"/>
  <c r="B269" i="34"/>
  <c r="M268" i="34"/>
  <c r="L268" i="34"/>
  <c r="K268" i="34"/>
  <c r="J268" i="34"/>
  <c r="I268" i="34"/>
  <c r="H268" i="34"/>
  <c r="G268" i="34"/>
  <c r="F268" i="34"/>
  <c r="E268" i="34"/>
  <c r="D268" i="34"/>
  <c r="C268" i="34"/>
  <c r="B268" i="34"/>
  <c r="M267" i="34"/>
  <c r="L267" i="34"/>
  <c r="K267" i="34"/>
  <c r="J267" i="34"/>
  <c r="I267" i="34"/>
  <c r="H267" i="34"/>
  <c r="G267" i="34"/>
  <c r="F267" i="34"/>
  <c r="E267" i="34"/>
  <c r="D267" i="34"/>
  <c r="C267" i="34"/>
  <c r="B267" i="34"/>
  <c r="M265" i="34"/>
  <c r="L265" i="34"/>
  <c r="K265" i="34"/>
  <c r="J265" i="34"/>
  <c r="I265" i="34"/>
  <c r="H265" i="34"/>
  <c r="G265" i="34"/>
  <c r="F265" i="34"/>
  <c r="E265" i="34"/>
  <c r="D265" i="34"/>
  <c r="C265" i="34"/>
  <c r="B265" i="34"/>
  <c r="M264" i="34"/>
  <c r="L264" i="34"/>
  <c r="K264" i="34"/>
  <c r="J264" i="34"/>
  <c r="I264" i="34"/>
  <c r="H264" i="34"/>
  <c r="G264" i="34"/>
  <c r="F264" i="34"/>
  <c r="E264" i="34"/>
  <c r="D264" i="34"/>
  <c r="C264" i="34"/>
  <c r="B264" i="34"/>
  <c r="N253" i="34"/>
  <c r="N252" i="34"/>
  <c r="M221" i="34"/>
  <c r="L221" i="34"/>
  <c r="K221" i="34"/>
  <c r="J221" i="34"/>
  <c r="I221" i="34"/>
  <c r="H221" i="34"/>
  <c r="G221" i="34"/>
  <c r="F221" i="34"/>
  <c r="E221" i="34"/>
  <c r="D221" i="34"/>
  <c r="C221" i="34"/>
  <c r="B221" i="34"/>
  <c r="M220" i="34"/>
  <c r="L220" i="34"/>
  <c r="K220" i="34"/>
  <c r="J220" i="34"/>
  <c r="I220" i="34"/>
  <c r="H220" i="34"/>
  <c r="G220" i="34"/>
  <c r="F220" i="34"/>
  <c r="E220" i="34"/>
  <c r="D220" i="34"/>
  <c r="C220" i="34"/>
  <c r="B220" i="34"/>
  <c r="M219" i="34"/>
  <c r="L219" i="34"/>
  <c r="K219" i="34"/>
  <c r="J219" i="34"/>
  <c r="I219" i="34"/>
  <c r="H219" i="34"/>
  <c r="G219" i="34"/>
  <c r="F219" i="34"/>
  <c r="E219" i="34"/>
  <c r="D219" i="34"/>
  <c r="C219" i="34"/>
  <c r="B219" i="34"/>
  <c r="M218" i="34"/>
  <c r="L218" i="34"/>
  <c r="K218" i="34"/>
  <c r="J218" i="34"/>
  <c r="I218" i="34"/>
  <c r="H218" i="34"/>
  <c r="G218" i="34"/>
  <c r="F218" i="34"/>
  <c r="E218" i="34"/>
  <c r="D218" i="34"/>
  <c r="C218" i="34"/>
  <c r="B218" i="34"/>
  <c r="M217" i="34"/>
  <c r="L217" i="34"/>
  <c r="K217" i="34"/>
  <c r="J217" i="34"/>
  <c r="I217" i="34"/>
  <c r="H217" i="34"/>
  <c r="G217" i="34"/>
  <c r="F217" i="34"/>
  <c r="E217" i="34"/>
  <c r="D217" i="34"/>
  <c r="C217" i="34"/>
  <c r="B217" i="34"/>
  <c r="M215" i="34"/>
  <c r="L215" i="34"/>
  <c r="K215" i="34"/>
  <c r="J215" i="34"/>
  <c r="I215" i="34"/>
  <c r="H215" i="34"/>
  <c r="G215" i="34"/>
  <c r="F215" i="34"/>
  <c r="E215" i="34"/>
  <c r="D215" i="34"/>
  <c r="C215" i="34"/>
  <c r="B215" i="34"/>
  <c r="M214" i="34"/>
  <c r="L214" i="34"/>
  <c r="K214" i="34"/>
  <c r="J214" i="34"/>
  <c r="I214" i="34"/>
  <c r="H214" i="34"/>
  <c r="G214" i="34"/>
  <c r="F214" i="34"/>
  <c r="E214" i="34"/>
  <c r="D214" i="34"/>
  <c r="C214" i="34"/>
  <c r="B214" i="34"/>
  <c r="N203" i="34"/>
  <c r="N202" i="34"/>
  <c r="M196" i="34"/>
  <c r="L196" i="34"/>
  <c r="K196" i="34"/>
  <c r="J196" i="34"/>
  <c r="I196" i="34"/>
  <c r="H196" i="34"/>
  <c r="G196" i="34"/>
  <c r="F196" i="34"/>
  <c r="E196" i="34"/>
  <c r="D196" i="34"/>
  <c r="C196" i="34"/>
  <c r="B196" i="34"/>
  <c r="M195" i="34"/>
  <c r="L195" i="34"/>
  <c r="K195" i="34"/>
  <c r="J195" i="34"/>
  <c r="I195" i="34"/>
  <c r="H195" i="34"/>
  <c r="G195" i="34"/>
  <c r="F195" i="34"/>
  <c r="E195" i="34"/>
  <c r="D195" i="34"/>
  <c r="C195" i="34"/>
  <c r="B195" i="34"/>
  <c r="M194" i="34"/>
  <c r="L194" i="34"/>
  <c r="K194" i="34"/>
  <c r="J194" i="34"/>
  <c r="I194" i="34"/>
  <c r="H194" i="34"/>
  <c r="G194" i="34"/>
  <c r="F194" i="34"/>
  <c r="E194" i="34"/>
  <c r="D194" i="34"/>
  <c r="C194" i="34"/>
  <c r="B194" i="34"/>
  <c r="M193" i="34"/>
  <c r="L193" i="34"/>
  <c r="K193" i="34"/>
  <c r="J193" i="34"/>
  <c r="I193" i="34"/>
  <c r="H193" i="34"/>
  <c r="G193" i="34"/>
  <c r="F193" i="34"/>
  <c r="E193" i="34"/>
  <c r="D193" i="34"/>
  <c r="C193" i="34"/>
  <c r="B193" i="34"/>
  <c r="M192" i="34"/>
  <c r="L192" i="34"/>
  <c r="K192" i="34"/>
  <c r="J192" i="34"/>
  <c r="I192" i="34"/>
  <c r="H192" i="34"/>
  <c r="G192" i="34"/>
  <c r="F192" i="34"/>
  <c r="E192" i="34"/>
  <c r="D192" i="34"/>
  <c r="C192" i="34"/>
  <c r="B192" i="34"/>
  <c r="M190" i="34"/>
  <c r="L190" i="34"/>
  <c r="K190" i="34"/>
  <c r="J190" i="34"/>
  <c r="I190" i="34"/>
  <c r="H190" i="34"/>
  <c r="G190" i="34"/>
  <c r="F190" i="34"/>
  <c r="E190" i="34"/>
  <c r="D190" i="34"/>
  <c r="C190" i="34"/>
  <c r="B190" i="34"/>
  <c r="M189" i="34"/>
  <c r="L189" i="34"/>
  <c r="K189" i="34"/>
  <c r="J189" i="34"/>
  <c r="I189" i="34"/>
  <c r="H189" i="34"/>
  <c r="G189" i="34"/>
  <c r="F189" i="34"/>
  <c r="E189" i="34"/>
  <c r="D189" i="34"/>
  <c r="C189" i="34"/>
  <c r="B189" i="34"/>
  <c r="N178" i="34"/>
  <c r="N177" i="34"/>
  <c r="M171" i="34"/>
  <c r="L171" i="34"/>
  <c r="K171" i="34"/>
  <c r="J171" i="34"/>
  <c r="I171" i="34"/>
  <c r="H171" i="34"/>
  <c r="G171" i="34"/>
  <c r="F171" i="34"/>
  <c r="E171" i="34"/>
  <c r="D171" i="34"/>
  <c r="C171" i="34"/>
  <c r="B171" i="34"/>
  <c r="M170" i="34"/>
  <c r="L170" i="34"/>
  <c r="K170" i="34"/>
  <c r="J170" i="34"/>
  <c r="I170" i="34"/>
  <c r="H170" i="34"/>
  <c r="G170" i="34"/>
  <c r="F170" i="34"/>
  <c r="E170" i="34"/>
  <c r="D170" i="34"/>
  <c r="C170" i="34"/>
  <c r="B170" i="34"/>
  <c r="M169" i="34"/>
  <c r="L169" i="34"/>
  <c r="K169" i="34"/>
  <c r="J169" i="34"/>
  <c r="I169" i="34"/>
  <c r="H169" i="34"/>
  <c r="G169" i="34"/>
  <c r="F169" i="34"/>
  <c r="E169" i="34"/>
  <c r="D169" i="34"/>
  <c r="C169" i="34"/>
  <c r="B169" i="34"/>
  <c r="M168" i="34"/>
  <c r="L168" i="34"/>
  <c r="K168" i="34"/>
  <c r="J168" i="34"/>
  <c r="I168" i="34"/>
  <c r="H168" i="34"/>
  <c r="G168" i="34"/>
  <c r="F168" i="34"/>
  <c r="E168" i="34"/>
  <c r="D168" i="34"/>
  <c r="C168" i="34"/>
  <c r="B168" i="34"/>
  <c r="M167" i="34"/>
  <c r="L167" i="34"/>
  <c r="K167" i="34"/>
  <c r="J167" i="34"/>
  <c r="I167" i="34"/>
  <c r="H167" i="34"/>
  <c r="G167" i="34"/>
  <c r="F167" i="34"/>
  <c r="E167" i="34"/>
  <c r="D167" i="34"/>
  <c r="C167" i="34"/>
  <c r="B167" i="34"/>
  <c r="M165" i="34"/>
  <c r="L165" i="34"/>
  <c r="K165" i="34"/>
  <c r="J165" i="34"/>
  <c r="I165" i="34"/>
  <c r="H165" i="34"/>
  <c r="G165" i="34"/>
  <c r="F165" i="34"/>
  <c r="E165" i="34"/>
  <c r="D165" i="34"/>
  <c r="C165" i="34"/>
  <c r="B165" i="34"/>
  <c r="M164" i="34"/>
  <c r="L164" i="34"/>
  <c r="K164" i="34"/>
  <c r="J164" i="34"/>
  <c r="I164" i="34"/>
  <c r="H164" i="34"/>
  <c r="G164" i="34"/>
  <c r="F164" i="34"/>
  <c r="E164" i="34"/>
  <c r="D164" i="34"/>
  <c r="C164" i="34"/>
  <c r="C166" i="34" s="1"/>
  <c r="B164" i="34"/>
  <c r="N153" i="34"/>
  <c r="N152" i="34"/>
  <c r="M146" i="34"/>
  <c r="L146" i="34"/>
  <c r="K146" i="34"/>
  <c r="J146" i="34"/>
  <c r="I146" i="34"/>
  <c r="H146" i="34"/>
  <c r="G146" i="34"/>
  <c r="F146" i="34"/>
  <c r="E146" i="34"/>
  <c r="D146" i="34"/>
  <c r="C146" i="34"/>
  <c r="B146" i="34"/>
  <c r="M145" i="34"/>
  <c r="L145" i="34"/>
  <c r="K145" i="34"/>
  <c r="J145" i="34"/>
  <c r="I145" i="34"/>
  <c r="H145" i="34"/>
  <c r="G145" i="34"/>
  <c r="F145" i="34"/>
  <c r="E145" i="34"/>
  <c r="D145" i="34"/>
  <c r="C145" i="34"/>
  <c r="B145" i="34"/>
  <c r="M144" i="34"/>
  <c r="L144" i="34"/>
  <c r="K144" i="34"/>
  <c r="J144" i="34"/>
  <c r="I144" i="34"/>
  <c r="H144" i="34"/>
  <c r="G144" i="34"/>
  <c r="F144" i="34"/>
  <c r="E144" i="34"/>
  <c r="D144" i="34"/>
  <c r="C144" i="34"/>
  <c r="B144" i="34"/>
  <c r="M143" i="34"/>
  <c r="L143" i="34"/>
  <c r="K143" i="34"/>
  <c r="J143" i="34"/>
  <c r="I143" i="34"/>
  <c r="H143" i="34"/>
  <c r="G143" i="34"/>
  <c r="F143" i="34"/>
  <c r="E143" i="34"/>
  <c r="D143" i="34"/>
  <c r="C143" i="34"/>
  <c r="B143" i="34"/>
  <c r="M142" i="34"/>
  <c r="L142" i="34"/>
  <c r="K142" i="34"/>
  <c r="J142" i="34"/>
  <c r="I142" i="34"/>
  <c r="H142" i="34"/>
  <c r="G142" i="34"/>
  <c r="F142" i="34"/>
  <c r="E142" i="34"/>
  <c r="D142" i="34"/>
  <c r="C142" i="34"/>
  <c r="B142" i="34"/>
  <c r="M140" i="34"/>
  <c r="L140" i="34"/>
  <c r="K140" i="34"/>
  <c r="J140" i="34"/>
  <c r="I140" i="34"/>
  <c r="H140" i="34"/>
  <c r="G140" i="34"/>
  <c r="F140" i="34"/>
  <c r="E140" i="34"/>
  <c r="D140" i="34"/>
  <c r="C140" i="34"/>
  <c r="B140" i="34"/>
  <c r="M139" i="34"/>
  <c r="L139" i="34"/>
  <c r="K139" i="34"/>
  <c r="J139" i="34"/>
  <c r="I139" i="34"/>
  <c r="H139" i="34"/>
  <c r="G139" i="34"/>
  <c r="F139" i="34"/>
  <c r="E139" i="34"/>
  <c r="D139" i="34"/>
  <c r="C139" i="34"/>
  <c r="B139" i="34"/>
  <c r="N128" i="34"/>
  <c r="N127" i="34"/>
  <c r="M121" i="34"/>
  <c r="L121" i="34"/>
  <c r="K121" i="34"/>
  <c r="J121" i="34"/>
  <c r="I121" i="34"/>
  <c r="H121" i="34"/>
  <c r="G121" i="34"/>
  <c r="F121" i="34"/>
  <c r="E121" i="34"/>
  <c r="D121" i="34"/>
  <c r="C121" i="34"/>
  <c r="B121" i="34"/>
  <c r="M120" i="34"/>
  <c r="L120" i="34"/>
  <c r="K120" i="34"/>
  <c r="J120" i="34"/>
  <c r="I120" i="34"/>
  <c r="H120" i="34"/>
  <c r="G120" i="34"/>
  <c r="F120" i="34"/>
  <c r="E120" i="34"/>
  <c r="D120" i="34"/>
  <c r="C120" i="34"/>
  <c r="B120" i="34"/>
  <c r="M119" i="34"/>
  <c r="L119" i="34"/>
  <c r="K119" i="34"/>
  <c r="J119" i="34"/>
  <c r="I119" i="34"/>
  <c r="H119" i="34"/>
  <c r="G119" i="34"/>
  <c r="F119" i="34"/>
  <c r="E119" i="34"/>
  <c r="D119" i="34"/>
  <c r="C119" i="34"/>
  <c r="B119" i="34"/>
  <c r="M118" i="34"/>
  <c r="L118" i="34"/>
  <c r="K118" i="34"/>
  <c r="J118" i="34"/>
  <c r="I118" i="34"/>
  <c r="H118" i="34"/>
  <c r="G118" i="34"/>
  <c r="F118" i="34"/>
  <c r="E118" i="34"/>
  <c r="D118" i="34"/>
  <c r="C118" i="34"/>
  <c r="B118" i="34"/>
  <c r="M117" i="34"/>
  <c r="L117" i="34"/>
  <c r="K117" i="34"/>
  <c r="J117" i="34"/>
  <c r="I117" i="34"/>
  <c r="H117" i="34"/>
  <c r="G117" i="34"/>
  <c r="F117" i="34"/>
  <c r="E117" i="34"/>
  <c r="D117" i="34"/>
  <c r="C117" i="34"/>
  <c r="B117" i="34"/>
  <c r="M115" i="34"/>
  <c r="L115" i="34"/>
  <c r="K115" i="34"/>
  <c r="J115" i="34"/>
  <c r="I115" i="34"/>
  <c r="H115" i="34"/>
  <c r="G115" i="34"/>
  <c r="F115" i="34"/>
  <c r="E115" i="34"/>
  <c r="D115" i="34"/>
  <c r="C115" i="34"/>
  <c r="B115" i="34"/>
  <c r="M114" i="34"/>
  <c r="L114" i="34"/>
  <c r="K114" i="34"/>
  <c r="J114" i="34"/>
  <c r="I114" i="34"/>
  <c r="H114" i="34"/>
  <c r="G114" i="34"/>
  <c r="F114" i="34"/>
  <c r="E114" i="34"/>
  <c r="D114" i="34"/>
  <c r="C114" i="34"/>
  <c r="B114" i="34"/>
  <c r="N103" i="34"/>
  <c r="N102" i="34"/>
  <c r="B64" i="34"/>
  <c r="M71" i="34"/>
  <c r="L71" i="34"/>
  <c r="K71" i="34"/>
  <c r="J71" i="34"/>
  <c r="I71" i="34"/>
  <c r="H71" i="34"/>
  <c r="G71" i="34"/>
  <c r="F71" i="34"/>
  <c r="E71" i="34"/>
  <c r="D71" i="34"/>
  <c r="C71" i="34"/>
  <c r="B71" i="34"/>
  <c r="M70" i="34"/>
  <c r="L70" i="34"/>
  <c r="K70" i="34"/>
  <c r="J70" i="34"/>
  <c r="I70" i="34"/>
  <c r="H70" i="34"/>
  <c r="G70" i="34"/>
  <c r="F70" i="34"/>
  <c r="E70" i="34"/>
  <c r="D70" i="34"/>
  <c r="C70" i="34"/>
  <c r="B70" i="34"/>
  <c r="M69" i="34"/>
  <c r="L69" i="34"/>
  <c r="K69" i="34"/>
  <c r="J69" i="34"/>
  <c r="I69" i="34"/>
  <c r="H69" i="34"/>
  <c r="G69" i="34"/>
  <c r="F69" i="34"/>
  <c r="E69" i="34"/>
  <c r="D69" i="34"/>
  <c r="C69" i="34"/>
  <c r="B69" i="34"/>
  <c r="M68" i="34"/>
  <c r="L68" i="34"/>
  <c r="K68" i="34"/>
  <c r="J68" i="34"/>
  <c r="I68" i="34"/>
  <c r="H68" i="34"/>
  <c r="G68" i="34"/>
  <c r="F68" i="34"/>
  <c r="E68" i="34"/>
  <c r="D68" i="34"/>
  <c r="C68" i="34"/>
  <c r="B68" i="34"/>
  <c r="M67" i="34"/>
  <c r="L67" i="34"/>
  <c r="K67" i="34"/>
  <c r="J67" i="34"/>
  <c r="I67" i="34"/>
  <c r="H67" i="34"/>
  <c r="G67" i="34"/>
  <c r="F67" i="34"/>
  <c r="E67" i="34"/>
  <c r="D67" i="34"/>
  <c r="C67" i="34"/>
  <c r="B67" i="34"/>
  <c r="M65" i="34"/>
  <c r="L65" i="34"/>
  <c r="K65" i="34"/>
  <c r="J65" i="34"/>
  <c r="I65" i="34"/>
  <c r="H65" i="34"/>
  <c r="G65" i="34"/>
  <c r="F65" i="34"/>
  <c r="E65" i="34"/>
  <c r="D65" i="34"/>
  <c r="C65" i="34"/>
  <c r="B65" i="34"/>
  <c r="M64" i="34"/>
  <c r="L64" i="34"/>
  <c r="K64" i="34"/>
  <c r="J64" i="34"/>
  <c r="I64" i="34"/>
  <c r="H64" i="34"/>
  <c r="G64" i="34"/>
  <c r="F64" i="34"/>
  <c r="E64" i="34"/>
  <c r="D64" i="34"/>
  <c r="C64" i="34"/>
  <c r="N53" i="34"/>
  <c r="N52" i="34"/>
  <c r="M46" i="34"/>
  <c r="L46" i="34"/>
  <c r="K46" i="34"/>
  <c r="J46" i="34"/>
  <c r="I46" i="34"/>
  <c r="H46" i="34"/>
  <c r="G46" i="34"/>
  <c r="F46" i="34"/>
  <c r="E46" i="34"/>
  <c r="D46" i="34"/>
  <c r="C46" i="34"/>
  <c r="B46" i="34"/>
  <c r="M45" i="34"/>
  <c r="L45" i="34"/>
  <c r="K45" i="34"/>
  <c r="J45" i="34"/>
  <c r="I45" i="34"/>
  <c r="H45" i="34"/>
  <c r="G45" i="34"/>
  <c r="F45" i="34"/>
  <c r="E45" i="34"/>
  <c r="D45" i="34"/>
  <c r="C45" i="34"/>
  <c r="B45" i="34"/>
  <c r="M44" i="34"/>
  <c r="L44" i="34"/>
  <c r="K44" i="34"/>
  <c r="J44" i="34"/>
  <c r="I44" i="34"/>
  <c r="H44" i="34"/>
  <c r="G44" i="34"/>
  <c r="F44" i="34"/>
  <c r="E44" i="34"/>
  <c r="D44" i="34"/>
  <c r="C44" i="34"/>
  <c r="B44" i="34"/>
  <c r="M43" i="34"/>
  <c r="L43" i="34"/>
  <c r="K43" i="34"/>
  <c r="J43" i="34"/>
  <c r="I43" i="34"/>
  <c r="H43" i="34"/>
  <c r="G43" i="34"/>
  <c r="F43" i="34"/>
  <c r="E43" i="34"/>
  <c r="D43" i="34"/>
  <c r="C43" i="34"/>
  <c r="B43" i="34"/>
  <c r="M42" i="34"/>
  <c r="L42" i="34"/>
  <c r="K42" i="34"/>
  <c r="J42" i="34"/>
  <c r="I42" i="34"/>
  <c r="H42" i="34"/>
  <c r="G42" i="34"/>
  <c r="F42" i="34"/>
  <c r="E42" i="34"/>
  <c r="D42" i="34"/>
  <c r="C42" i="34"/>
  <c r="B42" i="34"/>
  <c r="M40" i="34"/>
  <c r="L40" i="34"/>
  <c r="K40" i="34"/>
  <c r="J40" i="34"/>
  <c r="I40" i="34"/>
  <c r="H40" i="34"/>
  <c r="G40" i="34"/>
  <c r="F40" i="34"/>
  <c r="E40" i="34"/>
  <c r="D40" i="34"/>
  <c r="C40" i="34"/>
  <c r="B40" i="34"/>
  <c r="M39" i="34"/>
  <c r="L39" i="34"/>
  <c r="K39" i="34"/>
  <c r="J39" i="34"/>
  <c r="I39" i="34"/>
  <c r="H39" i="34"/>
  <c r="G39" i="34"/>
  <c r="F39" i="34"/>
  <c r="E39" i="34"/>
  <c r="D39" i="34"/>
  <c r="C39" i="34"/>
  <c r="B39" i="34"/>
  <c r="N28" i="34"/>
  <c r="N27" i="34"/>
  <c r="M22" i="34"/>
  <c r="L22" i="34"/>
  <c r="K22" i="34"/>
  <c r="J22" i="34"/>
  <c r="I22" i="34"/>
  <c r="H22" i="34"/>
  <c r="G22" i="34"/>
  <c r="F22" i="34"/>
  <c r="E22" i="34"/>
  <c r="D22" i="34"/>
  <c r="C22" i="34"/>
  <c r="B22" i="34"/>
  <c r="M21" i="34"/>
  <c r="L21" i="34"/>
  <c r="K21" i="34"/>
  <c r="J21" i="34"/>
  <c r="I21" i="34"/>
  <c r="H21" i="34"/>
  <c r="G21" i="34"/>
  <c r="F21" i="34"/>
  <c r="E21" i="34"/>
  <c r="D21" i="34"/>
  <c r="C21" i="34"/>
  <c r="B21" i="34"/>
  <c r="M20" i="34"/>
  <c r="L20" i="34"/>
  <c r="K20" i="34"/>
  <c r="J20" i="34"/>
  <c r="I20" i="34"/>
  <c r="H20" i="34"/>
  <c r="G20" i="34"/>
  <c r="F20" i="34"/>
  <c r="E20" i="34"/>
  <c r="D20" i="34"/>
  <c r="C20" i="34"/>
  <c r="B20" i="34"/>
  <c r="M19" i="34"/>
  <c r="L19" i="34"/>
  <c r="K19" i="34"/>
  <c r="J19" i="34"/>
  <c r="I19" i="34"/>
  <c r="H19" i="34"/>
  <c r="G19" i="34"/>
  <c r="F19" i="34"/>
  <c r="E19" i="34"/>
  <c r="D19" i="34"/>
  <c r="C19" i="34"/>
  <c r="B19" i="34"/>
  <c r="M18" i="34"/>
  <c r="L18" i="34"/>
  <c r="K18" i="34"/>
  <c r="J18" i="34"/>
  <c r="I18" i="34"/>
  <c r="H18" i="34"/>
  <c r="G18" i="34"/>
  <c r="F18" i="34"/>
  <c r="E18" i="34"/>
  <c r="D18" i="34"/>
  <c r="C18" i="34"/>
  <c r="B18" i="34"/>
  <c r="M16" i="34"/>
  <c r="L16" i="34"/>
  <c r="K16" i="34"/>
  <c r="J16" i="34"/>
  <c r="I16" i="34"/>
  <c r="H16" i="34"/>
  <c r="G16" i="34"/>
  <c r="F16" i="34"/>
  <c r="E16" i="34"/>
  <c r="D16" i="34"/>
  <c r="C16" i="34"/>
  <c r="B16" i="34"/>
  <c r="M15" i="34"/>
  <c r="L15" i="34"/>
  <c r="K15" i="34"/>
  <c r="J15" i="34"/>
  <c r="I15" i="34"/>
  <c r="H15" i="34"/>
  <c r="G15" i="34"/>
  <c r="F15" i="34"/>
  <c r="E15" i="34"/>
  <c r="D15" i="34"/>
  <c r="C15" i="34"/>
  <c r="B15" i="34"/>
  <c r="N22" i="34"/>
  <c r="H141" i="34" l="1"/>
  <c r="N146" i="34"/>
  <c r="H216" i="34"/>
  <c r="K166" i="34"/>
  <c r="J116" i="34"/>
  <c r="H17" i="34"/>
  <c r="G166" i="34"/>
  <c r="F116" i="34"/>
  <c r="B116" i="34"/>
  <c r="D91" i="34"/>
  <c r="N121" i="34"/>
  <c r="N221" i="34"/>
  <c r="N246" i="34"/>
  <c r="N96" i="34"/>
  <c r="H91" i="34"/>
  <c r="L91" i="34"/>
  <c r="B91" i="34"/>
  <c r="F91" i="34"/>
  <c r="J91" i="34"/>
  <c r="N239" i="34"/>
  <c r="C91" i="34"/>
  <c r="G91" i="34"/>
  <c r="K91" i="34"/>
  <c r="N243" i="34"/>
  <c r="N296" i="34"/>
  <c r="D291" i="34"/>
  <c r="N89" i="34"/>
  <c r="E91" i="34"/>
  <c r="I91" i="34"/>
  <c r="M91" i="34"/>
  <c r="N93" i="34"/>
  <c r="N90" i="34"/>
  <c r="N94" i="34"/>
  <c r="N95" i="34"/>
  <c r="N92" i="34"/>
  <c r="H291" i="34"/>
  <c r="L291" i="34"/>
  <c r="C291" i="34"/>
  <c r="E291" i="34"/>
  <c r="B291" i="34"/>
  <c r="F291" i="34"/>
  <c r="J291" i="34"/>
  <c r="G291" i="34"/>
  <c r="K291" i="34"/>
  <c r="N289" i="34"/>
  <c r="I291" i="34"/>
  <c r="M291" i="34"/>
  <c r="N293" i="34"/>
  <c r="C241" i="34"/>
  <c r="D241" i="34"/>
  <c r="L241" i="34"/>
  <c r="E241" i="34"/>
  <c r="I241" i="34"/>
  <c r="M241" i="34"/>
  <c r="H241" i="34"/>
  <c r="B241" i="34"/>
  <c r="F241" i="34"/>
  <c r="J241" i="34"/>
  <c r="G241" i="34"/>
  <c r="K241" i="34"/>
  <c r="D266" i="34"/>
  <c r="E266" i="34"/>
  <c r="B266" i="34"/>
  <c r="G266" i="34"/>
  <c r="C266" i="34"/>
  <c r="K266" i="34"/>
  <c r="N271" i="34"/>
  <c r="H266" i="34"/>
  <c r="L266" i="34"/>
  <c r="N264" i="34"/>
  <c r="I266" i="34"/>
  <c r="M266" i="34"/>
  <c r="N268" i="34"/>
  <c r="F266" i="34"/>
  <c r="J266" i="34"/>
  <c r="D216" i="34"/>
  <c r="E216" i="34"/>
  <c r="B216" i="34"/>
  <c r="L216" i="34"/>
  <c r="C216" i="34"/>
  <c r="G216" i="34"/>
  <c r="K216" i="34"/>
  <c r="N214" i="34"/>
  <c r="I216" i="34"/>
  <c r="M216" i="34"/>
  <c r="N218" i="34"/>
  <c r="F216" i="34"/>
  <c r="J216" i="34"/>
  <c r="C191" i="34"/>
  <c r="B191" i="34"/>
  <c r="N196" i="34"/>
  <c r="D191" i="34"/>
  <c r="E191" i="34"/>
  <c r="G191" i="34"/>
  <c r="K191" i="34"/>
  <c r="F191" i="34"/>
  <c r="H191" i="34"/>
  <c r="L191" i="34"/>
  <c r="J191" i="34"/>
  <c r="I191" i="34"/>
  <c r="M191" i="34"/>
  <c r="D166" i="34"/>
  <c r="B166" i="34"/>
  <c r="E166" i="34"/>
  <c r="N171" i="34"/>
  <c r="H166" i="34"/>
  <c r="L166" i="34"/>
  <c r="N164" i="34"/>
  <c r="I166" i="34"/>
  <c r="M166" i="34"/>
  <c r="N168" i="34"/>
  <c r="F166" i="34"/>
  <c r="J166" i="34"/>
  <c r="L141" i="34"/>
  <c r="M141" i="34"/>
  <c r="J141" i="34"/>
  <c r="K141" i="34"/>
  <c r="D141" i="34"/>
  <c r="C141" i="34"/>
  <c r="G141" i="34"/>
  <c r="N139" i="34"/>
  <c r="E141" i="34"/>
  <c r="I141" i="34"/>
  <c r="N143" i="34"/>
  <c r="B141" i="34"/>
  <c r="F141" i="34"/>
  <c r="D116" i="34"/>
  <c r="L116" i="34"/>
  <c r="E116" i="34"/>
  <c r="H116" i="34"/>
  <c r="N114" i="34"/>
  <c r="I116" i="34"/>
  <c r="M116" i="34"/>
  <c r="N118" i="34"/>
  <c r="N290" i="34"/>
  <c r="N294" i="34"/>
  <c r="N295" i="34"/>
  <c r="N292" i="34"/>
  <c r="N240" i="34"/>
  <c r="N244" i="34"/>
  <c r="N245" i="34"/>
  <c r="N242" i="34"/>
  <c r="N265" i="34"/>
  <c r="N269" i="34"/>
  <c r="N270" i="34"/>
  <c r="N267" i="34"/>
  <c r="N215" i="34"/>
  <c r="N216" i="34" s="1"/>
  <c r="N219" i="34"/>
  <c r="N220" i="34"/>
  <c r="N217" i="34"/>
  <c r="N189" i="34"/>
  <c r="N193" i="34"/>
  <c r="N190" i="34"/>
  <c r="N194" i="34"/>
  <c r="N195" i="34"/>
  <c r="N192" i="34"/>
  <c r="N165" i="34"/>
  <c r="N169" i="34"/>
  <c r="N170" i="34"/>
  <c r="N167" i="34"/>
  <c r="N140" i="34"/>
  <c r="N141" i="34" s="1"/>
  <c r="N144" i="34"/>
  <c r="N145" i="34"/>
  <c r="N142" i="34"/>
  <c r="C116" i="34"/>
  <c r="G116" i="34"/>
  <c r="K116" i="34"/>
  <c r="N115" i="34"/>
  <c r="N119" i="34"/>
  <c r="N120" i="34"/>
  <c r="N117" i="34"/>
  <c r="E66" i="34"/>
  <c r="N68" i="34"/>
  <c r="I66" i="34"/>
  <c r="M66" i="34"/>
  <c r="C66" i="34"/>
  <c r="D66" i="34"/>
  <c r="H66" i="34"/>
  <c r="L66" i="34"/>
  <c r="K66" i="34"/>
  <c r="G66" i="34"/>
  <c r="N46" i="34"/>
  <c r="B66" i="34"/>
  <c r="F66" i="34"/>
  <c r="J66" i="34"/>
  <c r="N65" i="34"/>
  <c r="N69" i="34"/>
  <c r="N70" i="34"/>
  <c r="N67" i="34"/>
  <c r="N71" i="34"/>
  <c r="N64" i="34"/>
  <c r="D41" i="34"/>
  <c r="C41" i="34"/>
  <c r="K41" i="34"/>
  <c r="L41" i="34"/>
  <c r="E41" i="34"/>
  <c r="G41" i="34"/>
  <c r="H41" i="34"/>
  <c r="B41" i="34"/>
  <c r="N39" i="34"/>
  <c r="I41" i="34"/>
  <c r="M41" i="34"/>
  <c r="F41" i="34"/>
  <c r="J41" i="34"/>
  <c r="N40" i="34"/>
  <c r="N43" i="34"/>
  <c r="N44" i="34"/>
  <c r="N45" i="34"/>
  <c r="N42" i="34"/>
  <c r="B17" i="34"/>
  <c r="J17" i="34"/>
  <c r="C17" i="34"/>
  <c r="D17" i="34"/>
  <c r="L17" i="34"/>
  <c r="F17" i="34"/>
  <c r="E17" i="34"/>
  <c r="G17" i="34"/>
  <c r="K17" i="34"/>
  <c r="N15" i="34"/>
  <c r="I17" i="34"/>
  <c r="M17" i="34"/>
  <c r="N19" i="34"/>
  <c r="N16" i="34"/>
  <c r="N17" i="34" s="1"/>
  <c r="N20" i="34"/>
  <c r="N21" i="34"/>
  <c r="N18" i="34"/>
  <c r="N32" i="20"/>
  <c r="N48" i="20" s="1"/>
  <c r="B43" i="20"/>
  <c r="C43" i="20"/>
  <c r="D43" i="20"/>
  <c r="E43" i="20"/>
  <c r="F43" i="20"/>
  <c r="G43" i="20"/>
  <c r="H43" i="20"/>
  <c r="I43" i="20"/>
  <c r="J43" i="20"/>
  <c r="K43" i="20"/>
  <c r="L43" i="20"/>
  <c r="M43" i="20"/>
  <c r="B44" i="20"/>
  <c r="C44" i="20"/>
  <c r="D44" i="20"/>
  <c r="D45" i="20" s="1"/>
  <c r="E44" i="20"/>
  <c r="F44" i="20"/>
  <c r="G44" i="20"/>
  <c r="H44" i="20"/>
  <c r="H45" i="20" s="1"/>
  <c r="I44" i="20"/>
  <c r="J44" i="20"/>
  <c r="K44" i="20"/>
  <c r="L44" i="20"/>
  <c r="L45" i="20" s="1"/>
  <c r="M44" i="20"/>
  <c r="B46" i="20"/>
  <c r="C46" i="20"/>
  <c r="D46" i="20"/>
  <c r="E46" i="20"/>
  <c r="F46" i="20"/>
  <c r="G46" i="20"/>
  <c r="H46" i="20"/>
  <c r="I46" i="20"/>
  <c r="J46" i="20"/>
  <c r="K46" i="20"/>
  <c r="L46" i="20"/>
  <c r="M46" i="20"/>
  <c r="B47" i="20"/>
  <c r="C47" i="20"/>
  <c r="D47" i="20"/>
  <c r="E47" i="20"/>
  <c r="F47" i="20"/>
  <c r="G47" i="20"/>
  <c r="H47" i="20"/>
  <c r="I47" i="20"/>
  <c r="J47" i="20"/>
  <c r="K47" i="20"/>
  <c r="L47" i="20"/>
  <c r="M47" i="20"/>
  <c r="N47" i="20"/>
  <c r="B48" i="20"/>
  <c r="C48" i="20"/>
  <c r="D48" i="20"/>
  <c r="E48" i="20"/>
  <c r="F48" i="20"/>
  <c r="G48" i="20"/>
  <c r="H48" i="20"/>
  <c r="I48" i="20"/>
  <c r="J48" i="20"/>
  <c r="K48" i="20"/>
  <c r="L48" i="20"/>
  <c r="M48" i="20"/>
  <c r="B49" i="20"/>
  <c r="C49" i="20"/>
  <c r="D49" i="20"/>
  <c r="E49" i="20"/>
  <c r="F49" i="20"/>
  <c r="G49" i="20"/>
  <c r="H49" i="20"/>
  <c r="I49" i="20"/>
  <c r="J49" i="20"/>
  <c r="K49" i="20"/>
  <c r="L49" i="20"/>
  <c r="M49" i="20"/>
  <c r="B50" i="20"/>
  <c r="C50" i="20"/>
  <c r="D50" i="20"/>
  <c r="E50" i="20"/>
  <c r="F50" i="20"/>
  <c r="G50" i="20"/>
  <c r="H50" i="20"/>
  <c r="I50" i="20"/>
  <c r="J50" i="20"/>
  <c r="K50" i="20"/>
  <c r="L50" i="20"/>
  <c r="M50" i="20"/>
  <c r="N291" i="34" l="1"/>
  <c r="N43" i="20"/>
  <c r="N49" i="20"/>
  <c r="N44" i="20"/>
  <c r="N45" i="20" s="1"/>
  <c r="M45" i="20"/>
  <c r="I45" i="20"/>
  <c r="E45" i="20"/>
  <c r="N166" i="34"/>
  <c r="N241" i="34"/>
  <c r="N46" i="20"/>
  <c r="B45" i="20"/>
  <c r="N50" i="20"/>
  <c r="J45" i="20"/>
  <c r="F45" i="20"/>
  <c r="K45" i="20"/>
  <c r="G45" i="20"/>
  <c r="C45" i="20"/>
  <c r="N91" i="34"/>
  <c r="N266" i="34"/>
  <c r="N116" i="34"/>
  <c r="N191" i="34"/>
  <c r="N66" i="34"/>
  <c r="N41" i="34"/>
  <c r="M70" i="21"/>
  <c r="L70" i="21"/>
  <c r="K70" i="21"/>
  <c r="J70" i="21"/>
  <c r="I70" i="21"/>
  <c r="H70" i="21"/>
  <c r="G70" i="21"/>
  <c r="F70" i="21"/>
  <c r="E70" i="21"/>
  <c r="D70" i="21"/>
  <c r="C70" i="21"/>
  <c r="B70" i="21"/>
  <c r="M69" i="21"/>
  <c r="L69" i="21"/>
  <c r="K69" i="21"/>
  <c r="J69" i="21"/>
  <c r="I69" i="21"/>
  <c r="H69" i="21"/>
  <c r="G69" i="21"/>
  <c r="F69" i="21"/>
  <c r="E69" i="21"/>
  <c r="D69" i="21"/>
  <c r="C69" i="21"/>
  <c r="B69" i="21"/>
  <c r="M68" i="21"/>
  <c r="L68" i="21"/>
  <c r="K68" i="21"/>
  <c r="J68" i="21"/>
  <c r="I68" i="21"/>
  <c r="H68" i="21"/>
  <c r="G68" i="21"/>
  <c r="F68" i="21"/>
  <c r="E68" i="21"/>
  <c r="D68" i="21"/>
  <c r="C68" i="21"/>
  <c r="B68" i="21"/>
  <c r="M67" i="21"/>
  <c r="L67" i="21"/>
  <c r="K67" i="21"/>
  <c r="J67" i="21"/>
  <c r="I67" i="21"/>
  <c r="H67" i="21"/>
  <c r="G67" i="21"/>
  <c r="F67" i="21"/>
  <c r="E67" i="21"/>
  <c r="D67" i="21"/>
  <c r="C67" i="21"/>
  <c r="B67" i="21"/>
  <c r="M66" i="21"/>
  <c r="L66" i="21"/>
  <c r="K66" i="21"/>
  <c r="J66" i="21"/>
  <c r="I66" i="21"/>
  <c r="H66" i="21"/>
  <c r="G66" i="21"/>
  <c r="F66" i="21"/>
  <c r="E66" i="21"/>
  <c r="D66" i="21"/>
  <c r="C66" i="21"/>
  <c r="B66" i="21"/>
  <c r="M64" i="21"/>
  <c r="L64" i="21"/>
  <c r="K64" i="21"/>
  <c r="J64" i="21"/>
  <c r="I64" i="21"/>
  <c r="H64" i="21"/>
  <c r="G64" i="21"/>
  <c r="F64" i="21"/>
  <c r="E64" i="21"/>
  <c r="D64" i="21"/>
  <c r="C64" i="21"/>
  <c r="B64" i="21"/>
  <c r="M63" i="21"/>
  <c r="L63" i="21"/>
  <c r="K63" i="21"/>
  <c r="J63" i="21"/>
  <c r="I63" i="21"/>
  <c r="H63" i="21"/>
  <c r="G63" i="21"/>
  <c r="F63" i="21"/>
  <c r="E63" i="21"/>
  <c r="D63" i="21"/>
  <c r="C63" i="21"/>
  <c r="B63" i="21"/>
  <c r="N52" i="21"/>
  <c r="N51" i="21"/>
  <c r="L46" i="18"/>
  <c r="N70" i="21" l="1"/>
  <c r="D65" i="21"/>
  <c r="L65" i="21"/>
  <c r="H65" i="21"/>
  <c r="B65" i="21"/>
  <c r="F65" i="21"/>
  <c r="J65" i="21"/>
  <c r="C65" i="21"/>
  <c r="G65" i="21"/>
  <c r="K65" i="21"/>
  <c r="N63" i="21"/>
  <c r="E65" i="21"/>
  <c r="I65" i="21"/>
  <c r="M65" i="21"/>
  <c r="N67" i="21"/>
  <c r="N64" i="21"/>
  <c r="N68" i="21"/>
  <c r="N69" i="21"/>
  <c r="N66" i="21"/>
  <c r="N65" i="21" l="1"/>
  <c r="C63" i="14" l="1"/>
  <c r="C62" i="14"/>
  <c r="C61" i="14"/>
  <c r="C60" i="14"/>
  <c r="C59" i="14"/>
  <c r="C58" i="14"/>
  <c r="C57" i="14"/>
  <c r="C56" i="14"/>
  <c r="C55" i="14"/>
  <c r="C54" i="14"/>
  <c r="C53" i="14"/>
  <c r="C52" i="14"/>
  <c r="C51" i="14"/>
  <c r="C50" i="14"/>
  <c r="C49" i="14"/>
  <c r="C48" i="14"/>
  <c r="C47" i="14"/>
  <c r="C46" i="14"/>
  <c r="C45" i="14"/>
  <c r="C44" i="14"/>
  <c r="C43" i="14"/>
  <c r="C42" i="14"/>
  <c r="C41" i="14"/>
  <c r="C40" i="14"/>
  <c r="M22" i="33" l="1"/>
  <c r="L22" i="33"/>
  <c r="K22" i="33"/>
  <c r="J22" i="33"/>
  <c r="I22" i="33"/>
  <c r="H22" i="33"/>
  <c r="G22" i="33"/>
  <c r="F22" i="33"/>
  <c r="E22" i="33"/>
  <c r="D22" i="33"/>
  <c r="C22" i="33"/>
  <c r="B22" i="33"/>
  <c r="M21" i="33"/>
  <c r="L21" i="33"/>
  <c r="K21" i="33"/>
  <c r="J21" i="33"/>
  <c r="I21" i="33"/>
  <c r="H21" i="33"/>
  <c r="G21" i="33"/>
  <c r="F21" i="33"/>
  <c r="E21" i="33"/>
  <c r="D21" i="33"/>
  <c r="C21" i="33"/>
  <c r="B21" i="33"/>
  <c r="M20" i="33"/>
  <c r="L20" i="33"/>
  <c r="K20" i="33"/>
  <c r="J20" i="33"/>
  <c r="I20" i="33"/>
  <c r="H20" i="33"/>
  <c r="G20" i="33"/>
  <c r="F20" i="33"/>
  <c r="E20" i="33"/>
  <c r="D20" i="33"/>
  <c r="C20" i="33"/>
  <c r="B20" i="33"/>
  <c r="M19" i="33"/>
  <c r="L19" i="33"/>
  <c r="K19" i="33"/>
  <c r="J19" i="33"/>
  <c r="I19" i="33"/>
  <c r="H19" i="33"/>
  <c r="G19" i="33"/>
  <c r="F19" i="33"/>
  <c r="E19" i="33"/>
  <c r="D19" i="33"/>
  <c r="C19" i="33"/>
  <c r="B19" i="33"/>
  <c r="M18" i="33"/>
  <c r="L18" i="33"/>
  <c r="K18" i="33"/>
  <c r="J18" i="33"/>
  <c r="I18" i="33"/>
  <c r="H18" i="33"/>
  <c r="G18" i="33"/>
  <c r="F18" i="33"/>
  <c r="E18" i="33"/>
  <c r="D18" i="33"/>
  <c r="C18" i="33"/>
  <c r="B18" i="33"/>
  <c r="M16" i="33"/>
  <c r="L16" i="33"/>
  <c r="K16" i="33"/>
  <c r="J16" i="33"/>
  <c r="I16" i="33"/>
  <c r="H16" i="33"/>
  <c r="G16" i="33"/>
  <c r="F16" i="33"/>
  <c r="E16" i="33"/>
  <c r="D16" i="33"/>
  <c r="C16" i="33"/>
  <c r="B16" i="33"/>
  <c r="M15" i="33"/>
  <c r="L15" i="33"/>
  <c r="K15" i="33"/>
  <c r="J15" i="33"/>
  <c r="I15" i="33"/>
  <c r="H15" i="33"/>
  <c r="G15" i="33"/>
  <c r="F15" i="33"/>
  <c r="E15" i="33"/>
  <c r="D15" i="33"/>
  <c r="C15" i="33"/>
  <c r="B15" i="33"/>
  <c r="N4" i="33"/>
  <c r="N3" i="33"/>
  <c r="N22" i="33" l="1"/>
  <c r="D17" i="33"/>
  <c r="H17" i="33"/>
  <c r="L17" i="33"/>
  <c r="N15" i="33"/>
  <c r="E17" i="33"/>
  <c r="I17" i="33"/>
  <c r="M17" i="33"/>
  <c r="B17" i="33"/>
  <c r="F17" i="33"/>
  <c r="J17" i="33"/>
  <c r="N16" i="33"/>
  <c r="N19" i="33"/>
  <c r="C17" i="33"/>
  <c r="G17" i="33"/>
  <c r="K17" i="33"/>
  <c r="N20" i="33"/>
  <c r="N21" i="33"/>
  <c r="N18" i="33"/>
  <c r="M22" i="19"/>
  <c r="L22" i="19"/>
  <c r="K22" i="19"/>
  <c r="J22" i="19"/>
  <c r="I22" i="19"/>
  <c r="H22" i="19"/>
  <c r="G22" i="19"/>
  <c r="F22" i="19"/>
  <c r="E22" i="19"/>
  <c r="D22" i="19"/>
  <c r="C22" i="19"/>
  <c r="B22" i="19"/>
  <c r="M21" i="19"/>
  <c r="L21" i="19"/>
  <c r="K21" i="19"/>
  <c r="J21" i="19"/>
  <c r="I21" i="19"/>
  <c r="H21" i="19"/>
  <c r="G21" i="19"/>
  <c r="F21" i="19"/>
  <c r="E21" i="19"/>
  <c r="D21" i="19"/>
  <c r="C21" i="19"/>
  <c r="B21" i="19"/>
  <c r="M20" i="19"/>
  <c r="L20" i="19"/>
  <c r="K20" i="19"/>
  <c r="J20" i="19"/>
  <c r="I20" i="19"/>
  <c r="H20" i="19"/>
  <c r="G20" i="19"/>
  <c r="F20" i="19"/>
  <c r="E20" i="19"/>
  <c r="D20" i="19"/>
  <c r="C20" i="19"/>
  <c r="B20" i="19"/>
  <c r="M19" i="19"/>
  <c r="L19" i="19"/>
  <c r="K19" i="19"/>
  <c r="J19" i="19"/>
  <c r="I19" i="19"/>
  <c r="H19" i="19"/>
  <c r="G19" i="19"/>
  <c r="F19" i="19"/>
  <c r="E19" i="19"/>
  <c r="D19" i="19"/>
  <c r="C19" i="19"/>
  <c r="B19" i="19"/>
  <c r="M18" i="19"/>
  <c r="L18" i="19"/>
  <c r="K18" i="19"/>
  <c r="J18" i="19"/>
  <c r="I18" i="19"/>
  <c r="H18" i="19"/>
  <c r="G18" i="19"/>
  <c r="F18" i="19"/>
  <c r="E18" i="19"/>
  <c r="D18" i="19"/>
  <c r="C18" i="19"/>
  <c r="B18" i="19"/>
  <c r="M16" i="19"/>
  <c r="L16" i="19"/>
  <c r="K16" i="19"/>
  <c r="J16" i="19"/>
  <c r="I16" i="19"/>
  <c r="H16" i="19"/>
  <c r="G16" i="19"/>
  <c r="F16" i="19"/>
  <c r="E16" i="19"/>
  <c r="D16" i="19"/>
  <c r="C16" i="19"/>
  <c r="B16" i="19"/>
  <c r="M15" i="19"/>
  <c r="L15" i="19"/>
  <c r="K15" i="19"/>
  <c r="J15" i="19"/>
  <c r="I15" i="19"/>
  <c r="H15" i="19"/>
  <c r="G15" i="19"/>
  <c r="F15" i="19"/>
  <c r="E15" i="19"/>
  <c r="D15" i="19"/>
  <c r="C15" i="19"/>
  <c r="B15" i="19"/>
  <c r="N4" i="19"/>
  <c r="N15" i="19" s="1"/>
  <c r="N3" i="19"/>
  <c r="N22" i="19" l="1"/>
  <c r="D17" i="19"/>
  <c r="E17" i="19"/>
  <c r="I17" i="19"/>
  <c r="M17" i="19"/>
  <c r="N19" i="19"/>
  <c r="H17" i="19"/>
  <c r="L17" i="19"/>
  <c r="C17" i="19"/>
  <c r="G17" i="19"/>
  <c r="K17" i="19"/>
  <c r="B17" i="19"/>
  <c r="F17" i="19"/>
  <c r="J17" i="19"/>
  <c r="N17" i="33"/>
  <c r="N16" i="19"/>
  <c r="N17" i="19" s="1"/>
  <c r="N20" i="19"/>
  <c r="N21" i="19"/>
  <c r="N18" i="19"/>
  <c r="N43" i="18"/>
  <c r="N42" i="18"/>
  <c r="N40" i="18"/>
  <c r="N39" i="18"/>
  <c r="M44" i="18"/>
  <c r="L44" i="18"/>
  <c r="K44" i="18"/>
  <c r="J44" i="18"/>
  <c r="I44" i="18"/>
  <c r="H44" i="18"/>
  <c r="G44" i="18"/>
  <c r="F44" i="18"/>
  <c r="E44" i="18"/>
  <c r="D44" i="18"/>
  <c r="N44" i="18" l="1"/>
  <c r="K46" i="18"/>
  <c r="J46" i="18"/>
  <c r="I46" i="18"/>
  <c r="H46" i="18"/>
  <c r="G46" i="18"/>
  <c r="F46" i="18"/>
  <c r="E46" i="18"/>
  <c r="D46" i="18"/>
  <c r="C46" i="18"/>
  <c r="B46" i="18"/>
  <c r="M45" i="18"/>
  <c r="M56" i="18" s="1"/>
  <c r="L45" i="18"/>
  <c r="K45" i="18"/>
  <c r="K60" i="18" s="1"/>
  <c r="J45" i="18"/>
  <c r="I45" i="18"/>
  <c r="I57" i="18" s="1"/>
  <c r="H45" i="18"/>
  <c r="H57" i="18" s="1"/>
  <c r="G45" i="18"/>
  <c r="F45" i="18"/>
  <c r="E45" i="18"/>
  <c r="E61" i="18" s="1"/>
  <c r="D45" i="18"/>
  <c r="C45" i="18"/>
  <c r="B45" i="18"/>
  <c r="M57" i="18"/>
  <c r="L62" i="18"/>
  <c r="K62" i="18"/>
  <c r="J61" i="18"/>
  <c r="I61" i="18"/>
  <c r="H63" i="18"/>
  <c r="G62" i="18"/>
  <c r="F61" i="18"/>
  <c r="E57" i="18"/>
  <c r="D63" i="18"/>
  <c r="K61" i="18"/>
  <c r="M33" i="18"/>
  <c r="L33" i="18"/>
  <c r="K33" i="18"/>
  <c r="J33" i="18"/>
  <c r="I33" i="18"/>
  <c r="H33" i="18"/>
  <c r="G33" i="18"/>
  <c r="F33" i="18"/>
  <c r="E33" i="18"/>
  <c r="D33" i="18"/>
  <c r="C33" i="18"/>
  <c r="B33" i="18"/>
  <c r="I59" i="18" l="1"/>
  <c r="E62" i="18"/>
  <c r="C60" i="18"/>
  <c r="Q38" i="18"/>
  <c r="E56" i="18"/>
  <c r="M62" i="18"/>
  <c r="I63" i="18"/>
  <c r="E60" i="18"/>
  <c r="B62" i="18"/>
  <c r="C62" i="18"/>
  <c r="N45" i="18"/>
  <c r="C63" i="18"/>
  <c r="C59" i="18"/>
  <c r="C61" i="18"/>
  <c r="G61" i="18"/>
  <c r="B59" i="18"/>
  <c r="B56" i="18"/>
  <c r="B66" i="18" s="1"/>
  <c r="C56" i="18"/>
  <c r="C57" i="18"/>
  <c r="G60" i="18"/>
  <c r="H56" i="18"/>
  <c r="H58" i="18" s="1"/>
  <c r="L59" i="18"/>
  <c r="L60" i="18"/>
  <c r="L61" i="18"/>
  <c r="H62" i="18"/>
  <c r="L63" i="18"/>
  <c r="I56" i="18"/>
  <c r="I58" i="18" s="1"/>
  <c r="L57" i="18"/>
  <c r="E59" i="18"/>
  <c r="M59" i="18"/>
  <c r="H60" i="18"/>
  <c r="M60" i="18"/>
  <c r="H61" i="18"/>
  <c r="M61" i="18"/>
  <c r="I62" i="18"/>
  <c r="E63" i="18"/>
  <c r="M63" i="18"/>
  <c r="F60" i="18"/>
  <c r="J60" i="18"/>
  <c r="D56" i="18"/>
  <c r="L56" i="18"/>
  <c r="H59" i="18"/>
  <c r="I60" i="18"/>
  <c r="B57" i="18"/>
  <c r="N46" i="18"/>
  <c r="B61" i="18"/>
  <c r="B63" i="18"/>
  <c r="B60" i="18"/>
  <c r="F59" i="18"/>
  <c r="J59" i="18"/>
  <c r="F63" i="18"/>
  <c r="F56" i="18"/>
  <c r="J56" i="18"/>
  <c r="F57" i="18"/>
  <c r="J57" i="18"/>
  <c r="G59" i="18"/>
  <c r="K59" i="18"/>
  <c r="F62" i="18"/>
  <c r="J62" i="18"/>
  <c r="G63" i="18"/>
  <c r="K63" i="18"/>
  <c r="J63" i="18"/>
  <c r="G56" i="18"/>
  <c r="K56" i="18"/>
  <c r="G57" i="18"/>
  <c r="K57" i="18"/>
  <c r="D57" i="18"/>
  <c r="D59" i="18"/>
  <c r="D60" i="18"/>
  <c r="D61" i="18"/>
  <c r="D62" i="18"/>
  <c r="E58" i="18"/>
  <c r="M58" i="18"/>
  <c r="P23" i="18"/>
  <c r="P22" i="18"/>
  <c r="C66" i="18" l="1"/>
  <c r="D66" i="18" s="1"/>
  <c r="E66" i="18" s="1"/>
  <c r="F66" i="18" s="1"/>
  <c r="G66" i="18" s="1"/>
  <c r="H66" i="18" s="1"/>
  <c r="I66" i="18" s="1"/>
  <c r="J66" i="18" s="1"/>
  <c r="K66" i="18" s="1"/>
  <c r="L66" i="18" s="1"/>
  <c r="M66" i="18" s="1"/>
  <c r="D58" i="18"/>
  <c r="N63" i="18"/>
  <c r="P56" i="18"/>
  <c r="C58" i="18"/>
  <c r="B58" i="18"/>
  <c r="J58" i="18"/>
  <c r="L58" i="18"/>
  <c r="N57" i="18"/>
  <c r="K58" i="18"/>
  <c r="F58" i="18"/>
  <c r="N56" i="18"/>
  <c r="N61" i="18"/>
  <c r="G58" i="18"/>
  <c r="N59" i="18"/>
  <c r="N60" i="18"/>
  <c r="N62" i="18"/>
  <c r="N58" i="18" l="1"/>
  <c r="A20" i="32"/>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304" i="32" s="1"/>
  <c r="A305" i="32" s="1"/>
  <c r="A306" i="32" s="1"/>
  <c r="A307" i="32" s="1"/>
  <c r="A308" i="32" s="1"/>
  <c r="A309" i="32" s="1"/>
  <c r="A310" i="32" s="1"/>
  <c r="A311" i="32" s="1"/>
  <c r="A312" i="32" s="1"/>
  <c r="A313" i="32" s="1"/>
  <c r="A314" i="32" s="1"/>
  <c r="A315" i="32" s="1"/>
  <c r="A316" i="32" s="1"/>
  <c r="A317" i="32" s="1"/>
  <c r="A318" i="32" s="1"/>
  <c r="A319" i="32" s="1"/>
  <c r="A320" i="32" s="1"/>
  <c r="A321" i="32" s="1"/>
  <c r="A322" i="32" s="1"/>
  <c r="A323" i="32" s="1"/>
  <c r="A324" i="32" s="1"/>
  <c r="A325" i="32" s="1"/>
  <c r="A326" i="32" s="1"/>
  <c r="A327" i="32" s="1"/>
  <c r="A328" i="32" s="1"/>
  <c r="A329" i="32" s="1"/>
  <c r="A330" i="32" s="1"/>
  <c r="A331" i="32" s="1"/>
  <c r="A332" i="32" s="1"/>
  <c r="A333" i="32" s="1"/>
  <c r="A334" i="32" s="1"/>
  <c r="A335" i="32" s="1"/>
  <c r="A336" i="32" s="1"/>
  <c r="A337" i="32" s="1"/>
  <c r="A338" i="32" s="1"/>
  <c r="A339" i="32" s="1"/>
  <c r="A340" i="32" s="1"/>
  <c r="A341" i="32" s="1"/>
  <c r="A342" i="32" s="1"/>
  <c r="A343" i="32" s="1"/>
  <c r="A344" i="32" s="1"/>
  <c r="A345" i="32" s="1"/>
  <c r="A346" i="32" s="1"/>
  <c r="A347" i="32" s="1"/>
  <c r="A348" i="32" s="1"/>
  <c r="A349" i="32" s="1"/>
  <c r="A350" i="32" s="1"/>
  <c r="A351" i="32" s="1"/>
  <c r="A352" i="32" s="1"/>
  <c r="A353" i="32" s="1"/>
  <c r="A354" i="32" s="1"/>
  <c r="A355" i="32" s="1"/>
  <c r="A356" i="32" s="1"/>
  <c r="A357" i="32" s="1"/>
  <c r="A358" i="32" s="1"/>
  <c r="A359" i="32" s="1"/>
  <c r="A360" i="32" s="1"/>
  <c r="A361" i="32" s="1"/>
  <c r="A362" i="32" s="1"/>
  <c r="A363" i="32" s="1"/>
  <c r="A364" i="32" s="1"/>
  <c r="A365" i="32" s="1"/>
  <c r="A366" i="32" s="1"/>
  <c r="A367" i="32" s="1"/>
  <c r="A368" i="32" s="1"/>
  <c r="A369" i="32" s="1"/>
  <c r="A370" i="32" s="1"/>
  <c r="A371" i="32" s="1"/>
  <c r="A372" i="32" s="1"/>
  <c r="A373" i="32" s="1"/>
  <c r="A374" i="32" s="1"/>
  <c r="A375" i="32" s="1"/>
  <c r="A376" i="32" s="1"/>
  <c r="A377" i="32" s="1"/>
  <c r="A378" i="32" s="1"/>
  <c r="A379" i="32" s="1"/>
  <c r="A380" i="32" s="1"/>
  <c r="A381" i="32" s="1"/>
  <c r="A382" i="32" s="1"/>
  <c r="A383" i="32" s="1"/>
  <c r="A384" i="32" s="1"/>
  <c r="A385" i="32" s="1"/>
  <c r="A386" i="32" s="1"/>
  <c r="A387" i="32" s="1"/>
  <c r="A388" i="32" s="1"/>
  <c r="A389" i="32" s="1"/>
  <c r="A390" i="32" s="1"/>
  <c r="A391" i="32" s="1"/>
  <c r="A392" i="32" s="1"/>
  <c r="A393" i="32" s="1"/>
  <c r="A394" i="32" s="1"/>
  <c r="A395" i="32" s="1"/>
  <c r="A396" i="32" s="1"/>
  <c r="A397" i="32" s="1"/>
  <c r="A398" i="32" s="1"/>
  <c r="A399" i="32" s="1"/>
  <c r="A400" i="32" s="1"/>
  <c r="A401" i="32" s="1"/>
  <c r="A402" i="32" s="1"/>
  <c r="A403" i="32" s="1"/>
  <c r="A404" i="32" s="1"/>
  <c r="A405" i="32" s="1"/>
  <c r="A406" i="32" s="1"/>
  <c r="A407" i="32" s="1"/>
  <c r="A408" i="32" s="1"/>
  <c r="A409" i="32" s="1"/>
  <c r="A410" i="32" s="1"/>
  <c r="A411" i="32" s="1"/>
  <c r="A412" i="32" s="1"/>
  <c r="A413" i="32" s="1"/>
  <c r="A414" i="32" s="1"/>
  <c r="A415" i="32" s="1"/>
  <c r="A416" i="32" s="1"/>
  <c r="A417" i="32" s="1"/>
  <c r="A418" i="32" s="1"/>
  <c r="A419" i="32" s="1"/>
  <c r="A420" i="32" s="1"/>
  <c r="A421" i="32" s="1"/>
  <c r="A422" i="32" s="1"/>
  <c r="A423" i="32" s="1"/>
  <c r="A424" i="32" s="1"/>
  <c r="A425" i="32" s="1"/>
  <c r="A426" i="32" s="1"/>
  <c r="A427" i="32" s="1"/>
  <c r="A428" i="32" s="1"/>
  <c r="A429" i="32" s="1"/>
  <c r="A430" i="32" s="1"/>
  <c r="A431" i="32" s="1"/>
  <c r="A432" i="32" s="1"/>
  <c r="A433" i="32" s="1"/>
  <c r="A434" i="32" s="1"/>
  <c r="A435" i="32" s="1"/>
  <c r="A436" i="32" s="1"/>
  <c r="A437" i="32" s="1"/>
  <c r="A438" i="32" s="1"/>
  <c r="A439" i="32" s="1"/>
  <c r="A440" i="32" s="1"/>
  <c r="A441" i="32" s="1"/>
  <c r="A442" i="32" s="1"/>
  <c r="A443" i="32" s="1"/>
  <c r="A444" i="32" s="1"/>
  <c r="A445" i="32" s="1"/>
  <c r="A446" i="32" s="1"/>
  <c r="A447" i="32" s="1"/>
  <c r="A448" i="32" s="1"/>
  <c r="A449" i="32" s="1"/>
  <c r="A450" i="32" s="1"/>
  <c r="A451" i="32" s="1"/>
  <c r="A452" i="32" s="1"/>
  <c r="A453" i="32" s="1"/>
  <c r="A454" i="32" s="1"/>
  <c r="A455" i="32" s="1"/>
  <c r="A456" i="32" s="1"/>
  <c r="A457" i="32" s="1"/>
  <c r="A458" i="32" s="1"/>
  <c r="A459" i="32" s="1"/>
  <c r="A460" i="32" s="1"/>
  <c r="A461" i="32" s="1"/>
  <c r="A462" i="32" s="1"/>
  <c r="A463" i="32" s="1"/>
  <c r="A464" i="32" s="1"/>
  <c r="A465" i="32" s="1"/>
  <c r="A466" i="32" s="1"/>
  <c r="A467" i="32" s="1"/>
  <c r="A468" i="32" s="1"/>
  <c r="A469" i="32" s="1"/>
  <c r="A470" i="32" s="1"/>
  <c r="A471" i="32" s="1"/>
  <c r="A472" i="32" s="1"/>
  <c r="A473" i="32" s="1"/>
  <c r="A474" i="32" s="1"/>
  <c r="A475" i="32" s="1"/>
  <c r="A476" i="32" s="1"/>
  <c r="A477" i="32" s="1"/>
  <c r="A478" i="32" s="1"/>
  <c r="A479" i="32" s="1"/>
  <c r="A480" i="32" s="1"/>
  <c r="A481" i="32" s="1"/>
  <c r="A482" i="32" s="1"/>
  <c r="A483" i="32" s="1"/>
  <c r="A484" i="32" s="1"/>
  <c r="A485" i="32" s="1"/>
  <c r="A486" i="32" s="1"/>
  <c r="A487" i="32" s="1"/>
  <c r="A488" i="32" s="1"/>
  <c r="A489" i="32" s="1"/>
  <c r="A490" i="32" s="1"/>
  <c r="A491" i="32" s="1"/>
  <c r="A492" i="32" s="1"/>
  <c r="A493" i="32" s="1"/>
  <c r="A494" i="32" s="1"/>
  <c r="A495" i="32" s="1"/>
  <c r="A496" i="32" s="1"/>
  <c r="A497" i="32" s="1"/>
  <c r="A498" i="32" s="1"/>
  <c r="A499" i="32" s="1"/>
  <c r="A500" i="32" s="1"/>
  <c r="A501" i="32" s="1"/>
  <c r="A502" i="32" s="1"/>
  <c r="A503" i="32" s="1"/>
  <c r="A504" i="32" s="1"/>
  <c r="A505" i="32" s="1"/>
  <c r="A506" i="32" s="1"/>
  <c r="A507" i="32" s="1"/>
  <c r="A508" i="32" s="1"/>
  <c r="A509" i="32" s="1"/>
  <c r="A510" i="32" s="1"/>
  <c r="A511" i="32" s="1"/>
  <c r="A512" i="32" s="1"/>
  <c r="A513" i="32" s="1"/>
  <c r="A514" i="32" s="1"/>
  <c r="A515" i="32" s="1"/>
  <c r="A516" i="32" s="1"/>
  <c r="A517" i="32" s="1"/>
  <c r="A518" i="32" s="1"/>
  <c r="A519" i="32" s="1"/>
  <c r="A520" i="32" s="1"/>
  <c r="A521" i="32" s="1"/>
  <c r="A522" i="32" s="1"/>
  <c r="A523" i="32" s="1"/>
  <c r="A524" i="32" s="1"/>
  <c r="A525" i="32" s="1"/>
  <c r="A526" i="32" s="1"/>
  <c r="A527" i="32" s="1"/>
  <c r="A528" i="32" s="1"/>
  <c r="A529" i="32" s="1"/>
  <c r="A530" i="32" s="1"/>
  <c r="A531" i="32" s="1"/>
  <c r="A532" i="32" s="1"/>
  <c r="A533" i="32" s="1"/>
  <c r="A534" i="32" s="1"/>
  <c r="A535" i="32" s="1"/>
  <c r="A536" i="32" s="1"/>
  <c r="A537" i="32" s="1"/>
  <c r="A538" i="32" s="1"/>
  <c r="A539" i="32" s="1"/>
  <c r="A540" i="32" s="1"/>
  <c r="A541" i="32" s="1"/>
  <c r="A542" i="32" s="1"/>
  <c r="A543" i="32" s="1"/>
  <c r="A544" i="32" s="1"/>
  <c r="A545" i="32" s="1"/>
  <c r="A546" i="32" s="1"/>
  <c r="A547" i="32" s="1"/>
  <c r="A548" i="32" s="1"/>
  <c r="A549" i="32" s="1"/>
  <c r="A550" i="32" s="1"/>
  <c r="A551" i="32" s="1"/>
  <c r="A552" i="32" s="1"/>
  <c r="A553" i="32" s="1"/>
  <c r="A554" i="32" s="1"/>
  <c r="A555" i="32" s="1"/>
  <c r="A556" i="32" s="1"/>
  <c r="A557" i="32" s="1"/>
  <c r="A558" i="32" s="1"/>
  <c r="A559" i="32" s="1"/>
  <c r="A560" i="32" s="1"/>
  <c r="A561" i="32" s="1"/>
  <c r="A562" i="32" s="1"/>
  <c r="A563" i="32" s="1"/>
  <c r="A564" i="32" s="1"/>
  <c r="A565" i="32" s="1"/>
  <c r="A566" i="32" s="1"/>
  <c r="A567" i="32" s="1"/>
  <c r="A568" i="32" s="1"/>
  <c r="A569" i="32" s="1"/>
  <c r="A570" i="32" s="1"/>
  <c r="A571" i="32" s="1"/>
  <c r="A572" i="32" s="1"/>
  <c r="A573" i="32" s="1"/>
  <c r="A574" i="32" s="1"/>
  <c r="A575" i="32" s="1"/>
  <c r="A576" i="32" s="1"/>
  <c r="A577" i="32" s="1"/>
  <c r="A578" i="32" s="1"/>
  <c r="A579" i="32" s="1"/>
  <c r="A580" i="32" s="1"/>
  <c r="A581" i="32" s="1"/>
  <c r="A582" i="32" s="1"/>
  <c r="A583" i="32" s="1"/>
  <c r="A584" i="32" s="1"/>
  <c r="A585" i="32" s="1"/>
  <c r="A586" i="32" s="1"/>
  <c r="A587" i="32" s="1"/>
  <c r="A588" i="32" s="1"/>
  <c r="A589" i="32" s="1"/>
  <c r="A590" i="32" s="1"/>
  <c r="A591" i="32" s="1"/>
  <c r="A592" i="32" s="1"/>
  <c r="A593" i="32" s="1"/>
  <c r="A594" i="32" s="1"/>
  <c r="A595" i="32" s="1"/>
  <c r="A596" i="32" s="1"/>
  <c r="A597" i="32" s="1"/>
  <c r="A598" i="32" s="1"/>
  <c r="A599" i="32" s="1"/>
  <c r="A600" i="32" s="1"/>
  <c r="A601" i="32" s="1"/>
  <c r="A602" i="32" s="1"/>
  <c r="A603" i="32" s="1"/>
  <c r="A604" i="32" s="1"/>
  <c r="A605" i="32" s="1"/>
  <c r="A606" i="32" s="1"/>
  <c r="A607" i="32" s="1"/>
  <c r="A608" i="32" s="1"/>
  <c r="A609" i="32" s="1"/>
  <c r="A610" i="32" s="1"/>
  <c r="A611" i="32" s="1"/>
  <c r="A612" i="32" s="1"/>
  <c r="A613" i="32" s="1"/>
  <c r="A614" i="32" s="1"/>
  <c r="A615" i="32" s="1"/>
  <c r="A616" i="32" s="1"/>
  <c r="A617" i="32" s="1"/>
  <c r="A618" i="32" s="1"/>
  <c r="A619" i="32" s="1"/>
  <c r="A620" i="32" s="1"/>
  <c r="A621" i="32" s="1"/>
  <c r="A622" i="32" s="1"/>
  <c r="A623" i="32" s="1"/>
  <c r="A624" i="32" s="1"/>
  <c r="A625" i="32" s="1"/>
  <c r="A626" i="32" s="1"/>
  <c r="A627" i="32" s="1"/>
  <c r="A628" i="32" s="1"/>
  <c r="A629" i="32" s="1"/>
  <c r="A630" i="32" s="1"/>
  <c r="A631" i="32" s="1"/>
  <c r="A632" i="32" s="1"/>
  <c r="A633" i="32" s="1"/>
  <c r="A634" i="32" s="1"/>
  <c r="A635" i="32" s="1"/>
  <c r="A636" i="32" s="1"/>
  <c r="A637" i="32" s="1"/>
  <c r="A638" i="32" s="1"/>
  <c r="A639" i="32" s="1"/>
  <c r="A640" i="32" s="1"/>
  <c r="A641" i="32" s="1"/>
  <c r="A642" i="32" s="1"/>
  <c r="A643" i="32" s="1"/>
  <c r="A644" i="32" s="1"/>
  <c r="A645" i="32" s="1"/>
  <c r="A646" i="32" s="1"/>
  <c r="A647" i="32" s="1"/>
  <c r="A648" i="32" s="1"/>
  <c r="A649" i="32" s="1"/>
  <c r="A650" i="32" s="1"/>
  <c r="A651" i="32" s="1"/>
  <c r="A652" i="32" s="1"/>
  <c r="A653" i="32" s="1"/>
  <c r="A654" i="32" s="1"/>
  <c r="A655" i="32" s="1"/>
  <c r="A656" i="32" s="1"/>
  <c r="A657" i="32" s="1"/>
  <c r="A658" i="32" s="1"/>
  <c r="A659" i="32" s="1"/>
  <c r="A660" i="32" s="1"/>
  <c r="A661" i="32" s="1"/>
  <c r="A662" i="32" s="1"/>
  <c r="A663" i="32" s="1"/>
  <c r="A664" i="32" s="1"/>
  <c r="A665" i="32" s="1"/>
  <c r="A666" i="32" s="1"/>
  <c r="A667" i="32" s="1"/>
  <c r="A668" i="32" s="1"/>
  <c r="A669" i="32" s="1"/>
  <c r="A670" i="32" s="1"/>
  <c r="A671" i="32" s="1"/>
  <c r="A672" i="32" s="1"/>
  <c r="A673" i="32" s="1"/>
  <c r="A674" i="32" s="1"/>
  <c r="A675" i="32" s="1"/>
  <c r="A676" i="32" s="1"/>
  <c r="A677" i="32" s="1"/>
  <c r="A678" i="32" s="1"/>
  <c r="A679" i="32" s="1"/>
  <c r="A680" i="32" s="1"/>
  <c r="A681" i="32" s="1"/>
  <c r="A682" i="32" s="1"/>
  <c r="A683" i="32" s="1"/>
  <c r="A684" i="32" s="1"/>
  <c r="A685" i="32" s="1"/>
  <c r="A686" i="32" s="1"/>
  <c r="A687" i="32" s="1"/>
  <c r="A688" i="32" s="1"/>
  <c r="A689" i="32" s="1"/>
  <c r="A690" i="32" s="1"/>
  <c r="N4" i="22" l="1"/>
  <c r="N52" i="22"/>
  <c r="N100" i="22"/>
  <c r="N4" i="21" l="1"/>
  <c r="N4" i="20"/>
  <c r="C39" i="14" l="1"/>
  <c r="C38" i="14"/>
  <c r="C37" i="14"/>
  <c r="C36" i="14"/>
  <c r="C35" i="14"/>
  <c r="C34" i="14"/>
  <c r="C33" i="14"/>
  <c r="C32" i="14"/>
  <c r="C31" i="14"/>
  <c r="C30" i="14"/>
  <c r="C29" i="14"/>
  <c r="C28" i="14"/>
  <c r="N3" i="21" l="1"/>
  <c r="N3" i="22"/>
  <c r="N51" i="22"/>
  <c r="N99" i="22"/>
  <c r="A5" i="23" l="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C27" i="14" l="1"/>
  <c r="C26" i="14"/>
  <c r="C25" i="14"/>
  <c r="C24" i="14"/>
  <c r="C23" i="14"/>
  <c r="C22" i="14"/>
  <c r="C21" i="14"/>
  <c r="C20" i="14"/>
  <c r="C19" i="14"/>
  <c r="C18" i="14"/>
  <c r="C17" i="14"/>
  <c r="C16" i="14"/>
  <c r="C15" i="14"/>
  <c r="C14" i="14"/>
  <c r="C13" i="14"/>
  <c r="C12" i="14"/>
  <c r="C11" i="14"/>
  <c r="C10" i="14"/>
  <c r="C9" i="14"/>
  <c r="C8" i="14"/>
  <c r="C7" i="14"/>
  <c r="C6" i="14"/>
  <c r="C5" i="14"/>
  <c r="C4" i="14"/>
  <c r="N23" i="18" l="1"/>
  <c r="N22" i="18"/>
  <c r="N33" i="18" l="1"/>
  <c r="O48" i="18" l="1"/>
  <c r="O47" i="18"/>
  <c r="O38" i="18"/>
  <c r="O41" i="18"/>
  <c r="O44" i="18"/>
  <c r="O22" i="18"/>
  <c r="O43" i="18"/>
  <c r="O40" i="18"/>
  <c r="O39" i="18"/>
  <c r="O42" i="18"/>
  <c r="O23" i="18"/>
  <c r="O46" i="18"/>
  <c r="O45" i="18"/>
  <c r="B15" i="22" l="1"/>
  <c r="B16" i="22"/>
  <c r="B17" i="22" s="1"/>
  <c r="B18" i="22"/>
  <c r="B19" i="22"/>
  <c r="M117" i="22" l="1"/>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5" i="22"/>
  <c r="L115" i="22"/>
  <c r="K115" i="22"/>
  <c r="J115" i="22"/>
  <c r="I115" i="22"/>
  <c r="H115" i="22"/>
  <c r="G115" i="22"/>
  <c r="F115" i="22"/>
  <c r="E115" i="22"/>
  <c r="D115" i="22"/>
  <c r="C115" i="22"/>
  <c r="B115" i="22"/>
  <c r="M114" i="22"/>
  <c r="L114" i="22"/>
  <c r="K114" i="22"/>
  <c r="J114" i="22"/>
  <c r="I114" i="22"/>
  <c r="H114" i="22"/>
  <c r="G114" i="22"/>
  <c r="F114" i="22"/>
  <c r="E114" i="22"/>
  <c r="D114" i="22"/>
  <c r="C114" i="22"/>
  <c r="B114" i="22"/>
  <c r="M113" i="22"/>
  <c r="L113" i="22"/>
  <c r="K113" i="22"/>
  <c r="J113" i="22"/>
  <c r="I113" i="22"/>
  <c r="H113" i="22"/>
  <c r="G113" i="22"/>
  <c r="F113" i="22"/>
  <c r="E113" i="22"/>
  <c r="D113" i="22"/>
  <c r="C113" i="22"/>
  <c r="B113" i="22"/>
  <c r="M111" i="22"/>
  <c r="L111" i="22"/>
  <c r="K111" i="22"/>
  <c r="J111" i="22"/>
  <c r="I111" i="22"/>
  <c r="H111" i="22"/>
  <c r="G111" i="22"/>
  <c r="F111" i="22"/>
  <c r="E111" i="22"/>
  <c r="D111" i="22"/>
  <c r="C111" i="22"/>
  <c r="B111" i="22"/>
  <c r="M110" i="22"/>
  <c r="L110" i="22"/>
  <c r="K110" i="22"/>
  <c r="J110" i="22"/>
  <c r="I110" i="22"/>
  <c r="H110" i="22"/>
  <c r="G110" i="22"/>
  <c r="F110" i="22"/>
  <c r="E110" i="22"/>
  <c r="D110" i="22"/>
  <c r="C110" i="22"/>
  <c r="B110"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1" i="22"/>
  <c r="L91" i="22"/>
  <c r="K91" i="22"/>
  <c r="J91" i="22"/>
  <c r="I91" i="22"/>
  <c r="H91" i="22"/>
  <c r="G91" i="22"/>
  <c r="F91" i="22"/>
  <c r="E91" i="22"/>
  <c r="D91" i="22"/>
  <c r="C91" i="22"/>
  <c r="B91" i="22"/>
  <c r="M90" i="22"/>
  <c r="L90" i="22"/>
  <c r="K90" i="22"/>
  <c r="J90" i="22"/>
  <c r="I90" i="22"/>
  <c r="H90" i="22"/>
  <c r="G90" i="22"/>
  <c r="F90" i="22"/>
  <c r="E90" i="22"/>
  <c r="D90" i="22"/>
  <c r="C90" i="22"/>
  <c r="B90" i="22"/>
  <c r="M88" i="22"/>
  <c r="L88" i="22"/>
  <c r="K88" i="22"/>
  <c r="J88" i="22"/>
  <c r="I88" i="22"/>
  <c r="H88" i="22"/>
  <c r="G88" i="22"/>
  <c r="F88" i="22"/>
  <c r="E88" i="22"/>
  <c r="D88" i="22"/>
  <c r="C88" i="22"/>
  <c r="B88" i="22"/>
  <c r="M87" i="22"/>
  <c r="L87" i="22"/>
  <c r="K87" i="22"/>
  <c r="J87" i="22"/>
  <c r="I87" i="22"/>
  <c r="H87" i="22"/>
  <c r="G87" i="22"/>
  <c r="F87" i="22"/>
  <c r="E87" i="22"/>
  <c r="D87" i="22"/>
  <c r="C87" i="22"/>
  <c r="B87" i="22"/>
  <c r="M70" i="22"/>
  <c r="L70" i="22"/>
  <c r="K70" i="22"/>
  <c r="J70" i="22"/>
  <c r="I70" i="22"/>
  <c r="H70" i="22"/>
  <c r="G70" i="22"/>
  <c r="F70" i="22"/>
  <c r="E70" i="22"/>
  <c r="D70" i="22"/>
  <c r="C70" i="22"/>
  <c r="B70" i="22"/>
  <c r="M69" i="22"/>
  <c r="L69" i="22"/>
  <c r="K69" i="22"/>
  <c r="J69" i="22"/>
  <c r="I69" i="22"/>
  <c r="H69" i="22"/>
  <c r="G69" i="22"/>
  <c r="F69" i="22"/>
  <c r="E69" i="22"/>
  <c r="D69" i="22"/>
  <c r="C69" i="22"/>
  <c r="B69" i="22"/>
  <c r="M68" i="22"/>
  <c r="L68" i="22"/>
  <c r="K68" i="22"/>
  <c r="J68" i="22"/>
  <c r="I68" i="22"/>
  <c r="H68" i="22"/>
  <c r="G68" i="22"/>
  <c r="F68" i="22"/>
  <c r="E68" i="22"/>
  <c r="D68" i="22"/>
  <c r="C68" i="22"/>
  <c r="B68" i="22"/>
  <c r="M67" i="22"/>
  <c r="L67" i="22"/>
  <c r="K67" i="22"/>
  <c r="J67" i="22"/>
  <c r="I67" i="22"/>
  <c r="H67" i="22"/>
  <c r="G67" i="22"/>
  <c r="F67" i="22"/>
  <c r="E67" i="22"/>
  <c r="D67" i="22"/>
  <c r="C67" i="22"/>
  <c r="B67" i="22"/>
  <c r="M66" i="22"/>
  <c r="L66" i="22"/>
  <c r="K66" i="22"/>
  <c r="J66" i="22"/>
  <c r="I66" i="22"/>
  <c r="H66" i="22"/>
  <c r="G66" i="22"/>
  <c r="F66" i="22"/>
  <c r="E66" i="22"/>
  <c r="D66" i="22"/>
  <c r="C66" i="22"/>
  <c r="B66" i="22"/>
  <c r="M64" i="22"/>
  <c r="L64" i="22"/>
  <c r="K64" i="22"/>
  <c r="J64" i="22"/>
  <c r="I64" i="22"/>
  <c r="H64" i="22"/>
  <c r="G64" i="22"/>
  <c r="F64" i="22"/>
  <c r="E64" i="22"/>
  <c r="D64" i="22"/>
  <c r="C64" i="22"/>
  <c r="B64" i="22"/>
  <c r="M63" i="22"/>
  <c r="L63" i="22"/>
  <c r="K63" i="22"/>
  <c r="J63" i="22"/>
  <c r="I63" i="22"/>
  <c r="H63" i="22"/>
  <c r="G63" i="22"/>
  <c r="F63" i="22"/>
  <c r="E63" i="22"/>
  <c r="D63" i="22"/>
  <c r="C63" i="22"/>
  <c r="B63" i="22"/>
  <c r="M46" i="22"/>
  <c r="L46" i="22"/>
  <c r="K46" i="22"/>
  <c r="J46" i="22"/>
  <c r="I46" i="22"/>
  <c r="H46" i="22"/>
  <c r="G46" i="22"/>
  <c r="F46" i="22"/>
  <c r="E46" i="22"/>
  <c r="D46" i="22"/>
  <c r="C46" i="22"/>
  <c r="B46" i="22"/>
  <c r="M45" i="22"/>
  <c r="L45" i="22"/>
  <c r="K45" i="22"/>
  <c r="J45" i="22"/>
  <c r="I45" i="22"/>
  <c r="H45" i="22"/>
  <c r="G45" i="22"/>
  <c r="F45" i="22"/>
  <c r="E45" i="22"/>
  <c r="D45" i="22"/>
  <c r="C45" i="22"/>
  <c r="B45" i="22"/>
  <c r="M44" i="22"/>
  <c r="L44" i="22"/>
  <c r="K44" i="22"/>
  <c r="J44" i="22"/>
  <c r="I44" i="22"/>
  <c r="H44" i="22"/>
  <c r="G44" i="22"/>
  <c r="F44" i="22"/>
  <c r="E44" i="22"/>
  <c r="D44" i="22"/>
  <c r="C44" i="22"/>
  <c r="B44" i="22"/>
  <c r="M43" i="22"/>
  <c r="L43" i="22"/>
  <c r="K43" i="22"/>
  <c r="J43" i="22"/>
  <c r="I43" i="22"/>
  <c r="H43" i="22"/>
  <c r="G43" i="22"/>
  <c r="F43" i="22"/>
  <c r="E43" i="22"/>
  <c r="D43" i="22"/>
  <c r="C43" i="22"/>
  <c r="B43" i="22"/>
  <c r="M42" i="22"/>
  <c r="L42" i="22"/>
  <c r="K42" i="22"/>
  <c r="J42" i="22"/>
  <c r="I42" i="22"/>
  <c r="H42" i="22"/>
  <c r="G42" i="22"/>
  <c r="F42" i="22"/>
  <c r="E42" i="22"/>
  <c r="D42" i="22"/>
  <c r="C42" i="22"/>
  <c r="B42" i="22"/>
  <c r="M40" i="22"/>
  <c r="L40" i="22"/>
  <c r="K40" i="22"/>
  <c r="J40" i="22"/>
  <c r="I40" i="22"/>
  <c r="H40" i="22"/>
  <c r="G40" i="22"/>
  <c r="F40" i="22"/>
  <c r="E40" i="22"/>
  <c r="D40" i="22"/>
  <c r="C40" i="22"/>
  <c r="B40" i="22"/>
  <c r="M39" i="22"/>
  <c r="L39" i="22"/>
  <c r="K39" i="22"/>
  <c r="J39" i="22"/>
  <c r="I39" i="22"/>
  <c r="H39" i="22"/>
  <c r="G39" i="22"/>
  <c r="F39" i="22"/>
  <c r="E39" i="22"/>
  <c r="D39" i="22"/>
  <c r="C39" i="22"/>
  <c r="B39" i="22"/>
  <c r="M22" i="22"/>
  <c r="L22" i="22"/>
  <c r="K22" i="22"/>
  <c r="J22" i="22"/>
  <c r="I22" i="22"/>
  <c r="H22" i="22"/>
  <c r="G22" i="22"/>
  <c r="F22" i="22"/>
  <c r="E22" i="22"/>
  <c r="D22" i="22"/>
  <c r="C22" i="22"/>
  <c r="M21" i="22"/>
  <c r="L21" i="22"/>
  <c r="K21" i="22"/>
  <c r="J21" i="22"/>
  <c r="I21" i="22"/>
  <c r="H21" i="22"/>
  <c r="G21" i="22"/>
  <c r="F21" i="22"/>
  <c r="E21" i="22"/>
  <c r="D21" i="22"/>
  <c r="C21" i="22"/>
  <c r="M20" i="22"/>
  <c r="L20" i="22"/>
  <c r="K20" i="22"/>
  <c r="J20" i="22"/>
  <c r="I20" i="22"/>
  <c r="H20" i="22"/>
  <c r="G20" i="22"/>
  <c r="F20" i="22"/>
  <c r="E20" i="22"/>
  <c r="D20" i="22"/>
  <c r="C20" i="22"/>
  <c r="M19" i="22"/>
  <c r="L19" i="22"/>
  <c r="K19" i="22"/>
  <c r="J19" i="22"/>
  <c r="I19" i="22"/>
  <c r="H19" i="22"/>
  <c r="G19" i="22"/>
  <c r="F19" i="22"/>
  <c r="E19" i="22"/>
  <c r="D19" i="22"/>
  <c r="C19" i="22"/>
  <c r="M18" i="22"/>
  <c r="L18" i="22"/>
  <c r="K18" i="22"/>
  <c r="J18" i="22"/>
  <c r="I18" i="22"/>
  <c r="H18" i="22"/>
  <c r="G18" i="22"/>
  <c r="F18" i="22"/>
  <c r="E18" i="22"/>
  <c r="D18" i="22"/>
  <c r="C18" i="22"/>
  <c r="M16" i="22"/>
  <c r="L16" i="22"/>
  <c r="K16" i="22"/>
  <c r="J16" i="22"/>
  <c r="I16" i="22"/>
  <c r="H16" i="22"/>
  <c r="G16" i="22"/>
  <c r="F16" i="22"/>
  <c r="E16" i="22"/>
  <c r="D16" i="22"/>
  <c r="C16" i="22"/>
  <c r="M15" i="22"/>
  <c r="L15" i="22"/>
  <c r="K15" i="22"/>
  <c r="J15" i="22"/>
  <c r="I15" i="22"/>
  <c r="H15" i="22"/>
  <c r="G15" i="22"/>
  <c r="F15" i="22"/>
  <c r="E15" i="22"/>
  <c r="D15" i="22"/>
  <c r="C15" i="22"/>
  <c r="B22" i="22"/>
  <c r="B21" i="22"/>
  <c r="B20" i="22"/>
  <c r="N6" i="18"/>
  <c r="N5" i="18"/>
  <c r="N4" i="18"/>
  <c r="M46" i="21"/>
  <c r="L46" i="21"/>
  <c r="K46" i="21"/>
  <c r="J46" i="21"/>
  <c r="I46" i="21"/>
  <c r="H46" i="21"/>
  <c r="G46" i="21"/>
  <c r="F46" i="21"/>
  <c r="E46" i="21"/>
  <c r="D46" i="21"/>
  <c r="C46" i="21"/>
  <c r="B46" i="21"/>
  <c r="M45" i="21"/>
  <c r="L45" i="21"/>
  <c r="K45" i="21"/>
  <c r="J45" i="21"/>
  <c r="I45" i="21"/>
  <c r="H45" i="21"/>
  <c r="G45" i="21"/>
  <c r="F45" i="21"/>
  <c r="E45" i="21"/>
  <c r="D45" i="21"/>
  <c r="C45" i="21"/>
  <c r="B45" i="21"/>
  <c r="M44" i="21"/>
  <c r="L44" i="21"/>
  <c r="K44" i="21"/>
  <c r="J44" i="21"/>
  <c r="I44" i="21"/>
  <c r="H44" i="21"/>
  <c r="G44" i="21"/>
  <c r="F44" i="21"/>
  <c r="E44" i="21"/>
  <c r="D44" i="21"/>
  <c r="C44" i="21"/>
  <c r="B44" i="21"/>
  <c r="M43" i="21"/>
  <c r="L43" i="21"/>
  <c r="K43" i="21"/>
  <c r="J43" i="21"/>
  <c r="I43" i="21"/>
  <c r="H43" i="21"/>
  <c r="G43" i="21"/>
  <c r="F43" i="21"/>
  <c r="E43" i="21"/>
  <c r="D43" i="21"/>
  <c r="C43" i="21"/>
  <c r="B43" i="21"/>
  <c r="M42" i="21"/>
  <c r="L42" i="21"/>
  <c r="K42" i="21"/>
  <c r="J42" i="21"/>
  <c r="I42" i="21"/>
  <c r="H42" i="21"/>
  <c r="G42" i="21"/>
  <c r="F42" i="21"/>
  <c r="E42" i="21"/>
  <c r="D42" i="21"/>
  <c r="C42" i="21"/>
  <c r="B42" i="21"/>
  <c r="M40" i="21"/>
  <c r="L40" i="21"/>
  <c r="K40" i="21"/>
  <c r="J40" i="21"/>
  <c r="I40" i="21"/>
  <c r="H40" i="21"/>
  <c r="G40" i="21"/>
  <c r="F40" i="21"/>
  <c r="E40" i="21"/>
  <c r="D40" i="21"/>
  <c r="C40" i="21"/>
  <c r="B40" i="21"/>
  <c r="M39" i="21"/>
  <c r="L39" i="21"/>
  <c r="K39" i="21"/>
  <c r="J39" i="21"/>
  <c r="I39" i="21"/>
  <c r="H39" i="21"/>
  <c r="G39" i="21"/>
  <c r="F39" i="21"/>
  <c r="E39" i="21"/>
  <c r="D39" i="21"/>
  <c r="C39" i="21"/>
  <c r="B39" i="21"/>
  <c r="M22" i="21"/>
  <c r="L22" i="21"/>
  <c r="K22" i="21"/>
  <c r="J22" i="21"/>
  <c r="I22" i="21"/>
  <c r="H22" i="21"/>
  <c r="G22" i="21"/>
  <c r="F22" i="21"/>
  <c r="E22" i="21"/>
  <c r="D22" i="21"/>
  <c r="C22" i="21"/>
  <c r="B22" i="21"/>
  <c r="M21" i="21"/>
  <c r="L21" i="21"/>
  <c r="K21" i="21"/>
  <c r="J21" i="21"/>
  <c r="I21" i="21"/>
  <c r="H21" i="21"/>
  <c r="G21" i="21"/>
  <c r="F21" i="21"/>
  <c r="E21" i="21"/>
  <c r="D21" i="21"/>
  <c r="C21" i="21"/>
  <c r="B21" i="21"/>
  <c r="M20" i="21"/>
  <c r="L20" i="21"/>
  <c r="K20" i="21"/>
  <c r="J20" i="21"/>
  <c r="I20" i="21"/>
  <c r="H20" i="21"/>
  <c r="G20" i="21"/>
  <c r="F20" i="21"/>
  <c r="E20" i="21"/>
  <c r="D20" i="21"/>
  <c r="C20" i="21"/>
  <c r="B20" i="21"/>
  <c r="M19" i="21"/>
  <c r="L19" i="21"/>
  <c r="K19" i="21"/>
  <c r="J19" i="21"/>
  <c r="I19" i="21"/>
  <c r="H19" i="21"/>
  <c r="G19" i="21"/>
  <c r="F19" i="21"/>
  <c r="E19" i="21"/>
  <c r="D19" i="21"/>
  <c r="C19" i="21"/>
  <c r="B19" i="21"/>
  <c r="M18" i="21"/>
  <c r="L18" i="21"/>
  <c r="K18" i="21"/>
  <c r="J18" i="21"/>
  <c r="I18" i="21"/>
  <c r="H18" i="21"/>
  <c r="G18" i="21"/>
  <c r="F18" i="21"/>
  <c r="E18" i="21"/>
  <c r="D18" i="21"/>
  <c r="C18" i="21"/>
  <c r="B18" i="21"/>
  <c r="M16" i="21"/>
  <c r="L16" i="21"/>
  <c r="K16" i="21"/>
  <c r="J16" i="21"/>
  <c r="I16" i="21"/>
  <c r="H16" i="21"/>
  <c r="G16" i="21"/>
  <c r="F16" i="21"/>
  <c r="E16" i="21"/>
  <c r="D16" i="21"/>
  <c r="C16" i="21"/>
  <c r="B16" i="21"/>
  <c r="M15" i="21"/>
  <c r="L15" i="21"/>
  <c r="K15" i="21"/>
  <c r="J15" i="21"/>
  <c r="I15" i="21"/>
  <c r="H15" i="21"/>
  <c r="G15" i="21"/>
  <c r="F15" i="21"/>
  <c r="E15" i="21"/>
  <c r="D15" i="21"/>
  <c r="C15" i="21"/>
  <c r="B15" i="21"/>
  <c r="I89" i="22" l="1"/>
  <c r="K41" i="22"/>
  <c r="B41" i="21"/>
  <c r="N15" i="18"/>
  <c r="H41" i="22"/>
  <c r="F17" i="22"/>
  <c r="J17" i="22"/>
  <c r="L17" i="22"/>
  <c r="M41" i="22"/>
  <c r="M89" i="22"/>
  <c r="J41" i="22"/>
  <c r="D17" i="22"/>
  <c r="E41" i="22"/>
  <c r="E89" i="22"/>
  <c r="B41" i="22"/>
  <c r="F41" i="22"/>
  <c r="C41" i="22"/>
  <c r="G41" i="22"/>
  <c r="H89" i="22"/>
  <c r="D41" i="22"/>
  <c r="B89" i="22"/>
  <c r="J89" i="22"/>
  <c r="L41" i="22"/>
  <c r="C17" i="22"/>
  <c r="K17" i="22"/>
  <c r="G17" i="22"/>
  <c r="I41" i="22"/>
  <c r="K65" i="22"/>
  <c r="C89" i="22"/>
  <c r="K89" i="22"/>
  <c r="F89" i="22"/>
  <c r="H17" i="22"/>
  <c r="D89" i="22"/>
  <c r="L89" i="22"/>
  <c r="G89" i="22"/>
  <c r="E17" i="22"/>
  <c r="M17" i="22"/>
  <c r="I17" i="22"/>
  <c r="I41" i="21"/>
  <c r="N42" i="21"/>
  <c r="D41" i="21"/>
  <c r="F41" i="21"/>
  <c r="J41" i="21"/>
  <c r="L41" i="21"/>
  <c r="H41" i="21"/>
  <c r="N116" i="22"/>
  <c r="G112" i="22"/>
  <c r="N117" i="22"/>
  <c r="N113" i="22"/>
  <c r="I112" i="22"/>
  <c r="M112" i="22"/>
  <c r="H112" i="22"/>
  <c r="E112" i="22"/>
  <c r="B112" i="22"/>
  <c r="J112" i="22"/>
  <c r="F112" i="22"/>
  <c r="C65" i="22"/>
  <c r="N63" i="22"/>
  <c r="N70" i="22"/>
  <c r="N67" i="22"/>
  <c r="N68" i="22"/>
  <c r="N69" i="22"/>
  <c r="N66" i="22"/>
  <c r="N64" i="22"/>
  <c r="B65" i="22"/>
  <c r="J65" i="22"/>
  <c r="E65" i="22"/>
  <c r="M65" i="22"/>
  <c r="F65" i="22"/>
  <c r="D65" i="22"/>
  <c r="L65" i="22"/>
  <c r="G65" i="22"/>
  <c r="H65" i="22"/>
  <c r="I65" i="22"/>
  <c r="H17" i="21"/>
  <c r="K112" i="22"/>
  <c r="L112" i="22"/>
  <c r="N114" i="22"/>
  <c r="N111" i="22"/>
  <c r="C112" i="22"/>
  <c r="N115" i="22"/>
  <c r="D112" i="22"/>
  <c r="N110" i="22"/>
  <c r="B17" i="21"/>
  <c r="J17" i="21"/>
  <c r="F17" i="21"/>
  <c r="G17" i="21"/>
  <c r="N16" i="21"/>
  <c r="C17" i="21"/>
  <c r="K17" i="21"/>
  <c r="N19" i="21"/>
  <c r="N20" i="21"/>
  <c r="N21" i="21"/>
  <c r="N46" i="21"/>
  <c r="L17" i="21"/>
  <c r="I17" i="21"/>
  <c r="E17" i="21"/>
  <c r="M17" i="21"/>
  <c r="E41" i="21"/>
  <c r="M41" i="21"/>
  <c r="N45" i="21"/>
  <c r="D17" i="21"/>
  <c r="N40" i="21"/>
  <c r="N22" i="21"/>
  <c r="C41" i="21"/>
  <c r="K41" i="21"/>
  <c r="G41" i="21"/>
  <c r="N43" i="21"/>
  <c r="N18" i="21"/>
  <c r="N44" i="21"/>
  <c r="N15" i="21"/>
  <c r="N39" i="21"/>
  <c r="N41" i="21" l="1"/>
  <c r="N112" i="22"/>
  <c r="N65" i="22"/>
  <c r="N17" i="21"/>
  <c r="M22" i="20" l="1"/>
  <c r="L22" i="20"/>
  <c r="K22" i="20"/>
  <c r="J22" i="20"/>
  <c r="I22" i="20"/>
  <c r="H22" i="20"/>
  <c r="G22" i="20"/>
  <c r="F22" i="20"/>
  <c r="E22" i="20"/>
  <c r="D22" i="20"/>
  <c r="C22" i="20"/>
  <c r="B22" i="20"/>
  <c r="M21" i="20"/>
  <c r="L21" i="20"/>
  <c r="K21" i="20"/>
  <c r="J21" i="20"/>
  <c r="I21" i="20"/>
  <c r="H21" i="20"/>
  <c r="G21" i="20"/>
  <c r="F21" i="20"/>
  <c r="E21" i="20"/>
  <c r="D21" i="20"/>
  <c r="C21" i="20"/>
  <c r="B21" i="20"/>
  <c r="M20" i="20"/>
  <c r="L20" i="20"/>
  <c r="K20" i="20"/>
  <c r="J20" i="20"/>
  <c r="I20" i="20"/>
  <c r="H20" i="20"/>
  <c r="G20" i="20"/>
  <c r="F20" i="20"/>
  <c r="E20" i="20"/>
  <c r="D20" i="20"/>
  <c r="C20" i="20"/>
  <c r="B20" i="20"/>
  <c r="M19" i="20"/>
  <c r="L19" i="20"/>
  <c r="K19" i="20"/>
  <c r="J19" i="20"/>
  <c r="I19" i="20"/>
  <c r="H19" i="20"/>
  <c r="G19" i="20"/>
  <c r="F19" i="20"/>
  <c r="E19" i="20"/>
  <c r="D19" i="20"/>
  <c r="C19" i="20"/>
  <c r="B19" i="20"/>
  <c r="M18" i="20"/>
  <c r="L18" i="20"/>
  <c r="K18" i="20"/>
  <c r="J18" i="20"/>
  <c r="I18" i="20"/>
  <c r="H18" i="20"/>
  <c r="G18" i="20"/>
  <c r="F18" i="20"/>
  <c r="E18" i="20"/>
  <c r="D18" i="20"/>
  <c r="C18" i="20"/>
  <c r="B18" i="20"/>
  <c r="M16" i="20"/>
  <c r="L16" i="20"/>
  <c r="K16" i="20"/>
  <c r="J16" i="20"/>
  <c r="I16" i="20"/>
  <c r="H16" i="20"/>
  <c r="G16" i="20"/>
  <c r="F16" i="20"/>
  <c r="E16" i="20"/>
  <c r="D16" i="20"/>
  <c r="C16" i="20"/>
  <c r="B16" i="20"/>
  <c r="M15" i="20"/>
  <c r="L15" i="20"/>
  <c r="K15" i="20"/>
  <c r="J15" i="20"/>
  <c r="J17" i="20" s="1"/>
  <c r="I15" i="20"/>
  <c r="H15" i="20"/>
  <c r="G15" i="20"/>
  <c r="F15" i="20"/>
  <c r="E15" i="20"/>
  <c r="D15" i="20"/>
  <c r="C15" i="20"/>
  <c r="B15" i="20"/>
  <c r="M15" i="18"/>
  <c r="L15" i="18"/>
  <c r="K15" i="18"/>
  <c r="J15" i="18"/>
  <c r="I15" i="18"/>
  <c r="H15" i="18"/>
  <c r="G15" i="18"/>
  <c r="F15" i="18"/>
  <c r="E15" i="18"/>
  <c r="D15" i="18"/>
  <c r="C15" i="18"/>
  <c r="B15" i="18"/>
  <c r="B17" i="20" l="1"/>
  <c r="E17" i="20"/>
  <c r="C17" i="20"/>
  <c r="M17" i="20"/>
  <c r="L17" i="20"/>
  <c r="K17" i="20"/>
  <c r="D17" i="20"/>
  <c r="G17" i="20"/>
  <c r="F17" i="20"/>
  <c r="N22" i="20"/>
  <c r="I17" i="20"/>
  <c r="N19" i="20"/>
  <c r="H17" i="20"/>
  <c r="N18" i="20"/>
  <c r="N15" i="22"/>
  <c r="N21" i="22"/>
  <c r="N19" i="22"/>
  <c r="N16" i="22"/>
  <c r="N22" i="22"/>
  <c r="N20" i="22"/>
  <c r="N18" i="22"/>
  <c r="N16" i="20"/>
  <c r="N21" i="20"/>
  <c r="N20" i="20"/>
  <c r="N15" i="20"/>
  <c r="N17" i="22" l="1"/>
  <c r="N17" i="20"/>
</calcChain>
</file>

<file path=xl/sharedStrings.xml><?xml version="1.0" encoding="utf-8"?>
<sst xmlns="http://schemas.openxmlformats.org/spreadsheetml/2006/main" count="1036" uniqueCount="210">
  <si>
    <t>Month</t>
  </si>
  <si>
    <t>Avg</t>
  </si>
  <si>
    <t>Jan</t>
  </si>
  <si>
    <t>Feb</t>
  </si>
  <si>
    <t>Mar</t>
  </si>
  <si>
    <t>Apr</t>
  </si>
  <si>
    <t>May</t>
  </si>
  <si>
    <t>Aug</t>
  </si>
  <si>
    <t>Sep</t>
  </si>
  <si>
    <t>Oct</t>
  </si>
  <si>
    <t>Nov</t>
  </si>
  <si>
    <t>Dec</t>
  </si>
  <si>
    <t>Hum</t>
  </si>
  <si>
    <t>Temp</t>
  </si>
  <si>
    <t>Wind</t>
  </si>
  <si>
    <t>Year</t>
  </si>
  <si>
    <t>June</t>
  </si>
  <si>
    <t>July</t>
  </si>
  <si>
    <t>mean</t>
  </si>
  <si>
    <t>sd</t>
  </si>
  <si>
    <t>cv</t>
  </si>
  <si>
    <t>min</t>
  </si>
  <si>
    <t>max</t>
  </si>
  <si>
    <t>Q25</t>
  </si>
  <si>
    <t>Q50</t>
  </si>
  <si>
    <t>Q75</t>
  </si>
  <si>
    <t>Average Relative Humidity (%)</t>
  </si>
  <si>
    <t>Sum</t>
  </si>
  <si>
    <t>Avg Temperature, (°C)</t>
  </si>
  <si>
    <t>Max Temp (monthly maximum), (°C)</t>
  </si>
  <si>
    <t xml:space="preserve">Avg Max Temp (monthly average daily maximum), (°C) </t>
  </si>
  <si>
    <t xml:space="preserve">Min Temp (monthly minimum), (°C) </t>
  </si>
  <si>
    <t xml:space="preserve">Avg Min Temp (monthly average daily minimum), (°C) </t>
  </si>
  <si>
    <t>Rain</t>
  </si>
  <si>
    <t>Sol Rad</t>
  </si>
  <si>
    <t>MJ/m2/day</t>
  </si>
  <si>
    <t>mm</t>
  </si>
  <si>
    <t>%</t>
  </si>
  <si>
    <t>C</t>
  </si>
  <si>
    <t>Avg Max</t>
  </si>
  <si>
    <t>Avg Min</t>
  </si>
  <si>
    <t>AvgMax</t>
  </si>
  <si>
    <t>date</t>
  </si>
  <si>
    <t>hour</t>
  </si>
  <si>
    <t>Rel. Hum.</t>
  </si>
  <si>
    <t>Deg</t>
  </si>
  <si>
    <t>Avg VM</t>
  </si>
  <si>
    <t>Summary</t>
  </si>
  <si>
    <t>Solar Radiation</t>
  </si>
  <si>
    <t>Yr.Mon</t>
  </si>
  <si>
    <t>Misc Notes</t>
  </si>
  <si>
    <t>Midnight is recorded as 0 hour</t>
  </si>
  <si>
    <t>Contact Steven Paton (patons@si.edu) if you have any questions or comments about the contents of this file</t>
  </si>
  <si>
    <t>The data in this report have never been formally published.</t>
  </si>
  <si>
    <t xml:space="preserve"> They can be cited as: </t>
  </si>
  <si>
    <t>Max</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</si>
  <si>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</si>
  <si>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</si>
  <si>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</si>
  <si>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</si>
  <si>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</si>
  <si>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</si>
  <si>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</si>
  <si>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</si>
  <si>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</si>
  <si>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</si>
  <si>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</si>
  <si>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</si>
  <si>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</si>
  <si>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</si>
  <si>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</si>
  <si>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</si>
  <si>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</si>
  <si>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</si>
  <si>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</si>
  <si>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</si>
  <si>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</si>
  <si>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</si>
  <si>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</si>
  <si>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</si>
  <si>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</si>
  <si>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</si>
  <si>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</si>
  <si>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</si>
  <si>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</si>
  <si>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Manual rain gauge data</t>
  </si>
  <si>
    <t>~ 12-14mm of false positive rainfall each month due to birds landing on the tower. Problem exists for unknown period of time before this</t>
  </si>
  <si>
    <t>Min</t>
  </si>
  <si>
    <t>% of Mean</t>
  </si>
  <si>
    <t>1st N Months</t>
  </si>
  <si>
    <t>Monthly Rainfall, (mm) - South</t>
  </si>
  <si>
    <t xml:space="preserve">Monthly Rainfall (mm) - North </t>
  </si>
  <si>
    <r>
      <rPr>
        <b/>
        <sz val="10"/>
        <rFont val="Calibri"/>
        <family val="2"/>
      </rPr>
      <t>Σ</t>
    </r>
    <r>
      <rPr>
        <b/>
        <sz val="10"/>
        <rFont val="Arial"/>
        <family val="2"/>
      </rPr>
      <t>avg</t>
    </r>
  </si>
  <si>
    <t>Avg Air Pressure (mmHg)</t>
  </si>
  <si>
    <t>Press</t>
  </si>
  <si>
    <t>mmHg</t>
  </si>
  <si>
    <t>Air. Press</t>
  </si>
  <si>
    <t>m/s</t>
  </si>
  <si>
    <t>Wind Speed (monthly average daily maximum), m/s</t>
  </si>
  <si>
    <t>Wind Speed (monthly maximum), m/s</t>
  </si>
  <si>
    <t>Wind Speed (monthly Average), m/s</t>
  </si>
  <si>
    <t>Air Temperature</t>
  </si>
  <si>
    <t>Wind Speed</t>
  </si>
  <si>
    <t>PAR</t>
  </si>
  <si>
    <t>M/m2/day</t>
  </si>
  <si>
    <t>Pyranom</t>
  </si>
  <si>
    <t>Pyranom.</t>
  </si>
  <si>
    <r>
      <t>Monthly Solar Radiation, Pyranometer (MJ/m</t>
    </r>
    <r>
      <rPr>
        <b/>
        <vertAlign val="superscript"/>
        <sz val="14"/>
        <color rgb="FFFF0000"/>
        <rFont val="Calibri"/>
        <family val="2"/>
        <scheme val="minor"/>
      </rPr>
      <t>2</t>
    </r>
    <r>
      <rPr>
        <b/>
        <sz val="14"/>
        <color rgb="FFFF0000"/>
        <rFont val="Calibri"/>
        <family val="2"/>
        <scheme val="minor"/>
      </rPr>
      <t>/day)</t>
    </r>
  </si>
  <si>
    <r>
      <t>Monthly Solar Radiation, PAR (Mol/m</t>
    </r>
    <r>
      <rPr>
        <b/>
        <vertAlign val="superscript"/>
        <sz val="14"/>
        <color rgb="FFFF0000"/>
        <rFont val="Calibri"/>
        <family val="2"/>
        <scheme val="minor"/>
      </rPr>
      <t>2</t>
    </r>
    <r>
      <rPr>
        <b/>
        <sz val="14"/>
        <color rgb="FFFF0000"/>
        <rFont val="Calibri"/>
        <family val="2"/>
        <scheme val="minor"/>
      </rPr>
      <t>/day)</t>
    </r>
  </si>
  <si>
    <t>Mol/m2/day</t>
  </si>
  <si>
    <t>Albedo</t>
  </si>
  <si>
    <r>
      <t>Down-welling Long Wave Radiation (W/m</t>
    </r>
    <r>
      <rPr>
        <b/>
        <vertAlign val="superscript"/>
        <sz val="10.5"/>
        <color rgb="FFFF0000"/>
        <rFont val="Calibri"/>
        <family val="2"/>
      </rPr>
      <t>2</t>
    </r>
    <r>
      <rPr>
        <b/>
        <sz val="14"/>
        <color rgb="FFFF0000"/>
        <rFont val="Calibri"/>
        <family val="2"/>
        <scheme val="minor"/>
      </rPr>
      <t>)</t>
    </r>
  </si>
  <si>
    <t>Down-welling Short Wave Radiation (W/m2)</t>
  </si>
  <si>
    <t>Net Long Wave Radiation (W/m2)</t>
  </si>
  <si>
    <t>Net Radiation (W/m2)</t>
  </si>
  <si>
    <t>Net Short Wave Radiation (W/m2)</t>
  </si>
  <si>
    <t>Radiometer Temperature (C)</t>
  </si>
  <si>
    <t>Raw Down-welling Long Wave Radiation (W/m2)</t>
  </si>
  <si>
    <t>Raw Up-welling Long Wave Radiation (W/m2)</t>
  </si>
  <si>
    <t>Up-welling Long Wave Radiation (W/m2)</t>
  </si>
  <si>
    <t>Up-welling Short Wave Radiation (W/m2)</t>
  </si>
  <si>
    <t>Soil Temperature (C)</t>
  </si>
  <si>
    <t>year</t>
  </si>
  <si>
    <t>month</t>
  </si>
  <si>
    <t>albedo</t>
  </si>
  <si>
    <t>dnwlwr</t>
  </si>
  <si>
    <t>dnwsr</t>
  </si>
  <si>
    <t>netlwr</t>
  </si>
  <si>
    <t>netrad</t>
  </si>
  <si>
    <t>radt</t>
  </si>
  <si>
    <t>rdnwlwr</t>
  </si>
  <si>
    <t>rupwlwr</t>
  </si>
  <si>
    <t>upwlwr</t>
  </si>
  <si>
    <t>soilt</t>
  </si>
  <si>
    <t>Net Radiation</t>
  </si>
  <si>
    <r>
      <rPr>
        <b/>
        <sz val="10"/>
        <rFont val="Arial"/>
        <family val="2"/>
      </rPr>
      <t>radt</t>
    </r>
    <r>
      <rPr>
        <sz val="10"/>
        <rFont val="Arial"/>
        <family val="2"/>
      </rPr>
      <t xml:space="preserve"> (radiometer temperature), C</t>
    </r>
  </si>
  <si>
    <r>
      <rPr>
        <b/>
        <sz val="10"/>
        <rFont val="Arial"/>
        <family val="2"/>
      </rPr>
      <t>soilt</t>
    </r>
    <r>
      <rPr>
        <sz val="10"/>
        <rFont val="Arial"/>
        <family val="2"/>
      </rPr>
      <t xml:space="preserve"> (soil temperature), C</t>
    </r>
  </si>
  <si>
    <r>
      <rPr>
        <b/>
        <sz val="10"/>
        <rFont val="Arial"/>
        <family val="2"/>
      </rPr>
      <t>dnwlwr</t>
    </r>
    <r>
      <rPr>
        <sz val="10"/>
        <rFont val="Arial"/>
        <family val="2"/>
      </rPr>
      <t xml:space="preserve"> (down-welling long wave radiation), W/m</t>
    </r>
    <r>
      <rPr>
        <vertAlign val="superscript"/>
        <sz val="10"/>
        <rFont val="Arial"/>
        <family val="2"/>
      </rPr>
      <t>2</t>
    </r>
  </si>
  <si>
    <r>
      <rPr>
        <b/>
        <sz val="10"/>
        <rFont val="Arial"/>
        <family val="2"/>
      </rPr>
      <t>dnwsr</t>
    </r>
    <r>
      <rPr>
        <sz val="10"/>
        <rFont val="Arial"/>
        <family val="2"/>
      </rPr>
      <t xml:space="preserve"> (down-welling short wave radiation), W/m</t>
    </r>
    <r>
      <rPr>
        <vertAlign val="superscript"/>
        <sz val="10"/>
        <rFont val="Arial"/>
        <family val="2"/>
      </rPr>
      <t>2</t>
    </r>
  </si>
  <si>
    <r>
      <rPr>
        <b/>
        <sz val="10"/>
        <rFont val="Arial"/>
        <family val="2"/>
      </rPr>
      <t>netlwr</t>
    </r>
    <r>
      <rPr>
        <sz val="10"/>
        <rFont val="Arial"/>
        <family val="2"/>
      </rPr>
      <t xml:space="preserve"> (net long wave radiation), W/m</t>
    </r>
    <r>
      <rPr>
        <vertAlign val="superscript"/>
        <sz val="10"/>
        <rFont val="Arial"/>
        <family val="2"/>
      </rPr>
      <t>2</t>
    </r>
  </si>
  <si>
    <r>
      <rPr>
        <b/>
        <sz val="10"/>
        <rFont val="Arial"/>
        <family val="2"/>
      </rPr>
      <t>netrad</t>
    </r>
    <r>
      <rPr>
        <sz val="10"/>
        <rFont val="Arial"/>
        <family val="2"/>
      </rPr>
      <t xml:space="preserve"> (net radiation), W/m</t>
    </r>
    <r>
      <rPr>
        <vertAlign val="superscript"/>
        <sz val="10"/>
        <rFont val="Arial"/>
        <family val="2"/>
      </rPr>
      <t>2</t>
    </r>
  </si>
  <si>
    <r>
      <rPr>
        <b/>
        <sz val="10"/>
        <rFont val="Arial"/>
        <family val="2"/>
      </rPr>
      <t>rdnwlwr</t>
    </r>
    <r>
      <rPr>
        <sz val="10"/>
        <rFont val="Arial"/>
        <family val="2"/>
      </rPr>
      <t xml:space="preserve"> (raw down-welling long wave radiation), W/m</t>
    </r>
    <r>
      <rPr>
        <vertAlign val="superscript"/>
        <sz val="10"/>
        <rFont val="Arial"/>
        <family val="2"/>
      </rPr>
      <t>2</t>
    </r>
  </si>
  <si>
    <r>
      <rPr>
        <b/>
        <sz val="10"/>
        <rFont val="Arial"/>
        <family val="2"/>
      </rPr>
      <t>rupwlwr</t>
    </r>
    <r>
      <rPr>
        <sz val="10"/>
        <rFont val="Arial"/>
        <family val="2"/>
      </rPr>
      <t xml:space="preserve"> (raw upwelling long wave radiation), W/m</t>
    </r>
    <r>
      <rPr>
        <vertAlign val="superscript"/>
        <sz val="10"/>
        <rFont val="Arial"/>
        <family val="2"/>
      </rPr>
      <t>2</t>
    </r>
  </si>
  <si>
    <r>
      <rPr>
        <b/>
        <sz val="10"/>
        <rFont val="Arial"/>
        <family val="2"/>
      </rPr>
      <t>upwlwr</t>
    </r>
    <r>
      <rPr>
        <sz val="10"/>
        <rFont val="Arial"/>
        <family val="2"/>
      </rPr>
      <t xml:space="preserve"> (upwelling long wave radiation), W/m</t>
    </r>
    <r>
      <rPr>
        <vertAlign val="superscript"/>
        <sz val="10"/>
        <rFont val="Arial"/>
        <family val="2"/>
      </rPr>
      <t>2</t>
    </r>
  </si>
  <si>
    <r>
      <t>W/m</t>
    </r>
    <r>
      <rPr>
        <b/>
        <vertAlign val="superscript"/>
        <sz val="11"/>
        <rFont val="Arial"/>
        <family val="2"/>
      </rPr>
      <t>2</t>
    </r>
  </si>
  <si>
    <r>
      <rPr>
        <b/>
        <sz val="10"/>
        <rFont val="Arial"/>
        <family val="2"/>
      </rPr>
      <t>netswr</t>
    </r>
    <r>
      <rPr>
        <sz val="10"/>
        <rFont val="Arial"/>
        <family val="2"/>
      </rPr>
      <t xml:space="preserve"> (net short wave radiation), W/m</t>
    </r>
    <r>
      <rPr>
        <vertAlign val="superscript"/>
        <sz val="10"/>
        <rFont val="Arial"/>
        <family val="2"/>
      </rPr>
      <t>2</t>
    </r>
  </si>
  <si>
    <t>upwswr</t>
  </si>
  <si>
    <r>
      <rPr>
        <b/>
        <sz val="10"/>
        <rFont val="Arial"/>
        <family val="2"/>
      </rPr>
      <t>upwswr</t>
    </r>
    <r>
      <rPr>
        <sz val="10"/>
        <rFont val="Arial"/>
        <family val="2"/>
      </rPr>
      <t xml:space="preserve"> (upwelling short wave radiation), W/m</t>
    </r>
    <r>
      <rPr>
        <vertAlign val="superscript"/>
        <sz val="10"/>
        <rFont val="Arial"/>
        <family val="2"/>
      </rPr>
      <t>2</t>
    </r>
  </si>
  <si>
    <t>The Celestino Tower is located at 9.21142N, 79.72656W</t>
  </si>
  <si>
    <t>Electronic sensors are currently programmed to sample every 10 seconds and report at the end of every 5-min interval</t>
  </si>
  <si>
    <t>Net Solar Radiation, Kipp &amp; Zonen CNR4 Net-Radiometer</t>
  </si>
  <si>
    <t>Solar Radiation,       Kipp &amp; Zonen PSQ1 Quantum Sensor</t>
  </si>
  <si>
    <t>Wind Speed &amp; Dir., Young Wind Monitor 05103</t>
  </si>
  <si>
    <t>Parameters &amp; Sensor Type</t>
  </si>
  <si>
    <t xml:space="preserve"> Meteorological Data - Jefferson Hall, Smithsonian Tropical Research Institute, Pers. Com.</t>
  </si>
  <si>
    <t>Temperature &amp; RH,  Viasala HMP60</t>
  </si>
  <si>
    <t>Monthly Rainfall, (mm) - Average</t>
  </si>
  <si>
    <t>Code</t>
  </si>
  <si>
    <t>Definition</t>
  </si>
  <si>
    <r>
      <t>Down-welling Long Wave Radiation (W/m</t>
    </r>
    <r>
      <rPr>
        <b/>
        <vertAlign val="superscript"/>
        <sz val="10.5"/>
        <rFont val="Calibri"/>
        <family val="2"/>
      </rPr>
      <t>2</t>
    </r>
    <r>
      <rPr>
        <b/>
        <sz val="14"/>
        <rFont val="Calibri"/>
        <family val="2"/>
        <scheme val="minor"/>
      </rPr>
      <t>)</t>
    </r>
  </si>
  <si>
    <t>For Descriptions of the variables on the left, see the table starting in column AG to the right --&gt;</t>
  </si>
  <si>
    <t>netsr</t>
  </si>
  <si>
    <t>Day</t>
  </si>
  <si>
    <t>Mean Vector</t>
  </si>
  <si>
    <t>Rain (mm)</t>
  </si>
  <si>
    <t>Direction</t>
  </si>
  <si>
    <t>deg</t>
  </si>
  <si>
    <t>Celestino</t>
  </si>
  <si>
    <t>BCI</t>
  </si>
  <si>
    <t>(Only includes data between 7am and 5pm)</t>
  </si>
  <si>
    <t>Wind Direction Mean Vector, Degrees</t>
  </si>
  <si>
    <t>This report summarises data for the Agua Salud Celestino Tower. The met. station was established in 2015 and is located at the eastern edge of the Soberania Nation Park, in an area of pastures and forest patches. The tower is 40ft (12.2m) tall</t>
  </si>
  <si>
    <t>Rank</t>
  </si>
  <si>
    <t>Rainfall,                   Hydrological Services CS700</t>
  </si>
  <si>
    <t>Solar Radiation,       Kipp &amp; Zonen CMP10 and CMP3</t>
  </si>
  <si>
    <t>Data in Green are from the ACP Agua Salud station</t>
  </si>
  <si>
    <t>Data in Purple estimated entirely or in part from STRI's BCI Clearing station</t>
  </si>
  <si>
    <r>
      <t>Monthly Clear Sky Solar Radiation,  (MJ/m</t>
    </r>
    <r>
      <rPr>
        <b/>
        <vertAlign val="superscript"/>
        <sz val="14"/>
        <color rgb="FFFF0000"/>
        <rFont val="Calibri"/>
        <family val="2"/>
        <scheme val="minor"/>
      </rPr>
      <t>2</t>
    </r>
    <r>
      <rPr>
        <b/>
        <sz val="14"/>
        <color rgb="FFFF0000"/>
        <rFont val="Calibri"/>
        <family val="2"/>
        <scheme val="minor"/>
      </rPr>
      <t>/day)</t>
    </r>
  </si>
  <si>
    <t>Clearsky SR</t>
  </si>
  <si>
    <t>ET Index</t>
  </si>
  <si>
    <t>Average Daily Evapotranspiration Index</t>
  </si>
  <si>
    <t>Clear Sky</t>
  </si>
  <si>
    <t>Air Pressure            Vaisala PTB110 barometric sensor</t>
  </si>
  <si>
    <t>Evapotranspiration based on the short reference ASCE Standardized Reference Evapotranspiration equation using a tall reference calculation based on alfalfa.</t>
  </si>
  <si>
    <t>Clear sky solar radiation defined as the amount of solar radiation that would be received at the weather measurement site under conditions of clear sky (i.e., cloud-free)</t>
  </si>
  <si>
    <t>`</t>
  </si>
  <si>
    <t>Purple values are gap filled from the alternate gauge</t>
  </si>
  <si>
    <t>Net Rad</t>
  </si>
  <si>
    <t>Temperature</t>
  </si>
  <si>
    <t>Σ2020</t>
  </si>
  <si>
    <t>These PAR values are suspect and need to be adjusted</t>
  </si>
  <si>
    <t>PAR data need to be recalculated due to sensor calibration problem</t>
  </si>
  <si>
    <t>Rainfall</t>
  </si>
  <si>
    <t xml:space="preserve">Air Temp. </t>
  </si>
  <si>
    <t xml:space="preserve">Wind Speed </t>
  </si>
  <si>
    <t>(%)</t>
  </si>
  <si>
    <t>( C)</t>
  </si>
  <si>
    <t>Sol. Radation</t>
  </si>
  <si>
    <r>
      <t>(W/m</t>
    </r>
    <r>
      <rPr>
        <b/>
        <vertAlign val="superscript"/>
        <sz val="11"/>
        <color theme="1"/>
        <rFont val="Calibri"/>
        <family val="2"/>
        <scheme val="minor"/>
      </rPr>
      <t>2</t>
    </r>
    <r>
      <rPr>
        <b/>
        <sz val="11"/>
        <color theme="1"/>
        <rFont val="Calibri"/>
        <family val="2"/>
        <scheme val="minor"/>
      </rPr>
      <t>)</t>
    </r>
  </si>
  <si>
    <r>
      <t>(Mol/m</t>
    </r>
    <r>
      <rPr>
        <b/>
        <vertAlign val="superscript"/>
        <sz val="10"/>
        <rFont val="Arial"/>
        <family val="2"/>
      </rPr>
      <t>2</t>
    </r>
    <r>
      <rPr>
        <b/>
        <sz val="10"/>
        <rFont val="Arial"/>
        <family val="2"/>
      </rPr>
      <t>/s</t>
    </r>
    <r>
      <rPr>
        <b/>
        <vertAlign val="superscript"/>
        <sz val="10"/>
        <rFont val="Arial"/>
        <family val="2"/>
      </rPr>
      <t>2</t>
    </r>
    <r>
      <rPr>
        <b/>
        <sz val="10"/>
        <rFont val="Arial"/>
        <family val="2"/>
      </rPr>
      <t>)</t>
    </r>
  </si>
  <si>
    <t>(mmHg)</t>
  </si>
  <si>
    <t>Net Rad.</t>
  </si>
  <si>
    <t>(m/s)</t>
  </si>
  <si>
    <r>
      <t xml:space="preserve">Beginning in 2020, data files are available with DOI's through the Smithsonian's Figshare file service.
The DOI for this file is </t>
    </r>
    <r>
      <rPr>
        <sz val="10"/>
        <color rgb="FFFF0000"/>
        <rFont val="Arial"/>
        <family val="2"/>
      </rPr>
      <t>10.25573/data.10059467</t>
    </r>
    <r>
      <rPr>
        <sz val="10"/>
        <rFont val="Arial"/>
        <family val="2"/>
      </rPr>
      <t>. Individual datasets also have their own DOI's</t>
    </r>
  </si>
  <si>
    <r>
      <rPr>
        <b/>
        <sz val="10"/>
        <rFont val="Arial"/>
        <family val="2"/>
      </rPr>
      <t>albedo</t>
    </r>
    <r>
      <rPr>
        <sz val="10"/>
        <rFont val="Arial"/>
        <family val="2"/>
      </rPr>
      <t xml:space="preserve"> (soil albedo), 0-1 (statistics calculated only for data between 8am and 5pm)</t>
    </r>
  </si>
  <si>
    <t>Located at 10m on the tower</t>
  </si>
  <si>
    <t>Tipping bucket rim at 70cm above ground</t>
  </si>
  <si>
    <t>Located at 1.6m on the tower</t>
  </si>
  <si>
    <t>Located at 2m on the tower</t>
  </si>
  <si>
    <t>%NR / 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</si>
</sst>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409]d\-mmm\-yy;@"/>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u/>
      <sz val="10"/>
      <color theme="10"/>
      <name val="Arial"/>
      <family val="2"/>
    </font>
    <font>
      <b/>
      <vertAlign val="superscript"/>
      <sz val="14"/>
      <color rgb="FFFF0000"/>
      <name val="Calibri"/>
      <family val="2"/>
      <scheme val="minor"/>
    </font>
    <font>
      <sz val="10"/>
      <color rgb="FFFF0000"/>
      <name val="Arial"/>
      <family val="2"/>
    </font>
    <font>
      <sz val="12"/>
      <name val="Times New Roman"/>
      <family val="1"/>
    </font>
    <font>
      <sz val="10"/>
      <name val="Calibri"/>
      <family val="2"/>
    </font>
    <font>
      <sz val="10"/>
      <name val="Times New Roman"/>
      <family val="1"/>
    </font>
    <font>
      <sz val="11"/>
      <name val="Calibri"/>
      <family val="2"/>
    </font>
    <font>
      <b/>
      <sz val="10"/>
      <name val="Calibri"/>
      <family val="2"/>
    </font>
    <font>
      <b/>
      <vertAlign val="superscript"/>
      <sz val="10.5"/>
      <color rgb="FFFF0000"/>
      <name val="Calibri"/>
      <family val="2"/>
    </font>
    <font>
      <b/>
      <sz val="11"/>
      <name val="Arial"/>
      <family val="2"/>
    </font>
    <font>
      <vertAlign val="superscript"/>
      <sz val="10"/>
      <name val="Arial"/>
      <family val="2"/>
    </font>
    <font>
      <b/>
      <vertAlign val="superscript"/>
      <sz val="11"/>
      <name val="Arial"/>
      <family val="2"/>
    </font>
    <font>
      <b/>
      <vertAlign val="superscript"/>
      <sz val="10.5"/>
      <name val="Calibri"/>
      <family val="2"/>
    </font>
    <font>
      <b/>
      <sz val="14"/>
      <name val="Calibri"/>
      <family val="2"/>
      <scheme val="minor"/>
    </font>
    <font>
      <b/>
      <u/>
      <sz val="12"/>
      <color rgb="FFFF0000"/>
      <name val="Arial"/>
      <family val="2"/>
    </font>
    <font>
      <sz val="10"/>
      <color rgb="FF7030A0"/>
      <name val="Arial"/>
      <family val="2"/>
    </font>
    <font>
      <b/>
      <sz val="10"/>
      <color rgb="FF7030A0"/>
      <name val="Arial"/>
      <family val="2"/>
    </font>
    <font>
      <sz val="11"/>
      <name val="Arial"/>
      <family val="2"/>
    </font>
    <font>
      <b/>
      <sz val="11"/>
      <color rgb="FFFF0000"/>
      <name val="Arial"/>
      <family val="2"/>
    </font>
    <font>
      <sz val="11"/>
      <color rgb="FFFF0000"/>
      <name val="Arial"/>
      <family val="2"/>
    </font>
    <font>
      <sz val="10"/>
      <color theme="1"/>
      <name val="Arial"/>
      <family val="2"/>
    </font>
    <font>
      <sz val="10"/>
      <color rgb="FFFF00FF"/>
      <name val="Arial"/>
      <family val="2"/>
    </font>
    <font>
      <b/>
      <sz val="10"/>
      <color rgb="FFFF00FF"/>
      <name val="Arial"/>
      <family val="2"/>
    </font>
    <font>
      <b/>
      <vertAlign val="superscript"/>
      <sz val="11"/>
      <color theme="1"/>
      <name val="Calibri"/>
      <family val="2"/>
      <scheme val="minor"/>
    </font>
    <font>
      <b/>
      <vertAlign val="superscript"/>
      <sz val="10"/>
      <name val="Arial"/>
      <family val="2"/>
    </font>
    <font>
      <b/>
      <sz val="10"/>
      <color theme="1"/>
      <name val="Arial"/>
      <family val="2"/>
    </font>
    <font>
      <sz val="10"/>
      <name val="Arial"/>
      <family val="2"/>
    </font>
  </fonts>
  <fills count="3">
    <fill>
      <patternFill patternType="none"/>
    </fill>
    <fill>
      <patternFill patternType="gray125"/>
    </fill>
    <fill>
      <patternFill patternType="solid">
        <fgColor indexed="9"/>
        <bgColor indexed="9"/>
      </patternFill>
    </fill>
  </fills>
  <borders count="2">
    <border>
      <left/>
      <right/>
      <top/>
      <bottom/>
      <diagonal/>
    </border>
    <border>
      <left style="thin">
        <color indexed="64"/>
      </left>
      <right/>
      <top/>
      <bottom/>
      <diagonal/>
    </border>
  </borders>
  <cellStyleXfs count="12">
    <xf numFmtId="0" fontId="0" fillId="0" borderId="0"/>
    <xf numFmtId="0" fontId="20" fillId="0" borderId="0" applyNumberForma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xf numFmtId="9" fontId="46" fillId="0" borderId="0" applyFont="0" applyFill="0" applyBorder="0" applyAlignment="0" applyProtection="0"/>
  </cellStyleXfs>
  <cellXfs count="154">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6" fillId="0" borderId="0" xfId="0" applyNumberFormat="1" applyFont="1"/>
    <xf numFmtId="0" fontId="18" fillId="0" borderId="0" xfId="0" applyFont="1"/>
    <xf numFmtId="164" fontId="9" fillId="0" borderId="0" xfId="0" applyNumberFormat="1" applyFont="1" applyBorder="1" applyAlignment="1">
      <alignment horizontal="center"/>
    </xf>
    <xf numFmtId="164" fontId="0" fillId="0" borderId="0" xfId="0" applyNumberFormat="1" applyBorder="1" applyAlignment="1">
      <alignment horizontal="center"/>
    </xf>
    <xf numFmtId="164" fontId="9" fillId="0" borderId="0" xfId="0" applyNumberFormat="1" applyFont="1"/>
    <xf numFmtId="164" fontId="20" fillId="0" borderId="0" xfId="1" applyNumberFormat="1"/>
    <xf numFmtId="0" fontId="22" fillId="0" borderId="0" xfId="0" applyFont="1"/>
    <xf numFmtId="165" fontId="0" fillId="0" borderId="0" xfId="0" applyNumberFormat="1"/>
    <xf numFmtId="0" fontId="14" fillId="2" borderId="0" xfId="0" applyFont="1" applyFill="1" applyAlignment="1"/>
    <xf numFmtId="0" fontId="0" fillId="2" borderId="0" xfId="0" applyFill="1" applyAlignment="1"/>
    <xf numFmtId="0" fontId="0" fillId="2" borderId="0" xfId="0" applyFill="1" applyAlignment="1">
      <alignment horizontal="left"/>
    </xf>
    <xf numFmtId="0" fontId="19" fillId="2" borderId="0" xfId="0" applyFont="1" applyFill="1" applyAlignment="1">
      <alignment horizontal="left" vertical="center" wrapText="1"/>
    </xf>
    <xf numFmtId="0" fontId="19" fillId="2" borderId="0" xfId="0" applyFont="1" applyFill="1" applyAlignment="1"/>
    <xf numFmtId="0" fontId="0" fillId="0" borderId="0" xfId="0" applyAlignment="1"/>
    <xf numFmtId="0" fontId="0" fillId="2" borderId="0" xfId="0" applyFill="1" applyAlignment="1">
      <alignment wrapText="1"/>
    </xf>
    <xf numFmtId="0" fontId="19" fillId="2" borderId="0" xfId="0" applyFont="1" applyFill="1" applyAlignment="1">
      <alignment wrapText="1"/>
    </xf>
    <xf numFmtId="2" fontId="0" fillId="0" borderId="0" xfId="0" applyNumberFormat="1"/>
    <xf numFmtId="2" fontId="9" fillId="0" borderId="0" xfId="0" applyNumberFormat="1" applyFont="1" applyAlignment="1">
      <alignment horizontal="center"/>
    </xf>
    <xf numFmtId="2" fontId="0" fillId="0" borderId="0" xfId="0" applyNumberFormat="1" applyAlignment="1">
      <alignment horizontal="center"/>
    </xf>
    <xf numFmtId="166" fontId="0" fillId="0" borderId="0" xfId="0" applyNumberFormat="1"/>
    <xf numFmtId="0" fontId="7" fillId="0" borderId="0" xfId="3"/>
    <xf numFmtId="0" fontId="7" fillId="0" borderId="0" xfId="3"/>
    <xf numFmtId="0" fontId="7" fillId="0" borderId="0" xfId="3"/>
    <xf numFmtId="164" fontId="22" fillId="0" borderId="0" xfId="0" applyNumberFormat="1" applyFont="1"/>
    <xf numFmtId="164" fontId="22" fillId="0" borderId="0" xfId="0" applyNumberFormat="1" applyFont="1" applyAlignment="1">
      <alignment horizontal="right"/>
    </xf>
    <xf numFmtId="0" fontId="23" fillId="2" borderId="0" xfId="0" applyFont="1" applyFill="1" applyAlignment="1">
      <alignment vertical="center" wrapText="1"/>
    </xf>
    <xf numFmtId="0" fontId="24" fillId="2" borderId="0" xfId="0" applyFont="1" applyFill="1" applyAlignment="1">
      <alignment vertical="top"/>
    </xf>
    <xf numFmtId="0" fontId="25" fillId="2" borderId="0" xfId="0" applyFont="1" applyFill="1" applyAlignment="1">
      <alignment horizontal="center" vertical="center" wrapText="1"/>
    </xf>
    <xf numFmtId="0" fontId="26" fillId="2" borderId="0" xfId="0" applyFont="1" applyFill="1" applyAlignment="1">
      <alignment wrapText="1"/>
    </xf>
    <xf numFmtId="0" fontId="9" fillId="2" borderId="0" xfId="0" applyFont="1" applyFill="1" applyAlignment="1">
      <alignment wrapText="1"/>
    </xf>
    <xf numFmtId="0" fontId="25" fillId="2" borderId="0" xfId="0" applyFont="1" applyFill="1" applyAlignment="1">
      <alignment horizontal="left" vertical="center"/>
    </xf>
    <xf numFmtId="0" fontId="25" fillId="2" borderId="0" xfId="0" applyFont="1" applyFill="1" applyAlignment="1">
      <alignment horizontal="left" vertical="top"/>
    </xf>
    <xf numFmtId="0" fontId="9" fillId="2" borderId="0" xfId="0" applyFont="1" applyFill="1" applyAlignment="1">
      <alignment horizontal="left" vertical="center" wrapText="1"/>
    </xf>
    <xf numFmtId="0" fontId="19" fillId="2" borderId="0" xfId="0" applyFont="1" applyFill="1" applyAlignment="1">
      <alignment vertical="center" wrapText="1"/>
    </xf>
    <xf numFmtId="0" fontId="25" fillId="2" borderId="0" xfId="0" applyFont="1" applyFill="1" applyAlignment="1">
      <alignment horizontal="center" vertical="center"/>
    </xf>
    <xf numFmtId="0" fontId="9" fillId="2" borderId="0" xfId="0" applyFont="1" applyFill="1" applyAlignment="1">
      <alignment horizontal="center" vertical="center" wrapText="1"/>
    </xf>
    <xf numFmtId="0" fontId="9" fillId="2" borderId="0" xfId="0" applyFont="1" applyFill="1" applyAlignment="1">
      <alignment vertical="center" wrapText="1"/>
    </xf>
    <xf numFmtId="164" fontId="17" fillId="0" borderId="0" xfId="0" applyNumberFormat="1" applyFont="1"/>
    <xf numFmtId="0" fontId="16" fillId="0" borderId="0" xfId="0" applyFont="1"/>
    <xf numFmtId="164" fontId="16" fillId="0" borderId="0" xfId="0" applyNumberFormat="1" applyFont="1" applyBorder="1" applyAlignment="1">
      <alignment horizontal="center"/>
    </xf>
    <xf numFmtId="2" fontId="0" fillId="0" borderId="0" xfId="0" applyNumberFormat="1" applyAlignment="1">
      <alignment horizontal="right"/>
    </xf>
    <xf numFmtId="0" fontId="2" fillId="0" borderId="0" xfId="8"/>
    <xf numFmtId="1" fontId="16" fillId="0" borderId="0" xfId="0" applyNumberFormat="1" applyFont="1" applyAlignment="1">
      <alignment horizontal="left"/>
    </xf>
    <xf numFmtId="0" fontId="29" fillId="0" borderId="0" xfId="0" applyFont="1" applyAlignment="1">
      <alignment horizontal="center"/>
    </xf>
    <xf numFmtId="0" fontId="29" fillId="0" borderId="0" xfId="0" applyFont="1"/>
    <xf numFmtId="0" fontId="0" fillId="0" borderId="0" xfId="0" applyAlignment="1">
      <alignment vertical="center" wrapText="1"/>
    </xf>
    <xf numFmtId="164" fontId="9" fillId="0" borderId="0" xfId="0" applyNumberFormat="1" applyFont="1" applyAlignment="1">
      <alignment horizontal="center"/>
    </xf>
    <xf numFmtId="0" fontId="29" fillId="0" borderId="0" xfId="0" applyFont="1" applyAlignment="1">
      <alignment horizontal="left"/>
    </xf>
    <xf numFmtId="0" fontId="0" fillId="0" borderId="0" xfId="0" applyAlignment="1">
      <alignment horizontal="left"/>
    </xf>
    <xf numFmtId="0" fontId="9" fillId="0" borderId="0" xfId="0" applyFont="1" applyAlignment="1">
      <alignment horizontal="left"/>
    </xf>
    <xf numFmtId="164" fontId="9" fillId="0" borderId="0" xfId="0" applyNumberFormat="1" applyFont="1" applyAlignment="1">
      <alignment horizontal="left"/>
    </xf>
    <xf numFmtId="164" fontId="14" fillId="0" borderId="0" xfId="0" applyNumberFormat="1" applyFont="1" applyAlignment="1">
      <alignment horizontal="left"/>
    </xf>
    <xf numFmtId="164" fontId="12" fillId="0" borderId="0" xfId="0" applyNumberFormat="1" applyFont="1" applyAlignment="1">
      <alignment horizontal="center"/>
    </xf>
    <xf numFmtId="164" fontId="9" fillId="0" borderId="0" xfId="0" applyNumberFormat="1" applyFont="1" applyAlignment="1">
      <alignment horizontal="center"/>
    </xf>
    <xf numFmtId="0" fontId="9" fillId="0" borderId="0" xfId="10" applyFont="1" applyAlignment="1">
      <alignment horizontal="center"/>
    </xf>
    <xf numFmtId="164" fontId="9" fillId="0" borderId="0" xfId="10" applyNumberFormat="1" applyFont="1" applyAlignment="1">
      <alignment horizontal="center"/>
    </xf>
    <xf numFmtId="164" fontId="9" fillId="0" borderId="0" xfId="10" applyNumberFormat="1" applyFont="1" applyBorder="1" applyAlignment="1">
      <alignment horizontal="center"/>
    </xf>
    <xf numFmtId="164" fontId="9" fillId="0" borderId="1" xfId="10" applyNumberFormat="1" applyFont="1" applyBorder="1" applyAlignment="1">
      <alignment horizontal="center"/>
    </xf>
    <xf numFmtId="0" fontId="19" fillId="0" borderId="0" xfId="10"/>
    <xf numFmtId="164" fontId="19" fillId="0" borderId="0" xfId="10" applyNumberFormat="1" applyAlignment="1">
      <alignment horizontal="center"/>
    </xf>
    <xf numFmtId="164" fontId="9" fillId="0" borderId="0" xfId="0" applyNumberFormat="1" applyFont="1" applyAlignment="1">
      <alignment horizontal="center"/>
    </xf>
    <xf numFmtId="1" fontId="0" fillId="0" borderId="0" xfId="0" applyNumberFormat="1" applyAlignment="1">
      <alignment horizontal="center"/>
    </xf>
    <xf numFmtId="2" fontId="19" fillId="0" borderId="0" xfId="0" applyNumberFormat="1" applyFont="1"/>
    <xf numFmtId="0" fontId="13" fillId="0" borderId="0" xfId="0" applyFont="1" applyAlignment="1">
      <alignment horizontal="center"/>
    </xf>
    <xf numFmtId="0" fontId="13" fillId="0" borderId="0" xfId="0" applyFont="1" applyAlignment="1"/>
    <xf numFmtId="0" fontId="34" fillId="0" borderId="0" xfId="0" applyFont="1" applyAlignment="1">
      <alignment horizontal="center"/>
    </xf>
    <xf numFmtId="0" fontId="34" fillId="0" borderId="0" xfId="0" applyFont="1" applyAlignment="1"/>
    <xf numFmtId="0" fontId="34" fillId="0" borderId="0" xfId="0" applyFont="1" applyAlignment="1">
      <alignment horizontal="left"/>
    </xf>
    <xf numFmtId="165" fontId="0" fillId="0" borderId="0" xfId="0" applyNumberFormat="1" applyAlignment="1">
      <alignment horizontal="center"/>
    </xf>
    <xf numFmtId="164" fontId="19" fillId="0" borderId="0" xfId="0" applyNumberFormat="1" applyFont="1" applyAlignment="1">
      <alignment horizontal="center"/>
    </xf>
    <xf numFmtId="164" fontId="35" fillId="0" borderId="0" xfId="0" applyNumberFormat="1" applyFont="1"/>
    <xf numFmtId="1" fontId="36" fillId="0" borderId="0" xfId="0" applyNumberFormat="1" applyFont="1" applyAlignment="1">
      <alignment horizontal="left"/>
    </xf>
    <xf numFmtId="0" fontId="19" fillId="0" borderId="0" xfId="0" applyFont="1" applyAlignment="1">
      <alignment horizontal="left"/>
    </xf>
    <xf numFmtId="2" fontId="10" fillId="0" borderId="0" xfId="0" applyNumberFormat="1" applyFont="1"/>
    <xf numFmtId="2" fontId="10" fillId="0" borderId="0" xfId="0" applyNumberFormat="1" applyFont="1" applyAlignment="1">
      <alignment horizontal="right"/>
    </xf>
    <xf numFmtId="0" fontId="37" fillId="0" borderId="0" xfId="0" applyFont="1" applyAlignment="1">
      <alignment horizontal="center"/>
    </xf>
    <xf numFmtId="165" fontId="37" fillId="0" borderId="0" xfId="0" applyNumberFormat="1" applyFont="1" applyAlignment="1">
      <alignment horizontal="center"/>
    </xf>
    <xf numFmtId="164" fontId="37" fillId="0" borderId="0" xfId="0" applyNumberFormat="1" applyFont="1" applyAlignment="1">
      <alignment horizontal="center"/>
    </xf>
    <xf numFmtId="2" fontId="37" fillId="0" borderId="0" xfId="0" applyNumberFormat="1" applyFont="1" applyAlignment="1">
      <alignment horizontal="center"/>
    </xf>
    <xf numFmtId="164" fontId="15" fillId="0" borderId="0" xfId="0" applyNumberFormat="1" applyFont="1" applyAlignment="1">
      <alignment horizontal="right"/>
    </xf>
    <xf numFmtId="164" fontId="9" fillId="0" borderId="0" xfId="0" applyNumberFormat="1" applyFont="1" applyAlignment="1">
      <alignment horizontal="center"/>
    </xf>
    <xf numFmtId="1" fontId="22" fillId="0" borderId="0" xfId="0" applyNumberFormat="1" applyFont="1" applyAlignment="1">
      <alignment horizontal="center"/>
    </xf>
    <xf numFmtId="164" fontId="36" fillId="0" borderId="0" xfId="0" applyNumberFormat="1" applyFont="1" applyAlignment="1">
      <alignment horizontal="center"/>
    </xf>
    <xf numFmtId="0" fontId="19" fillId="0" borderId="0" xfId="0" applyFont="1" applyAlignment="1">
      <alignment vertical="center" wrapText="1"/>
    </xf>
    <xf numFmtId="164" fontId="36" fillId="0" borderId="0" xfId="0" applyNumberFormat="1" applyFont="1"/>
    <xf numFmtId="164" fontId="9" fillId="0" borderId="0" xfId="0" applyNumberFormat="1" applyFont="1" applyAlignment="1">
      <alignment horizontal="center"/>
    </xf>
    <xf numFmtId="1" fontId="13" fillId="0" borderId="0" xfId="0" applyNumberFormat="1" applyFont="1" applyAlignment="1">
      <alignment horizontal="right"/>
    </xf>
    <xf numFmtId="1" fontId="10" fillId="0" borderId="0" xfId="0" applyNumberFormat="1" applyFont="1" applyAlignment="1">
      <alignment horizontal="right"/>
    </xf>
    <xf numFmtId="164" fontId="9" fillId="0" borderId="0" xfId="0" applyNumberFormat="1" applyFont="1" applyAlignment="1">
      <alignment horizontal="center"/>
    </xf>
    <xf numFmtId="164" fontId="9" fillId="0" borderId="0" xfId="0" applyNumberFormat="1" applyFont="1" applyAlignment="1">
      <alignment horizontal="center"/>
    </xf>
    <xf numFmtId="1" fontId="22" fillId="0" borderId="0" xfId="0" applyNumberFormat="1" applyFont="1" applyAlignment="1">
      <alignment horizontal="right"/>
    </xf>
    <xf numFmtId="164" fontId="22" fillId="0" borderId="0" xfId="0" applyNumberFormat="1" applyFont="1" applyAlignment="1">
      <alignment horizontal="center"/>
    </xf>
    <xf numFmtId="0" fontId="22" fillId="0" borderId="0" xfId="0" applyFont="1" applyAlignment="1">
      <alignment horizontal="center"/>
    </xf>
    <xf numFmtId="2" fontId="29" fillId="0" borderId="0" xfId="0" applyNumberFormat="1" applyFont="1" applyAlignment="1">
      <alignment horizontal="center"/>
    </xf>
    <xf numFmtId="1" fontId="29" fillId="0" borderId="0" xfId="0" applyNumberFormat="1" applyFont="1" applyAlignment="1">
      <alignment horizontal="right"/>
    </xf>
    <xf numFmtId="0" fontId="36" fillId="0" borderId="0" xfId="0" applyFont="1"/>
    <xf numFmtId="164" fontId="9" fillId="0" borderId="0" xfId="0" applyNumberFormat="1" applyFont="1" applyAlignment="1">
      <alignment horizontal="center"/>
    </xf>
    <xf numFmtId="1" fontId="14" fillId="0" borderId="0" xfId="0" applyNumberFormat="1" applyFont="1" applyAlignment="1">
      <alignment horizontal="right"/>
    </xf>
    <xf numFmtId="1" fontId="38" fillId="0" borderId="0" xfId="0" applyNumberFormat="1" applyFont="1" applyAlignment="1">
      <alignment horizontal="right"/>
    </xf>
    <xf numFmtId="164" fontId="39" fillId="0" borderId="0" xfId="0" applyNumberFormat="1" applyFont="1" applyAlignment="1">
      <alignment horizontal="center"/>
    </xf>
    <xf numFmtId="164" fontId="14" fillId="0" borderId="0" xfId="0" applyNumberFormat="1" applyFont="1" applyAlignment="1">
      <alignment horizontal="center"/>
    </xf>
    <xf numFmtId="0" fontId="39" fillId="0" borderId="0" xfId="0" applyFont="1" applyAlignment="1">
      <alignment horizontal="center"/>
    </xf>
    <xf numFmtId="2" fontId="39" fillId="0" borderId="0" xfId="0" applyNumberFormat="1" applyFont="1" applyAlignment="1">
      <alignment horizontal="center"/>
    </xf>
    <xf numFmtId="164" fontId="9" fillId="0" borderId="0" xfId="0" applyNumberFormat="1" applyFont="1" applyAlignment="1">
      <alignment horizontal="center"/>
    </xf>
    <xf numFmtId="164" fontId="40" fillId="0" borderId="0" xfId="0" applyNumberFormat="1" applyFont="1" applyAlignment="1">
      <alignment horizontal="right"/>
    </xf>
    <xf numFmtId="164" fontId="41" fillId="0" borderId="0" xfId="0" applyNumberFormat="1" applyFont="1" applyAlignment="1">
      <alignment horizontal="center"/>
    </xf>
    <xf numFmtId="164" fontId="41" fillId="0" borderId="0" xfId="0" applyNumberFormat="1" applyFont="1" applyAlignment="1">
      <alignment horizontal="left"/>
    </xf>
    <xf numFmtId="164" fontId="42" fillId="0" borderId="0" xfId="0" applyNumberFormat="1" applyFont="1" applyAlignment="1">
      <alignment horizontal="left"/>
    </xf>
    <xf numFmtId="164" fontId="11" fillId="0" borderId="1" xfId="0" applyNumberFormat="1" applyFont="1" applyBorder="1"/>
    <xf numFmtId="164" fontId="11" fillId="0" borderId="0" xfId="0" applyNumberFormat="1" applyFont="1" applyAlignment="1">
      <alignment horizontal="center"/>
    </xf>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0" fillId="0" borderId="0" xfId="0" applyAlignment="1">
      <alignment horizontal="right"/>
    </xf>
    <xf numFmtId="164" fontId="9" fillId="0" borderId="0" xfId="0" applyNumberFormat="1" applyFont="1" applyAlignment="1">
      <alignment horizontal="center"/>
    </xf>
    <xf numFmtId="164" fontId="45" fillId="0" borderId="0" xfId="0" applyNumberFormat="1" applyFont="1" applyAlignment="1">
      <alignment horizontal="center"/>
    </xf>
    <xf numFmtId="164" fontId="40" fillId="0" borderId="0" xfId="0" applyNumberFormat="1" applyFont="1" applyAlignment="1">
      <alignment horizontal="center"/>
    </xf>
    <xf numFmtId="164" fontId="9" fillId="0" borderId="0" xfId="0" applyNumberFormat="1" applyFont="1" applyAlignment="1"/>
    <xf numFmtId="2" fontId="37" fillId="0" borderId="0" xfId="0" applyNumberFormat="1" applyFont="1"/>
    <xf numFmtId="2" fontId="37" fillId="0" borderId="0" xfId="0" applyNumberFormat="1" applyFont="1" applyAlignment="1">
      <alignment horizontal="right"/>
    </xf>
    <xf numFmtId="0" fontId="37" fillId="0" borderId="0" xfId="0" applyFont="1"/>
    <xf numFmtId="0" fontId="19" fillId="0" borderId="0" xfId="0" applyFont="1" applyAlignment="1">
      <alignment wrapText="1"/>
    </xf>
    <xf numFmtId="164" fontId="9" fillId="0" borderId="0" xfId="0" applyNumberFormat="1" applyFont="1" applyAlignment="1">
      <alignment horizontal="center"/>
    </xf>
    <xf numFmtId="9" fontId="0" fillId="0" borderId="0" xfId="11" applyFont="1" applyAlignment="1">
      <alignment horizontal="center"/>
    </xf>
    <xf numFmtId="0" fontId="29" fillId="0" borderId="0" xfId="0" applyFont="1" applyAlignment="1"/>
    <xf numFmtId="0" fontId="37" fillId="0" borderId="0" xfId="0" applyFont="1" applyAlignment="1"/>
    <xf numFmtId="164" fontId="9" fillId="0" borderId="0" xfId="0" applyNumberFormat="1" applyFont="1" applyAlignment="1">
      <alignment horizontal="center"/>
    </xf>
    <xf numFmtId="164" fontId="9" fillId="0" borderId="0" xfId="10" applyNumberFormat="1" applyFont="1" applyAlignment="1">
      <alignment horizontal="center"/>
    </xf>
    <xf numFmtId="164" fontId="9" fillId="0" borderId="1" xfId="10" applyNumberFormat="1" applyFont="1" applyBorder="1" applyAlignment="1">
      <alignment horizontal="center"/>
    </xf>
    <xf numFmtId="164" fontId="9" fillId="0" borderId="0" xfId="10" applyNumberFormat="1" applyFont="1" applyBorder="1" applyAlignment="1">
      <alignment horizontal="center"/>
    </xf>
    <xf numFmtId="164" fontId="11" fillId="0" borderId="0" xfId="0" applyNumberFormat="1" applyFont="1" applyAlignment="1">
      <alignment horizontal="center"/>
    </xf>
  </cellXfs>
  <cellStyles count="12">
    <cellStyle name="Hyperlink" xfId="1" builtinId="8"/>
    <cellStyle name="Normal" xfId="0" builtinId="0"/>
    <cellStyle name="Normal 2" xfId="2" xr:uid="{00000000-0005-0000-0000-000002000000}"/>
    <cellStyle name="Normal 2 2" xfId="10" xr:uid="{00000000-0005-0000-0000-000003000000}"/>
    <cellStyle name="Normal 3" xfId="3" xr:uid="{00000000-0005-0000-0000-000004000000}"/>
    <cellStyle name="Normal 4" xfId="4" xr:uid="{00000000-0005-0000-0000-000005000000}"/>
    <cellStyle name="Normal 5" xfId="5" xr:uid="{00000000-0005-0000-0000-000006000000}"/>
    <cellStyle name="Normal 6" xfId="6" xr:uid="{00000000-0005-0000-0000-000007000000}"/>
    <cellStyle name="Normal 7" xfId="7" xr:uid="{00000000-0005-0000-0000-000008000000}"/>
    <cellStyle name="Normal 8" xfId="8" xr:uid="{00000000-0005-0000-0000-000009000000}"/>
    <cellStyle name="Normal 9" xfId="9" xr:uid="{00000000-0005-0000-0000-00000A000000}"/>
    <cellStyle name="Percent" xfId="11"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Air Pressure</a:t>
            </a:r>
            <a:endParaRPr lang="en-US">
              <a:effectLst/>
            </a:endParaRPr>
          </a:p>
        </c:rich>
      </c:tx>
      <c:overlay val="0"/>
    </c:title>
    <c:autoTitleDeleted val="0"/>
    <c:plotArea>
      <c:layout>
        <c:manualLayout>
          <c:layoutTarget val="inner"/>
          <c:xMode val="edge"/>
          <c:yMode val="edge"/>
          <c:x val="0.12539100830481295"/>
          <c:y val="7.1247743540354944E-2"/>
          <c:w val="0.83034547543259218"/>
          <c:h val="0.79359988191396158"/>
        </c:manualLayout>
      </c:layout>
      <c:lineChart>
        <c:grouping val="standard"/>
        <c:varyColors val="0"/>
        <c:ser>
          <c:idx val="1"/>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Press'!$B$9:$M$9</c:f>
              <c:numCache>
                <c:formatCode>0.0</c:formatCode>
                <c:ptCount val="12"/>
                <c:pt idx="0">
                  <c:v>730.28200000000004</c:v>
                </c:pt>
                <c:pt idx="1">
                  <c:v>730.41499999999996</c:v>
                </c:pt>
                <c:pt idx="2">
                  <c:v>730.74900000000002</c:v>
                </c:pt>
                <c:pt idx="3">
                  <c:v>729.96799999999996</c:v>
                </c:pt>
                <c:pt idx="4">
                  <c:v>730.57100000000003</c:v>
                </c:pt>
                <c:pt idx="5">
                  <c:v>730.80499999999995</c:v>
                </c:pt>
                <c:pt idx="6">
                  <c:v>730.58799999999997</c:v>
                </c:pt>
                <c:pt idx="7">
                  <c:v>730.73900000000003</c:v>
                </c:pt>
                <c:pt idx="8">
                  <c:v>730.69399999999996</c:v>
                </c:pt>
                <c:pt idx="9">
                  <c:v>730.23900000000003</c:v>
                </c:pt>
              </c:numCache>
            </c:numRef>
          </c:val>
          <c:smooth val="0"/>
          <c:extLst>
            <c:ext xmlns:c16="http://schemas.microsoft.com/office/drawing/2014/chart" uri="{C3380CC4-5D6E-409C-BE32-E72D297353CC}">
              <c16:uniqueId val="{00000000-331D-4C5B-9F2E-D8717D957D8E}"/>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Press'!$B$16:$M$16</c:f>
                <c:numCache>
                  <c:formatCode>General</c:formatCode>
                  <c:ptCount val="12"/>
                  <c:pt idx="0">
                    <c:v>0.42909936689147432</c:v>
                  </c:pt>
                  <c:pt idx="1">
                    <c:v>0.3166434903799577</c:v>
                  </c:pt>
                  <c:pt idx="2">
                    <c:v>0.39617017747908101</c:v>
                  </c:pt>
                  <c:pt idx="3">
                    <c:v>0.40404525913388928</c:v>
                  </c:pt>
                  <c:pt idx="4">
                    <c:v>0.23697870107229302</c:v>
                  </c:pt>
                  <c:pt idx="5">
                    <c:v>0.43717529447033593</c:v>
                  </c:pt>
                  <c:pt idx="6">
                    <c:v>0.2002613768244273</c:v>
                  </c:pt>
                  <c:pt idx="7">
                    <c:v>0.37972653067075107</c:v>
                  </c:pt>
                  <c:pt idx="8">
                    <c:v>0.61614890748134943</c:v>
                  </c:pt>
                  <c:pt idx="9">
                    <c:v>0.30986978832132506</c:v>
                  </c:pt>
                  <c:pt idx="10">
                    <c:v>0.32093405345436599</c:v>
                  </c:pt>
                  <c:pt idx="11">
                    <c:v>0.59979685449881648</c:v>
                  </c:pt>
                </c:numCache>
              </c:numRef>
            </c:plus>
            <c:minus>
              <c:numRef>
                <c:f>'Air Press'!$B$16:$M$16</c:f>
                <c:numCache>
                  <c:formatCode>General</c:formatCode>
                  <c:ptCount val="12"/>
                  <c:pt idx="0">
                    <c:v>0.42909936689147432</c:v>
                  </c:pt>
                  <c:pt idx="1">
                    <c:v>0.3166434903799577</c:v>
                  </c:pt>
                  <c:pt idx="2">
                    <c:v>0.39617017747908101</c:v>
                  </c:pt>
                  <c:pt idx="3">
                    <c:v>0.40404525913388928</c:v>
                  </c:pt>
                  <c:pt idx="4">
                    <c:v>0.23697870107229302</c:v>
                  </c:pt>
                  <c:pt idx="5">
                    <c:v>0.43717529447033593</c:v>
                  </c:pt>
                  <c:pt idx="6">
                    <c:v>0.2002613768244273</c:v>
                  </c:pt>
                  <c:pt idx="7">
                    <c:v>0.37972653067075107</c:v>
                  </c:pt>
                  <c:pt idx="8">
                    <c:v>0.61614890748134943</c:v>
                  </c:pt>
                  <c:pt idx="9">
                    <c:v>0.30986978832132506</c:v>
                  </c:pt>
                  <c:pt idx="10">
                    <c:v>0.32093405345436599</c:v>
                  </c:pt>
                  <c:pt idx="11">
                    <c:v>0.59979685449881648</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Press'!$B$15:$M$15</c:f>
              <c:numCache>
                <c:formatCode>0.0</c:formatCode>
                <c:ptCount val="12"/>
                <c:pt idx="0">
                  <c:v>730.65733333333344</c:v>
                </c:pt>
                <c:pt idx="1">
                  <c:v>730.73450000000003</c:v>
                </c:pt>
                <c:pt idx="2">
                  <c:v>730.87714285714287</c:v>
                </c:pt>
                <c:pt idx="3">
                  <c:v>730.31971428571421</c:v>
                </c:pt>
                <c:pt idx="4">
                  <c:v>730.16628571428566</c:v>
                </c:pt>
                <c:pt idx="5">
                  <c:v>730.17771428571439</c:v>
                </c:pt>
                <c:pt idx="6">
                  <c:v>730.3095714285713</c:v>
                </c:pt>
                <c:pt idx="7">
                  <c:v>730.20071428571441</c:v>
                </c:pt>
                <c:pt idx="8">
                  <c:v>729.91885714285729</c:v>
                </c:pt>
                <c:pt idx="9">
                  <c:v>729.78057142857142</c:v>
                </c:pt>
                <c:pt idx="10">
                  <c:v>729.53633333333335</c:v>
                </c:pt>
                <c:pt idx="11">
                  <c:v>729.98233333333326</c:v>
                </c:pt>
              </c:numCache>
            </c:numRef>
          </c:val>
          <c:smooth val="0"/>
          <c:extLst>
            <c:ext xmlns:c16="http://schemas.microsoft.com/office/drawing/2014/chart" uri="{C3380CC4-5D6E-409C-BE32-E72D297353CC}">
              <c16:uniqueId val="{00000001-331D-4C5B-9F2E-D8717D957D8E}"/>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in val="729"/>
        </c:scaling>
        <c:delete val="0"/>
        <c:axPos val="l"/>
        <c:title>
          <c:tx>
            <c:rich>
              <a:bodyPr rot="-5400000" vert="horz"/>
              <a:lstStyle/>
              <a:p>
                <a:pPr>
                  <a:defRPr sz="1600"/>
                </a:pPr>
                <a:r>
                  <a:rPr lang="en-US" sz="1600"/>
                  <a:t>Air Pressure (mmHg)</a:t>
                </a:r>
              </a:p>
            </c:rich>
          </c:tx>
          <c:layout>
            <c:manualLayout>
              <c:xMode val="edge"/>
              <c:yMode val="edge"/>
              <c:x val="2.6595744680851064E-2"/>
              <c:y val="0.27050607610741956"/>
            </c:manualLayout>
          </c:layout>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4.6573327074128035E-2"/>
          <c:w val="0.17534254361821794"/>
          <c:h val="0.109558919609541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Comparison of Monthly BCI &amp; Celestino Rainfall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rgbClr val="0000FF"/>
              </a:solidFill>
              <a:ln w="9525">
                <a:solidFill>
                  <a:srgbClr val="0000FF"/>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FF0000"/>
                </a:solidFill>
                <a:prstDash val="sysDot"/>
              </a:ln>
              <a:effectLst/>
            </c:spPr>
            <c:trendlineType val="linear"/>
            <c:intercept val="0"/>
            <c:dispRSqr val="1"/>
            <c:dispEq val="1"/>
            <c:trendlineLbl>
              <c:layout>
                <c:manualLayout>
                  <c:x val="-0.51694758057628909"/>
                  <c:y val="-0.111718488332267"/>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Rainfall!$AJ$2:$AJ$999</c:f>
              <c:numCache>
                <c:formatCode>0.0</c:formatCode>
                <c:ptCount val="998"/>
                <c:pt idx="0">
                  <c:v>51.816000000000003</c:v>
                </c:pt>
                <c:pt idx="1">
                  <c:v>18.478999999999999</c:v>
                </c:pt>
                <c:pt idx="2">
                  <c:v>71.311999999999998</c:v>
                </c:pt>
                <c:pt idx="3">
                  <c:v>206.185</c:v>
                </c:pt>
                <c:pt idx="4">
                  <c:v>134.36600000000001</c:v>
                </c:pt>
                <c:pt idx="5">
                  <c:v>97.409000000000006</c:v>
                </c:pt>
                <c:pt idx="6">
                  <c:v>198.374</c:v>
                </c:pt>
                <c:pt idx="7">
                  <c:v>268.47800000000001</c:v>
                </c:pt>
                <c:pt idx="8">
                  <c:v>400.43099999999998</c:v>
                </c:pt>
                <c:pt idx="9">
                  <c:v>212.59800000000001</c:v>
                </c:pt>
                <c:pt idx="10">
                  <c:v>111.5</c:v>
                </c:pt>
                <c:pt idx="11">
                  <c:v>20.827999999999999</c:v>
                </c:pt>
                <c:pt idx="12">
                  <c:v>29.21</c:v>
                </c:pt>
                <c:pt idx="13">
                  <c:v>5.2709999999999999</c:v>
                </c:pt>
                <c:pt idx="14">
                  <c:v>94.361000000000004</c:v>
                </c:pt>
                <c:pt idx="15">
                  <c:v>165.16399999999999</c:v>
                </c:pt>
                <c:pt idx="16">
                  <c:v>326.45400000000001</c:v>
                </c:pt>
                <c:pt idx="17">
                  <c:v>486.75799999999998</c:v>
                </c:pt>
                <c:pt idx="18">
                  <c:v>142.749</c:v>
                </c:pt>
                <c:pt idx="19">
                  <c:v>255.398</c:v>
                </c:pt>
                <c:pt idx="20">
                  <c:v>442.91300000000001</c:v>
                </c:pt>
                <c:pt idx="21">
                  <c:v>835.91399999999999</c:v>
                </c:pt>
                <c:pt idx="22">
                  <c:v>145.41499999999999</c:v>
                </c:pt>
                <c:pt idx="23">
                  <c:v>11.114000000000001</c:v>
                </c:pt>
                <c:pt idx="24">
                  <c:v>8.6359999999999992</c:v>
                </c:pt>
                <c:pt idx="25">
                  <c:v>50.609000000000002</c:v>
                </c:pt>
                <c:pt idx="26">
                  <c:v>59.881</c:v>
                </c:pt>
                <c:pt idx="27">
                  <c:v>268.22399999999999</c:v>
                </c:pt>
                <c:pt idx="28">
                  <c:v>256.66699999999997</c:v>
                </c:pt>
                <c:pt idx="29">
                  <c:v>227.9</c:v>
                </c:pt>
                <c:pt idx="30">
                  <c:v>242.827</c:v>
                </c:pt>
                <c:pt idx="31">
                  <c:v>178.90799999999999</c:v>
                </c:pt>
                <c:pt idx="32">
                  <c:v>164.69</c:v>
                </c:pt>
                <c:pt idx="33">
                  <c:v>437.89600000000002</c:v>
                </c:pt>
                <c:pt idx="34">
                  <c:v>280.762</c:v>
                </c:pt>
                <c:pt idx="35">
                  <c:v>295.75700000000001</c:v>
                </c:pt>
                <c:pt idx="36">
                  <c:v>6.6680000000000001</c:v>
                </c:pt>
                <c:pt idx="37">
                  <c:v>124.84099999999999</c:v>
                </c:pt>
                <c:pt idx="38">
                  <c:v>34.924999999999997</c:v>
                </c:pt>
                <c:pt idx="39">
                  <c:v>447.04599999999999</c:v>
                </c:pt>
                <c:pt idx="41">
                  <c:v>385.62099999999998</c:v>
                </c:pt>
                <c:pt idx="42">
                  <c:v>278.13</c:v>
                </c:pt>
                <c:pt idx="43">
                  <c:v>260.72199999999998</c:v>
                </c:pt>
                <c:pt idx="44">
                  <c:v>436.25299999999999</c:v>
                </c:pt>
                <c:pt idx="45">
                  <c:v>261.87</c:v>
                </c:pt>
                <c:pt idx="46">
                  <c:v>19.809999999999999</c:v>
                </c:pt>
                <c:pt idx="47">
                  <c:v>12.446</c:v>
                </c:pt>
                <c:pt idx="48">
                  <c:v>39.116</c:v>
                </c:pt>
                <c:pt idx="49">
                  <c:v>0</c:v>
                </c:pt>
                <c:pt idx="50">
                  <c:v>101.6</c:v>
                </c:pt>
                <c:pt idx="51">
                  <c:v>264.41399999999999</c:v>
                </c:pt>
                <c:pt idx="52">
                  <c:v>229.23500000000001</c:v>
                </c:pt>
                <c:pt idx="53">
                  <c:v>252.60300000000001</c:v>
                </c:pt>
                <c:pt idx="54">
                  <c:v>309.5</c:v>
                </c:pt>
                <c:pt idx="55">
                  <c:v>196.279</c:v>
                </c:pt>
                <c:pt idx="56">
                  <c:v>237.87100000000001</c:v>
                </c:pt>
                <c:pt idx="57">
                  <c:v>260.98599999999999</c:v>
                </c:pt>
                <c:pt idx="58">
                  <c:v>434.721</c:v>
                </c:pt>
                <c:pt idx="59">
                  <c:v>47.12</c:v>
                </c:pt>
                <c:pt idx="60">
                  <c:v>0.51</c:v>
                </c:pt>
                <c:pt idx="61">
                  <c:v>12.19</c:v>
                </c:pt>
                <c:pt idx="62">
                  <c:v>82.55</c:v>
                </c:pt>
              </c:numCache>
            </c:numRef>
          </c:xVal>
          <c:yVal>
            <c:numRef>
              <c:f>Rainfall!$AI$2:$AI$999</c:f>
              <c:numCache>
                <c:formatCode>0.0</c:formatCode>
                <c:ptCount val="998"/>
                <c:pt idx="0">
                  <c:v>15.7</c:v>
                </c:pt>
                <c:pt idx="1">
                  <c:v>18.5</c:v>
                </c:pt>
                <c:pt idx="2">
                  <c:v>62.66</c:v>
                </c:pt>
                <c:pt idx="3">
                  <c:v>136.69999999999999</c:v>
                </c:pt>
                <c:pt idx="4">
                  <c:v>151.45499999999998</c:v>
                </c:pt>
                <c:pt idx="5">
                  <c:v>150.95499999999998</c:v>
                </c:pt>
                <c:pt idx="6">
                  <c:v>123.075</c:v>
                </c:pt>
                <c:pt idx="7">
                  <c:v>263.18</c:v>
                </c:pt>
                <c:pt idx="8">
                  <c:v>275.85500000000002</c:v>
                </c:pt>
                <c:pt idx="9">
                  <c:v>170.82</c:v>
                </c:pt>
                <c:pt idx="10">
                  <c:v>96.584999999999994</c:v>
                </c:pt>
                <c:pt idx="11">
                  <c:v>6.665</c:v>
                </c:pt>
                <c:pt idx="12">
                  <c:v>21.75</c:v>
                </c:pt>
                <c:pt idx="13">
                  <c:v>3.8949999999999996</c:v>
                </c:pt>
                <c:pt idx="14">
                  <c:v>139.06</c:v>
                </c:pt>
                <c:pt idx="15">
                  <c:v>343.89499999999998</c:v>
                </c:pt>
                <c:pt idx="16">
                  <c:v>270.64999999999998</c:v>
                </c:pt>
                <c:pt idx="17">
                  <c:v>231.22</c:v>
                </c:pt>
                <c:pt idx="18">
                  <c:v>241.19</c:v>
                </c:pt>
                <c:pt idx="19">
                  <c:v>289.23</c:v>
                </c:pt>
                <c:pt idx="20">
                  <c:v>463.78999999999996</c:v>
                </c:pt>
                <c:pt idx="21">
                  <c:v>919.72</c:v>
                </c:pt>
                <c:pt idx="22">
                  <c:v>159.66499999999999</c:v>
                </c:pt>
                <c:pt idx="23">
                  <c:v>21.175000000000001</c:v>
                </c:pt>
                <c:pt idx="24">
                  <c:v>4.2949999999999999</c:v>
                </c:pt>
                <c:pt idx="25">
                  <c:v>22.725000000000001</c:v>
                </c:pt>
                <c:pt idx="26">
                  <c:v>111.49000000000001</c:v>
                </c:pt>
                <c:pt idx="27">
                  <c:v>335.87</c:v>
                </c:pt>
                <c:pt idx="28">
                  <c:v>257.505</c:v>
                </c:pt>
                <c:pt idx="29">
                  <c:v>350.995</c:v>
                </c:pt>
                <c:pt idx="30">
                  <c:v>233.315</c:v>
                </c:pt>
                <c:pt idx="31">
                  <c:v>192.89999999999998</c:v>
                </c:pt>
                <c:pt idx="32">
                  <c:v>355.37</c:v>
                </c:pt>
                <c:pt idx="33">
                  <c:v>500.88</c:v>
                </c:pt>
                <c:pt idx="34">
                  <c:v>312.29499999999996</c:v>
                </c:pt>
                <c:pt idx="35">
                  <c:v>136.65</c:v>
                </c:pt>
                <c:pt idx="36">
                  <c:v>1.02</c:v>
                </c:pt>
                <c:pt idx="37">
                  <c:v>80.775000000000006</c:v>
                </c:pt>
                <c:pt idx="38">
                  <c:v>172.465</c:v>
                </c:pt>
                <c:pt idx="39">
                  <c:v>217.42500000000001</c:v>
                </c:pt>
                <c:pt idx="41">
                  <c:v>261.745</c:v>
                </c:pt>
                <c:pt idx="42">
                  <c:v>176.15</c:v>
                </c:pt>
                <c:pt idx="43">
                  <c:v>410.59000000000003</c:v>
                </c:pt>
                <c:pt idx="44">
                  <c:v>513.20499999999993</c:v>
                </c:pt>
                <c:pt idx="45">
                  <c:v>219.07499999999999</c:v>
                </c:pt>
                <c:pt idx="46">
                  <c:v>20.064999999999998</c:v>
                </c:pt>
                <c:pt idx="47">
                  <c:v>9.4</c:v>
                </c:pt>
                <c:pt idx="48">
                  <c:v>1.52</c:v>
                </c:pt>
                <c:pt idx="49">
                  <c:v>19.43</c:v>
                </c:pt>
                <c:pt idx="50">
                  <c:v>75.694999999999993</c:v>
                </c:pt>
                <c:pt idx="51">
                  <c:v>342.27</c:v>
                </c:pt>
                <c:pt idx="52" formatCode="General">
                  <c:v>210.06</c:v>
                </c:pt>
                <c:pt idx="53" formatCode="General">
                  <c:v>373.125</c:v>
                </c:pt>
                <c:pt idx="54">
                  <c:v>205.23500000000001</c:v>
                </c:pt>
                <c:pt idx="55">
                  <c:v>206.75</c:v>
                </c:pt>
                <c:pt idx="56">
                  <c:v>398.78499999999997</c:v>
                </c:pt>
                <c:pt idx="57">
                  <c:v>247.77500000000001</c:v>
                </c:pt>
                <c:pt idx="58">
                  <c:v>160.91</c:v>
                </c:pt>
                <c:pt idx="59">
                  <c:v>59.055</c:v>
                </c:pt>
                <c:pt idx="60">
                  <c:v>14.984999999999999</c:v>
                </c:pt>
                <c:pt idx="61">
                  <c:v>9.0150000000000006</c:v>
                </c:pt>
                <c:pt idx="62">
                  <c:v>154.05000000000001</c:v>
                </c:pt>
              </c:numCache>
            </c:numRef>
          </c:yVal>
          <c:smooth val="0"/>
          <c:extLst>
            <c:ext xmlns:c16="http://schemas.microsoft.com/office/drawing/2014/chart" uri="{C3380CC4-5D6E-409C-BE32-E72D297353CC}">
              <c16:uniqueId val="{00000000-D91B-43D2-84BA-5D58F4B95926}"/>
            </c:ext>
          </c:extLst>
        </c:ser>
        <c:dLbls>
          <c:showLegendKey val="0"/>
          <c:showVal val="0"/>
          <c:showCatName val="0"/>
          <c:showSerName val="0"/>
          <c:showPercent val="0"/>
          <c:showBubbleSize val="0"/>
        </c:dLbls>
        <c:axId val="602875272"/>
        <c:axId val="602869696"/>
      </c:scatterChart>
      <c:valAx>
        <c:axId val="602875272"/>
        <c:scaling>
          <c:orientation val="minMax"/>
          <c:max val="1000"/>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BCI Rainfall (mm)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69696"/>
        <c:crosses val="autoZero"/>
        <c:crossBetween val="midCat"/>
      </c:valAx>
      <c:valAx>
        <c:axId val="60286969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Celestino 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75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NR'!$I$2:$I$97</c:f>
              <c:numCache>
                <c:formatCode>0.0</c:formatCode>
                <c:ptCount val="96"/>
                <c:pt idx="0">
                  <c:v>0.64980000000000004</c:v>
                </c:pt>
                <c:pt idx="1">
                  <c:v>0.6341</c:v>
                </c:pt>
                <c:pt idx="2">
                  <c:v>0.62519999999999998</c:v>
                </c:pt>
                <c:pt idx="3">
                  <c:v>0.60129999999999995</c:v>
                </c:pt>
                <c:pt idx="4">
                  <c:v>0.63570000000000004</c:v>
                </c:pt>
                <c:pt idx="5">
                  <c:v>0.63790000000000002</c:v>
                </c:pt>
                <c:pt idx="6">
                  <c:v>0.64219999999999999</c:v>
                </c:pt>
                <c:pt idx="7">
                  <c:v>0.68579999999999997</c:v>
                </c:pt>
                <c:pt idx="8">
                  <c:v>0.63959999999999995</c:v>
                </c:pt>
                <c:pt idx="9">
                  <c:v>0.61409999999999998</c:v>
                </c:pt>
                <c:pt idx="10">
                  <c:v>0.59330000000000005</c:v>
                </c:pt>
                <c:pt idx="11">
                  <c:v>0.60170000000000001</c:v>
                </c:pt>
                <c:pt idx="12">
                  <c:v>0.60119999999999996</c:v>
                </c:pt>
                <c:pt idx="13">
                  <c:v>0.62949999999999995</c:v>
                </c:pt>
                <c:pt idx="14">
                  <c:v>0.63570000000000004</c:v>
                </c:pt>
                <c:pt idx="15">
                  <c:v>0.64029999999999998</c:v>
                </c:pt>
                <c:pt idx="16">
                  <c:v>0.67079999999999995</c:v>
                </c:pt>
                <c:pt idx="17">
                  <c:v>0.72519999999999996</c:v>
                </c:pt>
                <c:pt idx="18">
                  <c:v>0.70760000000000001</c:v>
                </c:pt>
                <c:pt idx="19">
                  <c:v>0.7036</c:v>
                </c:pt>
                <c:pt idx="20">
                  <c:v>0.70189999999999997</c:v>
                </c:pt>
                <c:pt idx="21">
                  <c:v>0.69879999999999998</c:v>
                </c:pt>
                <c:pt idx="22">
                  <c:v>0.68220000000000003</c:v>
                </c:pt>
                <c:pt idx="23">
                  <c:v>0.67989999999999995</c:v>
                </c:pt>
                <c:pt idx="24">
                  <c:v>0.67200000000000004</c:v>
                </c:pt>
                <c:pt idx="25">
                  <c:v>1.4013</c:v>
                </c:pt>
                <c:pt idx="26">
                  <c:v>3.5586000000000002</c:v>
                </c:pt>
                <c:pt idx="27">
                  <c:v>7.6246</c:v>
                </c:pt>
                <c:pt idx="28">
                  <c:v>13.807</c:v>
                </c:pt>
                <c:pt idx="29">
                  <c:v>21.451899999999998</c:v>
                </c:pt>
                <c:pt idx="30">
                  <c:v>26.797699999999999</c:v>
                </c:pt>
                <c:pt idx="31">
                  <c:v>32.392499999999998</c:v>
                </c:pt>
                <c:pt idx="32">
                  <c:v>41.738300000000002</c:v>
                </c:pt>
                <c:pt idx="33">
                  <c:v>50.161700000000003</c:v>
                </c:pt>
                <c:pt idx="34">
                  <c:v>52.5595</c:v>
                </c:pt>
                <c:pt idx="35">
                  <c:v>60.568600000000004</c:v>
                </c:pt>
                <c:pt idx="36">
                  <c:v>68.636099999999999</c:v>
                </c:pt>
                <c:pt idx="37">
                  <c:v>70.101799999999997</c:v>
                </c:pt>
                <c:pt idx="38">
                  <c:v>73.476799999999997</c:v>
                </c:pt>
                <c:pt idx="39">
                  <c:v>78.272599999999997</c:v>
                </c:pt>
                <c:pt idx="40">
                  <c:v>83.380099999999999</c:v>
                </c:pt>
                <c:pt idx="41">
                  <c:v>90.694599999999994</c:v>
                </c:pt>
                <c:pt idx="42">
                  <c:v>99.242099999999994</c:v>
                </c:pt>
                <c:pt idx="43">
                  <c:v>96.549599999999998</c:v>
                </c:pt>
                <c:pt idx="44">
                  <c:v>94.232699999999994</c:v>
                </c:pt>
                <c:pt idx="45">
                  <c:v>98.755499999999998</c:v>
                </c:pt>
                <c:pt idx="46">
                  <c:v>104.28830000000001</c:v>
                </c:pt>
                <c:pt idx="47">
                  <c:v>106.3355</c:v>
                </c:pt>
                <c:pt idx="48">
                  <c:v>101.89919999999999</c:v>
                </c:pt>
                <c:pt idx="49">
                  <c:v>107.6444</c:v>
                </c:pt>
                <c:pt idx="50">
                  <c:v>101.0517</c:v>
                </c:pt>
                <c:pt idx="51">
                  <c:v>98.087299999999999</c:v>
                </c:pt>
                <c:pt idx="52">
                  <c:v>93.444199999999995</c:v>
                </c:pt>
                <c:pt idx="53">
                  <c:v>87.434799999999996</c:v>
                </c:pt>
                <c:pt idx="54">
                  <c:v>84.934399999999997</c:v>
                </c:pt>
                <c:pt idx="55">
                  <c:v>78.915800000000004</c:v>
                </c:pt>
                <c:pt idx="56">
                  <c:v>73.304900000000004</c:v>
                </c:pt>
                <c:pt idx="57">
                  <c:v>68.211500000000001</c:v>
                </c:pt>
                <c:pt idx="58">
                  <c:v>59.614600000000003</c:v>
                </c:pt>
                <c:pt idx="59">
                  <c:v>51.482399999999998</c:v>
                </c:pt>
                <c:pt idx="60">
                  <c:v>45.271299999999997</c:v>
                </c:pt>
                <c:pt idx="61">
                  <c:v>38.206400000000002</c:v>
                </c:pt>
                <c:pt idx="62">
                  <c:v>33.502600000000001</c:v>
                </c:pt>
                <c:pt idx="63">
                  <c:v>28.635000000000002</c:v>
                </c:pt>
                <c:pt idx="64">
                  <c:v>26.5885</c:v>
                </c:pt>
                <c:pt idx="65">
                  <c:v>23.225200000000001</c:v>
                </c:pt>
                <c:pt idx="66">
                  <c:v>20.816600000000001</c:v>
                </c:pt>
                <c:pt idx="67">
                  <c:v>15.688000000000001</c:v>
                </c:pt>
                <c:pt idx="68">
                  <c:v>11.7948</c:v>
                </c:pt>
                <c:pt idx="69">
                  <c:v>8.6100999999999992</c:v>
                </c:pt>
                <c:pt idx="70">
                  <c:v>5.3042999999999996</c:v>
                </c:pt>
                <c:pt idx="71">
                  <c:v>2.4634</c:v>
                </c:pt>
                <c:pt idx="72">
                  <c:v>0.93110000000000004</c:v>
                </c:pt>
                <c:pt idx="73">
                  <c:v>0.6653</c:v>
                </c:pt>
                <c:pt idx="74">
                  <c:v>0.66310000000000002</c:v>
                </c:pt>
                <c:pt idx="75">
                  <c:v>0.67059999999999997</c:v>
                </c:pt>
                <c:pt idx="76">
                  <c:v>0.65159999999999996</c:v>
                </c:pt>
                <c:pt idx="77">
                  <c:v>0.64239999999999997</c:v>
                </c:pt>
                <c:pt idx="78">
                  <c:v>0.67820000000000003</c:v>
                </c:pt>
                <c:pt idx="79">
                  <c:v>0.68079999999999996</c:v>
                </c:pt>
                <c:pt idx="80">
                  <c:v>0.68500000000000005</c:v>
                </c:pt>
                <c:pt idx="81">
                  <c:v>0.65959999999999996</c:v>
                </c:pt>
                <c:pt idx="82">
                  <c:v>0.68459999999999999</c:v>
                </c:pt>
                <c:pt idx="83">
                  <c:v>0.71479999999999999</c:v>
                </c:pt>
                <c:pt idx="84">
                  <c:v>0.66690000000000005</c:v>
                </c:pt>
                <c:pt idx="85">
                  <c:v>0.65449999999999997</c:v>
                </c:pt>
                <c:pt idx="86">
                  <c:v>0.66500000000000004</c:v>
                </c:pt>
                <c:pt idx="87">
                  <c:v>0.70140000000000002</c:v>
                </c:pt>
                <c:pt idx="88">
                  <c:v>0.69099999999999995</c:v>
                </c:pt>
                <c:pt idx="89">
                  <c:v>0.65620000000000001</c:v>
                </c:pt>
                <c:pt idx="90">
                  <c:v>0.6431</c:v>
                </c:pt>
                <c:pt idx="91">
                  <c:v>0.6613</c:v>
                </c:pt>
                <c:pt idx="92">
                  <c:v>0.58520000000000005</c:v>
                </c:pt>
                <c:pt idx="93">
                  <c:v>0.64070000000000005</c:v>
                </c:pt>
                <c:pt idx="94">
                  <c:v>0.66669999999999996</c:v>
                </c:pt>
                <c:pt idx="95">
                  <c:v>0.64729999999999999</c:v>
                </c:pt>
              </c:numCache>
            </c:numRef>
          </c:val>
          <c:smooth val="0"/>
          <c:extLst>
            <c:ext xmlns:c16="http://schemas.microsoft.com/office/drawing/2014/chart" uri="{C3380CC4-5D6E-409C-BE32-E72D297353CC}">
              <c16:uniqueId val="{00000000-A626-41B3-87BA-878BDCC277D5}"/>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Up-welling Short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NR'!$J$2:$J$97</c:f>
              <c:numCache>
                <c:formatCode>0.0</c:formatCode>
                <c:ptCount val="96"/>
                <c:pt idx="0">
                  <c:v>438.49639999999999</c:v>
                </c:pt>
                <c:pt idx="1">
                  <c:v>438.34570000000002</c:v>
                </c:pt>
                <c:pt idx="2">
                  <c:v>438.31560000000002</c:v>
                </c:pt>
                <c:pt idx="3">
                  <c:v>438.21089999999998</c:v>
                </c:pt>
                <c:pt idx="4">
                  <c:v>437.9239</c:v>
                </c:pt>
                <c:pt idx="5">
                  <c:v>437.7543</c:v>
                </c:pt>
                <c:pt idx="6">
                  <c:v>437.59350000000001</c:v>
                </c:pt>
                <c:pt idx="7">
                  <c:v>437.44600000000003</c:v>
                </c:pt>
                <c:pt idx="8">
                  <c:v>437.35399999999998</c:v>
                </c:pt>
                <c:pt idx="9">
                  <c:v>437.23079999999999</c:v>
                </c:pt>
                <c:pt idx="10">
                  <c:v>437.11669999999998</c:v>
                </c:pt>
                <c:pt idx="11">
                  <c:v>436.98480000000001</c:v>
                </c:pt>
                <c:pt idx="12">
                  <c:v>436.79570000000001</c:v>
                </c:pt>
                <c:pt idx="13">
                  <c:v>436.6728</c:v>
                </c:pt>
                <c:pt idx="14">
                  <c:v>436.55650000000003</c:v>
                </c:pt>
                <c:pt idx="15">
                  <c:v>436.32929999999999</c:v>
                </c:pt>
                <c:pt idx="16">
                  <c:v>436.1859</c:v>
                </c:pt>
                <c:pt idx="17">
                  <c:v>436.10399999999998</c:v>
                </c:pt>
                <c:pt idx="18">
                  <c:v>436.05759999999998</c:v>
                </c:pt>
                <c:pt idx="19">
                  <c:v>436.0659</c:v>
                </c:pt>
                <c:pt idx="20">
                  <c:v>436.04489999999998</c:v>
                </c:pt>
                <c:pt idx="21">
                  <c:v>435.97030000000001</c:v>
                </c:pt>
                <c:pt idx="22">
                  <c:v>435.8895</c:v>
                </c:pt>
                <c:pt idx="23">
                  <c:v>435.83699999999999</c:v>
                </c:pt>
                <c:pt idx="24">
                  <c:v>435.93150000000003</c:v>
                </c:pt>
                <c:pt idx="25">
                  <c:v>436.1268</c:v>
                </c:pt>
                <c:pt idx="26">
                  <c:v>436.69310000000002</c:v>
                </c:pt>
                <c:pt idx="27">
                  <c:v>437.69819999999999</c:v>
                </c:pt>
                <c:pt idx="28">
                  <c:v>439.3938</c:v>
                </c:pt>
                <c:pt idx="29">
                  <c:v>442.00540000000001</c:v>
                </c:pt>
                <c:pt idx="30">
                  <c:v>444.62139999999999</c:v>
                </c:pt>
                <c:pt idx="31">
                  <c:v>447.1558</c:v>
                </c:pt>
                <c:pt idx="32">
                  <c:v>450.60939999999999</c:v>
                </c:pt>
                <c:pt idx="33">
                  <c:v>454.3768</c:v>
                </c:pt>
                <c:pt idx="34">
                  <c:v>456.88330000000002</c:v>
                </c:pt>
                <c:pt idx="35">
                  <c:v>460.41340000000002</c:v>
                </c:pt>
                <c:pt idx="36">
                  <c:v>464.13440000000003</c:v>
                </c:pt>
                <c:pt idx="37">
                  <c:v>466.21449999999999</c:v>
                </c:pt>
                <c:pt idx="38">
                  <c:v>468.91050000000001</c:v>
                </c:pt>
                <c:pt idx="39">
                  <c:v>471.74709999999999</c:v>
                </c:pt>
                <c:pt idx="40">
                  <c:v>474.44420000000002</c:v>
                </c:pt>
                <c:pt idx="41">
                  <c:v>477.67500000000001</c:v>
                </c:pt>
                <c:pt idx="42">
                  <c:v>481.48439999999999</c:v>
                </c:pt>
                <c:pt idx="43">
                  <c:v>482.6703</c:v>
                </c:pt>
                <c:pt idx="44">
                  <c:v>482.82929999999999</c:v>
                </c:pt>
                <c:pt idx="45">
                  <c:v>483.70909999999998</c:v>
                </c:pt>
                <c:pt idx="46">
                  <c:v>485.8399</c:v>
                </c:pt>
                <c:pt idx="47">
                  <c:v>487.31810000000002</c:v>
                </c:pt>
                <c:pt idx="48">
                  <c:v>486.16699999999997</c:v>
                </c:pt>
                <c:pt idx="49">
                  <c:v>487.39350000000002</c:v>
                </c:pt>
                <c:pt idx="50">
                  <c:v>486.41520000000003</c:v>
                </c:pt>
                <c:pt idx="51">
                  <c:v>484.89640000000003</c:v>
                </c:pt>
                <c:pt idx="52">
                  <c:v>483.47030000000001</c:v>
                </c:pt>
                <c:pt idx="53">
                  <c:v>481.19749999999999</c:v>
                </c:pt>
                <c:pt idx="54">
                  <c:v>479.904</c:v>
                </c:pt>
                <c:pt idx="55">
                  <c:v>477.82139999999998</c:v>
                </c:pt>
                <c:pt idx="56">
                  <c:v>476.26990000000001</c:v>
                </c:pt>
                <c:pt idx="57">
                  <c:v>474.3424</c:v>
                </c:pt>
                <c:pt idx="58">
                  <c:v>471.45139999999998</c:v>
                </c:pt>
                <c:pt idx="59">
                  <c:v>468.58120000000002</c:v>
                </c:pt>
                <c:pt idx="60">
                  <c:v>465.95510000000002</c:v>
                </c:pt>
                <c:pt idx="61">
                  <c:v>463.44310000000002</c:v>
                </c:pt>
                <c:pt idx="62">
                  <c:v>461.47430000000003</c:v>
                </c:pt>
                <c:pt idx="63">
                  <c:v>459.03989999999999</c:v>
                </c:pt>
                <c:pt idx="64">
                  <c:v>457.1112</c:v>
                </c:pt>
                <c:pt idx="65">
                  <c:v>455.37790000000001</c:v>
                </c:pt>
                <c:pt idx="66">
                  <c:v>454.00400000000002</c:v>
                </c:pt>
                <c:pt idx="67">
                  <c:v>452.14350000000002</c:v>
                </c:pt>
                <c:pt idx="68">
                  <c:v>450.2638</c:v>
                </c:pt>
                <c:pt idx="69">
                  <c:v>448.49169999999998</c:v>
                </c:pt>
                <c:pt idx="70">
                  <c:v>446.74639999999999</c:v>
                </c:pt>
                <c:pt idx="71">
                  <c:v>445.15359999999998</c:v>
                </c:pt>
                <c:pt idx="72">
                  <c:v>443.9649</c:v>
                </c:pt>
                <c:pt idx="73">
                  <c:v>443.137</c:v>
                </c:pt>
                <c:pt idx="74">
                  <c:v>442.45580000000001</c:v>
                </c:pt>
                <c:pt idx="75">
                  <c:v>442.08479999999997</c:v>
                </c:pt>
                <c:pt idx="76">
                  <c:v>441.81779999999998</c:v>
                </c:pt>
                <c:pt idx="77">
                  <c:v>441.55509999999998</c:v>
                </c:pt>
                <c:pt idx="78">
                  <c:v>441.28300000000002</c:v>
                </c:pt>
                <c:pt idx="79">
                  <c:v>440.84570000000002</c:v>
                </c:pt>
                <c:pt idx="80">
                  <c:v>440.7022</c:v>
                </c:pt>
                <c:pt idx="81">
                  <c:v>440.51159999999999</c:v>
                </c:pt>
                <c:pt idx="82">
                  <c:v>440.33409999999998</c:v>
                </c:pt>
                <c:pt idx="83">
                  <c:v>440.18119999999999</c:v>
                </c:pt>
                <c:pt idx="84">
                  <c:v>440.0333</c:v>
                </c:pt>
                <c:pt idx="85">
                  <c:v>439.84379999999999</c:v>
                </c:pt>
                <c:pt idx="86">
                  <c:v>439.60399999999998</c:v>
                </c:pt>
                <c:pt idx="87">
                  <c:v>439.44060000000002</c:v>
                </c:pt>
                <c:pt idx="88">
                  <c:v>439.39460000000003</c:v>
                </c:pt>
                <c:pt idx="89">
                  <c:v>439.35829999999999</c:v>
                </c:pt>
                <c:pt idx="90">
                  <c:v>439.2989</c:v>
                </c:pt>
                <c:pt idx="91">
                  <c:v>439.15249999999997</c:v>
                </c:pt>
                <c:pt idx="92">
                  <c:v>439.00540000000001</c:v>
                </c:pt>
                <c:pt idx="93">
                  <c:v>438.90039999999999</c:v>
                </c:pt>
                <c:pt idx="94">
                  <c:v>438.77069999999998</c:v>
                </c:pt>
                <c:pt idx="95">
                  <c:v>438.58659999999998</c:v>
                </c:pt>
              </c:numCache>
            </c:numRef>
          </c:val>
          <c:smooth val="0"/>
          <c:extLst>
            <c:ext xmlns:c16="http://schemas.microsoft.com/office/drawing/2014/chart" uri="{C3380CC4-5D6E-409C-BE32-E72D297353CC}">
              <c16:uniqueId val="{00000000-5898-423E-B5D9-07D6C7279714}"/>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425"/>
        </c:scaling>
        <c:delete val="0"/>
        <c:axPos val="l"/>
        <c:title>
          <c:tx>
            <c:rich>
              <a:bodyPr rot="-5400000" vert="horz"/>
              <a:lstStyle/>
              <a:p>
                <a:pPr>
                  <a:defRPr/>
                </a:pPr>
                <a:r>
                  <a:rPr lang="en-US" sz="1400" b="0"/>
                  <a:t>Up-welling Long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Relative Humidity</a:t>
            </a:r>
            <a:endParaRPr lang="en-US">
              <a:effectLst/>
            </a:endParaRPr>
          </a:p>
        </c:rich>
      </c:tx>
      <c:layout>
        <c:manualLayout>
          <c:xMode val="edge"/>
          <c:yMode val="edge"/>
          <c:x val="0.28045676471292152"/>
          <c:y val="4.8321443460257532E-2"/>
        </c:manualLayout>
      </c:layout>
      <c:overlay val="0"/>
    </c:title>
    <c:autoTitleDeleted val="0"/>
    <c:plotArea>
      <c:layout>
        <c:manualLayout>
          <c:layoutTarget val="inner"/>
          <c:xMode val="edge"/>
          <c:yMode val="edge"/>
          <c:x val="9.8795263623961904E-2"/>
          <c:y val="8.8443492502225482E-2"/>
          <c:w val="0.85694122011344331"/>
          <c:h val="0.77640401914157986"/>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Hum'!$B$9:$M$9</c:f>
              <c:numCache>
                <c:formatCode>0.0</c:formatCode>
                <c:ptCount val="12"/>
                <c:pt idx="0">
                  <c:v>86.531999999999996</c:v>
                </c:pt>
                <c:pt idx="1">
                  <c:v>86.536000000000001</c:v>
                </c:pt>
                <c:pt idx="2">
                  <c:v>83.221000000000004</c:v>
                </c:pt>
                <c:pt idx="3">
                  <c:v>90.744</c:v>
                </c:pt>
                <c:pt idx="4">
                  <c:v>94.034999999999997</c:v>
                </c:pt>
                <c:pt idx="5">
                  <c:v>94.147000000000006</c:v>
                </c:pt>
                <c:pt idx="6">
                  <c:v>94.262</c:v>
                </c:pt>
                <c:pt idx="7">
                  <c:v>95.034999999999997</c:v>
                </c:pt>
                <c:pt idx="8">
                  <c:v>94.774000000000001</c:v>
                </c:pt>
                <c:pt idx="9">
                  <c:v>95.055999999999997</c:v>
                </c:pt>
              </c:numCache>
            </c:numRef>
          </c:val>
          <c:smooth val="0"/>
          <c:extLst>
            <c:ext xmlns:c16="http://schemas.microsoft.com/office/drawing/2014/chart" uri="{C3380CC4-5D6E-409C-BE32-E72D297353CC}">
              <c16:uniqueId val="{00000000-7609-4553-80ED-CE2566402161}"/>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Hum'!$B$16:$M$16</c:f>
                <c:numCache>
                  <c:formatCode>General</c:formatCode>
                  <c:ptCount val="12"/>
                  <c:pt idx="0">
                    <c:v>4.335120871056156</c:v>
                  </c:pt>
                  <c:pt idx="1">
                    <c:v>2.9546947332451565</c:v>
                  </c:pt>
                  <c:pt idx="2">
                    <c:v>2.033025694916442</c:v>
                  </c:pt>
                  <c:pt idx="3">
                    <c:v>2.3690889046414547</c:v>
                  </c:pt>
                  <c:pt idx="4">
                    <c:v>1.7547591341969442</c:v>
                  </c:pt>
                  <c:pt idx="5">
                    <c:v>2.5853945356099728</c:v>
                  </c:pt>
                  <c:pt idx="6">
                    <c:v>2.9334863704667686</c:v>
                  </c:pt>
                  <c:pt idx="7">
                    <c:v>1.019558564608559</c:v>
                  </c:pt>
                  <c:pt idx="8">
                    <c:v>1.2819093645993918</c:v>
                  </c:pt>
                  <c:pt idx="9">
                    <c:v>0.96710060046955526</c:v>
                  </c:pt>
                  <c:pt idx="10">
                    <c:v>1.4718994530877416</c:v>
                  </c:pt>
                  <c:pt idx="11">
                    <c:v>2.1922231334119853</c:v>
                  </c:pt>
                </c:numCache>
              </c:numRef>
            </c:plus>
            <c:minus>
              <c:numRef>
                <c:f>'Rel Hum'!$B$16:$M$16</c:f>
                <c:numCache>
                  <c:formatCode>General</c:formatCode>
                  <c:ptCount val="12"/>
                  <c:pt idx="0">
                    <c:v>4.335120871056156</c:v>
                  </c:pt>
                  <c:pt idx="1">
                    <c:v>2.9546947332451565</c:v>
                  </c:pt>
                  <c:pt idx="2">
                    <c:v>2.033025694916442</c:v>
                  </c:pt>
                  <c:pt idx="3">
                    <c:v>2.3690889046414547</c:v>
                  </c:pt>
                  <c:pt idx="4">
                    <c:v>1.7547591341969442</c:v>
                  </c:pt>
                  <c:pt idx="5">
                    <c:v>2.5853945356099728</c:v>
                  </c:pt>
                  <c:pt idx="6">
                    <c:v>2.9334863704667686</c:v>
                  </c:pt>
                  <c:pt idx="7">
                    <c:v>1.019558564608559</c:v>
                  </c:pt>
                  <c:pt idx="8">
                    <c:v>1.2819093645993918</c:v>
                  </c:pt>
                  <c:pt idx="9">
                    <c:v>0.96710060046955526</c:v>
                  </c:pt>
                  <c:pt idx="10">
                    <c:v>1.4718994530877416</c:v>
                  </c:pt>
                  <c:pt idx="11">
                    <c:v>2.1922231334119853</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Hum'!$B$15:$M$15</c:f>
              <c:numCache>
                <c:formatCode>0.0</c:formatCode>
                <c:ptCount val="12"/>
                <c:pt idx="0">
                  <c:v>87.499166666666667</c:v>
                </c:pt>
                <c:pt idx="1">
                  <c:v>85.41716666666666</c:v>
                </c:pt>
                <c:pt idx="2">
                  <c:v>84.039142857142863</c:v>
                </c:pt>
                <c:pt idx="3">
                  <c:v>87.594285714285704</c:v>
                </c:pt>
                <c:pt idx="4">
                  <c:v>92.673571428571421</c:v>
                </c:pt>
                <c:pt idx="5">
                  <c:v>92.374285714285733</c:v>
                </c:pt>
                <c:pt idx="6">
                  <c:v>93.840571428571437</c:v>
                </c:pt>
                <c:pt idx="7">
                  <c:v>94.747</c:v>
                </c:pt>
                <c:pt idx="8">
                  <c:v>94.675428571428583</c:v>
                </c:pt>
                <c:pt idx="9">
                  <c:v>94.056714285714293</c:v>
                </c:pt>
                <c:pt idx="10">
                  <c:v>95.209000000000003</c:v>
                </c:pt>
                <c:pt idx="11">
                  <c:v>91.524666666666675</c:v>
                </c:pt>
              </c:numCache>
            </c:numRef>
          </c:val>
          <c:smooth val="0"/>
          <c:extLst>
            <c:ext xmlns:c16="http://schemas.microsoft.com/office/drawing/2014/chart" uri="{C3380CC4-5D6E-409C-BE32-E72D297353CC}">
              <c16:uniqueId val="{00000001-7609-4553-80ED-CE2566402161}"/>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100"/>
          <c:min val="80"/>
        </c:scaling>
        <c:delete val="0"/>
        <c:axPos val="l"/>
        <c:title>
          <c:tx>
            <c:rich>
              <a:bodyPr rot="-5400000" vert="horz"/>
              <a:lstStyle/>
              <a:p>
                <a:pPr>
                  <a:defRPr sz="1600"/>
                </a:pPr>
                <a:r>
                  <a:rPr lang="en-US" sz="1600"/>
                  <a:t>Relative Humidity (</a:t>
                </a:r>
                <a:r>
                  <a:rPr lang="en-US" sz="1600">
                    <a:latin typeface="Calibri"/>
                  </a:rPr>
                  <a:t>%</a:t>
                </a:r>
                <a:r>
                  <a:rPr lang="en-US" sz="1600"/>
                  <a:t>)</a:t>
                </a:r>
              </a:p>
            </c:rich>
          </c:tx>
          <c:overlay val="0"/>
        </c:title>
        <c:numFmt formatCode="0" sourceLinked="0"/>
        <c:majorTickMark val="out"/>
        <c:minorTickMark val="none"/>
        <c:tickLblPos val="nextTo"/>
        <c:txPr>
          <a:bodyPr/>
          <a:lstStyle/>
          <a:p>
            <a:pPr>
              <a:defRPr sz="1100"/>
            </a:pPr>
            <a:endParaRPr lang="en-US"/>
          </a:p>
        </c:txPr>
        <c:crossAx val="636491152"/>
        <c:crosses val="autoZero"/>
        <c:crossBetween val="between"/>
        <c:majorUnit val="5"/>
      </c:valAx>
    </c:plotArea>
    <c:legend>
      <c:legendPos val="r"/>
      <c:layout>
        <c:manualLayout>
          <c:xMode val="edge"/>
          <c:yMode val="edge"/>
          <c:x val="0.12936870258238994"/>
          <c:y val="0.16328623350563373"/>
          <c:w val="0.17534254361821794"/>
          <c:h val="0.1152559669891357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Pyranometer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Rad'!$B$9:$M$9</c:f>
              <c:numCache>
                <c:formatCode>0.0</c:formatCode>
                <c:ptCount val="12"/>
                <c:pt idx="0">
                  <c:v>18.207000000000001</c:v>
                </c:pt>
                <c:pt idx="1">
                  <c:v>19.532</c:v>
                </c:pt>
                <c:pt idx="2">
                  <c:v>18.978999999999999</c:v>
                </c:pt>
                <c:pt idx="3">
                  <c:v>15.69</c:v>
                </c:pt>
                <c:pt idx="4">
                  <c:v>13.795</c:v>
                </c:pt>
                <c:pt idx="5">
                  <c:v>12.952</c:v>
                </c:pt>
                <c:pt idx="6">
                  <c:v>13.167</c:v>
                </c:pt>
                <c:pt idx="7">
                  <c:v>12.754</c:v>
                </c:pt>
                <c:pt idx="8">
                  <c:v>13.51</c:v>
                </c:pt>
                <c:pt idx="9">
                  <c:v>12.413</c:v>
                </c:pt>
              </c:numCache>
            </c:numRef>
          </c:val>
          <c:smooth val="0"/>
          <c:extLst>
            <c:ext xmlns:c16="http://schemas.microsoft.com/office/drawing/2014/chart" uri="{C3380CC4-5D6E-409C-BE32-E72D297353CC}">
              <c16:uniqueId val="{00000000-130A-4EC7-8BAA-331CC322B9F8}"/>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Rad'!$B$16:$M$16</c:f>
                <c:numCache>
                  <c:formatCode>General</c:formatCode>
                  <c:ptCount val="12"/>
                  <c:pt idx="0">
                    <c:v>0.98089233184211788</c:v>
                  </c:pt>
                  <c:pt idx="1">
                    <c:v>1.4089814794821864</c:v>
                  </c:pt>
                  <c:pt idx="2">
                    <c:v>1.2344439851127114</c:v>
                  </c:pt>
                  <c:pt idx="3">
                    <c:v>1.1545469529935404</c:v>
                  </c:pt>
                  <c:pt idx="4">
                    <c:v>0.7279696193294517</c:v>
                  </c:pt>
                  <c:pt idx="5">
                    <c:v>1.3577808978869406</c:v>
                  </c:pt>
                  <c:pt idx="6">
                    <c:v>1.1576868768202846</c:v>
                  </c:pt>
                  <c:pt idx="7">
                    <c:v>0.81286662058245596</c:v>
                  </c:pt>
                  <c:pt idx="8">
                    <c:v>1.2788541560244282</c:v>
                  </c:pt>
                  <c:pt idx="9">
                    <c:v>1.3157970787248896</c:v>
                  </c:pt>
                  <c:pt idx="10">
                    <c:v>1.3015129145216602</c:v>
                  </c:pt>
                  <c:pt idx="11">
                    <c:v>1.6740734053997521</c:v>
                  </c:pt>
                </c:numCache>
              </c:numRef>
            </c:plus>
            <c:minus>
              <c:numRef>
                <c:f>'Sol Rad'!$B$16:$M$16</c:f>
                <c:numCache>
                  <c:formatCode>General</c:formatCode>
                  <c:ptCount val="12"/>
                  <c:pt idx="0">
                    <c:v>0.98089233184211788</c:v>
                  </c:pt>
                  <c:pt idx="1">
                    <c:v>1.4089814794821864</c:v>
                  </c:pt>
                  <c:pt idx="2">
                    <c:v>1.2344439851127114</c:v>
                  </c:pt>
                  <c:pt idx="3">
                    <c:v>1.1545469529935404</c:v>
                  </c:pt>
                  <c:pt idx="4">
                    <c:v>0.7279696193294517</c:v>
                  </c:pt>
                  <c:pt idx="5">
                    <c:v>1.3577808978869406</c:v>
                  </c:pt>
                  <c:pt idx="6">
                    <c:v>1.1576868768202846</c:v>
                  </c:pt>
                  <c:pt idx="7">
                    <c:v>0.81286662058245596</c:v>
                  </c:pt>
                  <c:pt idx="8">
                    <c:v>1.2788541560244282</c:v>
                  </c:pt>
                  <c:pt idx="9">
                    <c:v>1.3157970787248896</c:v>
                  </c:pt>
                  <c:pt idx="10">
                    <c:v>1.3015129145216602</c:v>
                  </c:pt>
                  <c:pt idx="11">
                    <c:v>1.6740734053997521</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Rad'!$B$15:$M$15</c:f>
              <c:numCache>
                <c:formatCode>0.0</c:formatCode>
                <c:ptCount val="12"/>
                <c:pt idx="0">
                  <c:v>17.402833333333334</c:v>
                </c:pt>
                <c:pt idx="1">
                  <c:v>18.959142857142862</c:v>
                </c:pt>
                <c:pt idx="2">
                  <c:v>19.073571428571427</c:v>
                </c:pt>
                <c:pt idx="3">
                  <c:v>17.007666666666665</c:v>
                </c:pt>
                <c:pt idx="4">
                  <c:v>13.559166666666668</c:v>
                </c:pt>
                <c:pt idx="5">
                  <c:v>12.866833333333332</c:v>
                </c:pt>
                <c:pt idx="6">
                  <c:v>12.291714285714287</c:v>
                </c:pt>
                <c:pt idx="7">
                  <c:v>12.840142857142856</c:v>
                </c:pt>
                <c:pt idx="8">
                  <c:v>12.958428571428573</c:v>
                </c:pt>
                <c:pt idx="9">
                  <c:v>13.228428571428571</c:v>
                </c:pt>
                <c:pt idx="10">
                  <c:v>12.083333333333334</c:v>
                </c:pt>
                <c:pt idx="11">
                  <c:v>14.781833333333331</c:v>
                </c:pt>
              </c:numCache>
            </c:numRef>
          </c:val>
          <c:smooth val="0"/>
          <c:extLst>
            <c:ext xmlns:c16="http://schemas.microsoft.com/office/drawing/2014/chart" uri="{C3380CC4-5D6E-409C-BE32-E72D297353CC}">
              <c16:uniqueId val="{00000001-130A-4EC7-8BAA-331CC322B9F8}"/>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22"/>
          <c:min val="8"/>
        </c:scaling>
        <c:delete val="0"/>
        <c:axPos val="l"/>
        <c:title>
          <c:tx>
            <c:rich>
              <a:bodyPr rot="-5400000" vert="horz"/>
              <a:lstStyle/>
              <a:p>
                <a:pPr>
                  <a:defRPr sz="1600"/>
                </a:pPr>
                <a:r>
                  <a:rPr lang="en-US" sz="1600"/>
                  <a:t>Sol. Rad.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8.978333991738611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PAR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Rad'!$B$37:$M$37</c:f>
              <c:numCache>
                <c:formatCode>0.0</c:formatCode>
                <c:ptCount val="12"/>
                <c:pt idx="0">
                  <c:v>39.441000000000003</c:v>
                </c:pt>
                <c:pt idx="1">
                  <c:v>41.883000000000003</c:v>
                </c:pt>
                <c:pt idx="2">
                  <c:v>39.972999999999999</c:v>
                </c:pt>
                <c:pt idx="3">
                  <c:v>32.945999999999998</c:v>
                </c:pt>
                <c:pt idx="4">
                  <c:v>28.959</c:v>
                </c:pt>
                <c:pt idx="5">
                  <c:v>26.966000000000001</c:v>
                </c:pt>
                <c:pt idx="6">
                  <c:v>27.506</c:v>
                </c:pt>
                <c:pt idx="7">
                  <c:v>26.567</c:v>
                </c:pt>
                <c:pt idx="8">
                  <c:v>27.486999999999998</c:v>
                </c:pt>
                <c:pt idx="9">
                  <c:v>25.132999999999999</c:v>
                </c:pt>
              </c:numCache>
            </c:numRef>
          </c:val>
          <c:smooth val="0"/>
          <c:extLst>
            <c:ext xmlns:c16="http://schemas.microsoft.com/office/drawing/2014/chart" uri="{C3380CC4-5D6E-409C-BE32-E72D297353CC}">
              <c16:uniqueId val="{00000000-F030-46BF-9743-EBE97B4B080C}"/>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Rad'!$B$44:$M$44</c:f>
                <c:numCache>
                  <c:formatCode>General</c:formatCode>
                  <c:ptCount val="12"/>
                  <c:pt idx="0">
                    <c:v>2.8385447370702455</c:v>
                  </c:pt>
                  <c:pt idx="1">
                    <c:v>4.0095729076176818</c:v>
                  </c:pt>
                  <c:pt idx="2">
                    <c:v>3.8126550444991132</c:v>
                  </c:pt>
                  <c:pt idx="3">
                    <c:v>4.6085271609797411</c:v>
                  </c:pt>
                  <c:pt idx="4">
                    <c:v>3.0673243541279067</c:v>
                  </c:pt>
                  <c:pt idx="5">
                    <c:v>3.3081591044957364</c:v>
                  </c:pt>
                  <c:pt idx="6">
                    <c:v>2.304088559994288</c:v>
                  </c:pt>
                  <c:pt idx="7">
                    <c:v>3.0947711076408715</c:v>
                  </c:pt>
                  <c:pt idx="8">
                    <c:v>4.0508141590233588</c:v>
                  </c:pt>
                  <c:pt idx="9">
                    <c:v>3.8229825799990267</c:v>
                  </c:pt>
                  <c:pt idx="10">
                    <c:v>2.9343819656826979</c:v>
                  </c:pt>
                  <c:pt idx="11">
                    <c:v>4.7514501689919575</c:v>
                  </c:pt>
                </c:numCache>
              </c:numRef>
            </c:plus>
            <c:minus>
              <c:numRef>
                <c:f>'Sol Rad'!$B$44:$M$44</c:f>
                <c:numCache>
                  <c:formatCode>General</c:formatCode>
                  <c:ptCount val="12"/>
                  <c:pt idx="0">
                    <c:v>2.8385447370702455</c:v>
                  </c:pt>
                  <c:pt idx="1">
                    <c:v>4.0095729076176818</c:v>
                  </c:pt>
                  <c:pt idx="2">
                    <c:v>3.8126550444991132</c:v>
                  </c:pt>
                  <c:pt idx="3">
                    <c:v>4.6085271609797411</c:v>
                  </c:pt>
                  <c:pt idx="4">
                    <c:v>3.0673243541279067</c:v>
                  </c:pt>
                  <c:pt idx="5">
                    <c:v>3.3081591044957364</c:v>
                  </c:pt>
                  <c:pt idx="6">
                    <c:v>2.304088559994288</c:v>
                  </c:pt>
                  <c:pt idx="7">
                    <c:v>3.0947711076408715</c:v>
                  </c:pt>
                  <c:pt idx="8">
                    <c:v>4.0508141590233588</c:v>
                  </c:pt>
                  <c:pt idx="9">
                    <c:v>3.8229825799990267</c:v>
                  </c:pt>
                  <c:pt idx="10">
                    <c:v>2.9343819656826979</c:v>
                  </c:pt>
                  <c:pt idx="11">
                    <c:v>4.7514501689919575</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Rad'!$B$43:$M$43</c:f>
              <c:numCache>
                <c:formatCode>0.0</c:formatCode>
                <c:ptCount val="12"/>
                <c:pt idx="0">
                  <c:v>38.401142903346297</c:v>
                </c:pt>
                <c:pt idx="1">
                  <c:v>42.799512446932376</c:v>
                </c:pt>
                <c:pt idx="2">
                  <c:v>43.124284772895678</c:v>
                </c:pt>
                <c:pt idx="3">
                  <c:v>39.163229636222546</c:v>
                </c:pt>
                <c:pt idx="4">
                  <c:v>31.959448412825271</c:v>
                </c:pt>
                <c:pt idx="5">
                  <c:v>29.074805971081418</c:v>
                </c:pt>
                <c:pt idx="6">
                  <c:v>27.36116699299135</c:v>
                </c:pt>
                <c:pt idx="7">
                  <c:v>28.51784330490484</c:v>
                </c:pt>
                <c:pt idx="8">
                  <c:v>28.441817930203339</c:v>
                </c:pt>
                <c:pt idx="9">
                  <c:v>29.204485721716118</c:v>
                </c:pt>
                <c:pt idx="10">
                  <c:v>26.734684182256832</c:v>
                </c:pt>
                <c:pt idx="11">
                  <c:v>32.785058073492443</c:v>
                </c:pt>
              </c:numCache>
            </c:numRef>
          </c:val>
          <c:smooth val="0"/>
          <c:extLst>
            <c:ext xmlns:c16="http://schemas.microsoft.com/office/drawing/2014/chart" uri="{C3380CC4-5D6E-409C-BE32-E72D297353CC}">
              <c16:uniqueId val="{00000001-F030-46BF-9743-EBE97B4B080C}"/>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9.6749167394311233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Clear Sky Daily Solar Radiation</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Rad'!$B$62:$M$62</c:f>
              <c:numCache>
                <c:formatCode>0.0</c:formatCode>
                <c:ptCount val="12"/>
                <c:pt idx="0">
                  <c:v>22.240967741935485</c:v>
                </c:pt>
                <c:pt idx="1">
                  <c:v>24.148571428571426</c:v>
                </c:pt>
                <c:pt idx="2">
                  <c:v>26.008064516129032</c:v>
                </c:pt>
                <c:pt idx="3">
                  <c:v>26.475999999999999</c:v>
                </c:pt>
                <c:pt idx="4">
                  <c:v>26.019677419354839</c:v>
                </c:pt>
                <c:pt idx="5">
                  <c:v>25.569333333333336</c:v>
                </c:pt>
                <c:pt idx="6">
                  <c:v>25.640967741935484</c:v>
                </c:pt>
                <c:pt idx="7">
                  <c:v>26.104193548387098</c:v>
                </c:pt>
                <c:pt idx="8">
                  <c:v>25.797666666666665</c:v>
                </c:pt>
                <c:pt idx="9">
                  <c:v>24.287419354838708</c:v>
                </c:pt>
              </c:numCache>
            </c:numRef>
          </c:val>
          <c:smooth val="0"/>
          <c:extLst>
            <c:ext xmlns:c16="http://schemas.microsoft.com/office/drawing/2014/chart" uri="{C3380CC4-5D6E-409C-BE32-E72D297353CC}">
              <c16:uniqueId val="{00000000-F09C-4F82-A842-9FF7DF59CBCB}"/>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Rad'!$B$69:$M$69</c:f>
                <c:numCache>
                  <c:formatCode>General</c:formatCode>
                  <c:ptCount val="12"/>
                  <c:pt idx="0">
                    <c:v>0.155740340835124</c:v>
                  </c:pt>
                  <c:pt idx="1">
                    <c:v>9.7184831600207716E-2</c:v>
                  </c:pt>
                  <c:pt idx="2">
                    <c:v>7.8845888284681004E-2</c:v>
                  </c:pt>
                  <c:pt idx="3">
                    <c:v>9.9317752053779115E-2</c:v>
                  </c:pt>
                  <c:pt idx="4">
                    <c:v>6.3189509628967355E-2</c:v>
                  </c:pt>
                  <c:pt idx="5">
                    <c:v>0.13158530152722669</c:v>
                  </c:pt>
                  <c:pt idx="6">
                    <c:v>8.2152156151372155E-2</c:v>
                  </c:pt>
                  <c:pt idx="7">
                    <c:v>7.9799746889244627E-2</c:v>
                  </c:pt>
                  <c:pt idx="8">
                    <c:v>0.18544449675215979</c:v>
                  </c:pt>
                  <c:pt idx="9">
                    <c:v>5.2784038337623976E-2</c:v>
                  </c:pt>
                  <c:pt idx="10">
                    <c:v>6.7672980443326106E-2</c:v>
                  </c:pt>
                  <c:pt idx="11">
                    <c:v>0.23774884365738397</c:v>
                  </c:pt>
                </c:numCache>
              </c:numRef>
            </c:plus>
            <c:minus>
              <c:numRef>
                <c:f>'Sol Rad'!$B$69:$M$69</c:f>
                <c:numCache>
                  <c:formatCode>General</c:formatCode>
                  <c:ptCount val="12"/>
                  <c:pt idx="0">
                    <c:v>0.155740340835124</c:v>
                  </c:pt>
                  <c:pt idx="1">
                    <c:v>9.7184831600207716E-2</c:v>
                  </c:pt>
                  <c:pt idx="2">
                    <c:v>7.8845888284681004E-2</c:v>
                  </c:pt>
                  <c:pt idx="3">
                    <c:v>9.9317752053779115E-2</c:v>
                  </c:pt>
                  <c:pt idx="4">
                    <c:v>6.3189509628967355E-2</c:v>
                  </c:pt>
                  <c:pt idx="5">
                    <c:v>0.13158530152722669</c:v>
                  </c:pt>
                  <c:pt idx="6">
                    <c:v>8.2152156151372155E-2</c:v>
                  </c:pt>
                  <c:pt idx="7">
                    <c:v>7.9799746889244627E-2</c:v>
                  </c:pt>
                  <c:pt idx="8">
                    <c:v>0.18544449675215979</c:v>
                  </c:pt>
                  <c:pt idx="9">
                    <c:v>5.2784038337623976E-2</c:v>
                  </c:pt>
                  <c:pt idx="10">
                    <c:v>6.7672980443326106E-2</c:v>
                  </c:pt>
                  <c:pt idx="11">
                    <c:v>0.23774884365738397</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Rad'!$B$68:$M$68</c:f>
              <c:numCache>
                <c:formatCode>0.0</c:formatCode>
                <c:ptCount val="12"/>
                <c:pt idx="0">
                  <c:v>22.250215053763441</c:v>
                </c:pt>
                <c:pt idx="1">
                  <c:v>24.157768883415432</c:v>
                </c:pt>
                <c:pt idx="2">
                  <c:v>25.984930875576033</c:v>
                </c:pt>
                <c:pt idx="3">
                  <c:v>26.485714285714288</c:v>
                </c:pt>
                <c:pt idx="4">
                  <c:v>25.992165898617515</c:v>
                </c:pt>
                <c:pt idx="5">
                  <c:v>25.443139783740545</c:v>
                </c:pt>
                <c:pt idx="6">
                  <c:v>25.611612903225812</c:v>
                </c:pt>
                <c:pt idx="7">
                  <c:v>26.038663594470048</c:v>
                </c:pt>
                <c:pt idx="8">
                  <c:v>25.697809523809525</c:v>
                </c:pt>
                <c:pt idx="9">
                  <c:v>24.269424816521592</c:v>
                </c:pt>
                <c:pt idx="10">
                  <c:v>22.367137691237829</c:v>
                </c:pt>
                <c:pt idx="11">
                  <c:v>21.26682795698925</c:v>
                </c:pt>
              </c:numCache>
            </c:numRef>
          </c:val>
          <c:smooth val="0"/>
          <c:extLst>
            <c:ext xmlns:c16="http://schemas.microsoft.com/office/drawing/2014/chart" uri="{C3380CC4-5D6E-409C-BE32-E72D297353CC}">
              <c16:uniqueId val="{00000001-F09C-4F82-A842-9FF7DF59CBCB}"/>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30"/>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majorUnit val="2"/>
      </c:valAx>
    </c:plotArea>
    <c:legend>
      <c:legendPos val="r"/>
      <c:layout>
        <c:manualLayout>
          <c:xMode val="edge"/>
          <c:yMode val="edge"/>
          <c:x val="0.7581680946796544"/>
          <c:y val="0.15417288894922615"/>
          <c:w val="0.17534254361821794"/>
          <c:h val="0.106831562031365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Avg. Daily Max. Wind Speed</a:t>
            </a:r>
            <a:endParaRPr lang="en-US">
              <a:effectLst/>
            </a:endParaRPr>
          </a:p>
        </c:rich>
      </c:tx>
      <c:overlay val="1"/>
    </c:title>
    <c:autoTitleDeleted val="0"/>
    <c:plotArea>
      <c:layout>
        <c:manualLayout>
          <c:layoutTarget val="inner"/>
          <c:xMode val="edge"/>
          <c:yMode val="edge"/>
          <c:x val="9.11056628456062E-2"/>
          <c:y val="7.2001265114956386E-2"/>
          <c:w val="0.86830892106086521"/>
          <c:h val="0.80750884008190438"/>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Speed'!$B$57:$M$57</c:f>
              <c:numCache>
                <c:formatCode>0.0</c:formatCode>
                <c:ptCount val="12"/>
                <c:pt idx="0">
                  <c:v>10.147</c:v>
                </c:pt>
                <c:pt idx="1">
                  <c:v>10.052</c:v>
                </c:pt>
                <c:pt idx="2">
                  <c:v>10.234999999999999</c:v>
                </c:pt>
                <c:pt idx="3">
                  <c:v>8.9220000000000006</c:v>
                </c:pt>
                <c:pt idx="4">
                  <c:v>8.3379999999999992</c:v>
                </c:pt>
                <c:pt idx="5">
                  <c:v>7.8840000000000003</c:v>
                </c:pt>
                <c:pt idx="6">
                  <c:v>8.3529999999999998</c:v>
                </c:pt>
                <c:pt idx="7">
                  <c:v>7.7039999999999997</c:v>
                </c:pt>
                <c:pt idx="8">
                  <c:v>7.73</c:v>
                </c:pt>
                <c:pt idx="9">
                  <c:v>7.3929999999999998</c:v>
                </c:pt>
              </c:numCache>
            </c:numRef>
          </c:val>
          <c:smooth val="0"/>
          <c:extLst>
            <c:ext xmlns:c16="http://schemas.microsoft.com/office/drawing/2014/chart" uri="{C3380CC4-5D6E-409C-BE32-E72D297353CC}">
              <c16:uniqueId val="{00000000-42AF-4968-B9C3-439A19F2538D}"/>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Speed'!$B$64:$M$64</c:f>
                <c:numCache>
                  <c:formatCode>General</c:formatCode>
                  <c:ptCount val="12"/>
                  <c:pt idx="0">
                    <c:v>0.57149327788405957</c:v>
                  </c:pt>
                  <c:pt idx="1">
                    <c:v>0.65471540891189273</c:v>
                  </c:pt>
                  <c:pt idx="2">
                    <c:v>0.5425967984740474</c:v>
                  </c:pt>
                  <c:pt idx="3">
                    <c:v>0.72195300598940826</c:v>
                  </c:pt>
                  <c:pt idx="4">
                    <c:v>0.40979989309534004</c:v>
                  </c:pt>
                  <c:pt idx="5">
                    <c:v>0.46911705311554075</c:v>
                  </c:pt>
                  <c:pt idx="6">
                    <c:v>0.31873667292400909</c:v>
                  </c:pt>
                  <c:pt idx="7">
                    <c:v>0.53186705732416528</c:v>
                  </c:pt>
                  <c:pt idx="8">
                    <c:v>0.48454927510006635</c:v>
                  </c:pt>
                  <c:pt idx="9">
                    <c:v>0.53181087759071821</c:v>
                  </c:pt>
                  <c:pt idx="10">
                    <c:v>0.31314192735350366</c:v>
                  </c:pt>
                  <c:pt idx="11">
                    <c:v>0.37696175756522887</c:v>
                  </c:pt>
                </c:numCache>
              </c:numRef>
            </c:plus>
            <c:minus>
              <c:numRef>
                <c:f>'Wind Speed'!$B$64:$M$64</c:f>
                <c:numCache>
                  <c:formatCode>General</c:formatCode>
                  <c:ptCount val="12"/>
                  <c:pt idx="0">
                    <c:v>0.57149327788405957</c:v>
                  </c:pt>
                  <c:pt idx="1">
                    <c:v>0.65471540891189273</c:v>
                  </c:pt>
                  <c:pt idx="2">
                    <c:v>0.5425967984740474</c:v>
                  </c:pt>
                  <c:pt idx="3">
                    <c:v>0.72195300598940826</c:v>
                  </c:pt>
                  <c:pt idx="4">
                    <c:v>0.40979989309534004</c:v>
                  </c:pt>
                  <c:pt idx="5">
                    <c:v>0.46911705311554075</c:v>
                  </c:pt>
                  <c:pt idx="6">
                    <c:v>0.31873667292400909</c:v>
                  </c:pt>
                  <c:pt idx="7">
                    <c:v>0.53186705732416528</c:v>
                  </c:pt>
                  <c:pt idx="8">
                    <c:v>0.48454927510006635</c:v>
                  </c:pt>
                  <c:pt idx="9">
                    <c:v>0.53181087759071821</c:v>
                  </c:pt>
                  <c:pt idx="10">
                    <c:v>0.31314192735350366</c:v>
                  </c:pt>
                  <c:pt idx="11">
                    <c:v>0.37696175756522887</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Speed'!$B$63:$M$63</c:f>
              <c:numCache>
                <c:formatCode>0.0</c:formatCode>
                <c:ptCount val="12"/>
                <c:pt idx="0">
                  <c:v>10.468166666666667</c:v>
                </c:pt>
                <c:pt idx="1">
                  <c:v>10.957333333333333</c:v>
                </c:pt>
                <c:pt idx="2">
                  <c:v>11.185428571428572</c:v>
                </c:pt>
                <c:pt idx="3">
                  <c:v>9.7721428571428568</c:v>
                </c:pt>
                <c:pt idx="4">
                  <c:v>8.4354285714285719</c:v>
                </c:pt>
                <c:pt idx="5">
                  <c:v>8.0958571428571435</c:v>
                </c:pt>
                <c:pt idx="6">
                  <c:v>8.5943333333333332</c:v>
                </c:pt>
                <c:pt idx="7">
                  <c:v>8.5408333333333335</c:v>
                </c:pt>
                <c:pt idx="8">
                  <c:v>8.4779999999999998</c:v>
                </c:pt>
                <c:pt idx="9">
                  <c:v>8.0528571428571443</c:v>
                </c:pt>
                <c:pt idx="10">
                  <c:v>8.4803333333333342</c:v>
                </c:pt>
                <c:pt idx="11">
                  <c:v>9.346166666666667</c:v>
                </c:pt>
              </c:numCache>
            </c:numRef>
          </c:val>
          <c:smooth val="0"/>
          <c:extLst>
            <c:ext xmlns:c16="http://schemas.microsoft.com/office/drawing/2014/chart" uri="{C3380CC4-5D6E-409C-BE32-E72D297353CC}">
              <c16:uniqueId val="{00000001-42AF-4968-B9C3-439A19F2538D}"/>
            </c:ext>
          </c:extLst>
        </c:ser>
        <c:dLbls>
          <c:showLegendKey val="0"/>
          <c:showVal val="0"/>
          <c:showCatName val="0"/>
          <c:showSerName val="0"/>
          <c:showPercent val="0"/>
          <c:showBubbleSize val="0"/>
        </c:dLbls>
        <c:marker val="1"/>
        <c:smooth val="0"/>
        <c:axId val="628920952"/>
        <c:axId val="628921344"/>
      </c:lineChart>
      <c:catAx>
        <c:axId val="6289209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628921344"/>
        <c:crosses val="autoZero"/>
        <c:auto val="1"/>
        <c:lblAlgn val="ctr"/>
        <c:lblOffset val="100"/>
        <c:noMultiLvlLbl val="0"/>
      </c:catAx>
      <c:valAx>
        <c:axId val="628921344"/>
        <c:scaling>
          <c:orientation val="minMax"/>
          <c:max val="13"/>
          <c:min val="7"/>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6289209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Wind Speed</a:t>
            </a: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20210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Speed'!$B$9:$M$9</c:f>
              <c:numCache>
                <c:formatCode>0.0</c:formatCode>
                <c:ptCount val="12"/>
                <c:pt idx="0">
                  <c:v>3.7490000000000001</c:v>
                </c:pt>
                <c:pt idx="1">
                  <c:v>4.0289999999999999</c:v>
                </c:pt>
                <c:pt idx="2">
                  <c:v>3.6680000000000001</c:v>
                </c:pt>
                <c:pt idx="3">
                  <c:v>3.0990000000000002</c:v>
                </c:pt>
                <c:pt idx="4">
                  <c:v>2.653</c:v>
                </c:pt>
                <c:pt idx="5">
                  <c:v>2.3969999999999998</c:v>
                </c:pt>
                <c:pt idx="6">
                  <c:v>2.548</c:v>
                </c:pt>
                <c:pt idx="7">
                  <c:v>2.1880000000000002</c:v>
                </c:pt>
                <c:pt idx="8">
                  <c:v>2.319</c:v>
                </c:pt>
                <c:pt idx="9">
                  <c:v>2.1030000000000002</c:v>
                </c:pt>
              </c:numCache>
            </c:numRef>
          </c:val>
          <c:smooth val="0"/>
          <c:extLst>
            <c:ext xmlns:c16="http://schemas.microsoft.com/office/drawing/2014/chart" uri="{C3380CC4-5D6E-409C-BE32-E72D297353CC}">
              <c16:uniqueId val="{00000000-BECB-4B4E-87EC-C53487A8B4BC}"/>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Speed'!$B$16:$M$16</c:f>
                <c:numCache>
                  <c:formatCode>General</c:formatCode>
                  <c:ptCount val="12"/>
                  <c:pt idx="0">
                    <c:v>0.45915865086772656</c:v>
                  </c:pt>
                  <c:pt idx="1">
                    <c:v>0.40879306093262729</c:v>
                  </c:pt>
                  <c:pt idx="2">
                    <c:v>0.36969105505878291</c:v>
                  </c:pt>
                  <c:pt idx="3">
                    <c:v>0.33184053829684945</c:v>
                  </c:pt>
                  <c:pt idx="4">
                    <c:v>0.35783442566426849</c:v>
                  </c:pt>
                  <c:pt idx="5">
                    <c:v>0.35350712257928613</c:v>
                  </c:pt>
                  <c:pt idx="6">
                    <c:v>0.3633057481883093</c:v>
                  </c:pt>
                  <c:pt idx="7">
                    <c:v>0.44818151084875185</c:v>
                  </c:pt>
                  <c:pt idx="8">
                    <c:v>0.26949025956423689</c:v>
                  </c:pt>
                  <c:pt idx="9">
                    <c:v>0.27972690763876124</c:v>
                  </c:pt>
                  <c:pt idx="10">
                    <c:v>0.172179460641119</c:v>
                  </c:pt>
                  <c:pt idx="11">
                    <c:v>0.26040788518527369</c:v>
                  </c:pt>
                </c:numCache>
              </c:numRef>
            </c:plus>
            <c:minus>
              <c:numRef>
                <c:f>'Wind Speed'!$B$16:$M$16</c:f>
                <c:numCache>
                  <c:formatCode>General</c:formatCode>
                  <c:ptCount val="12"/>
                  <c:pt idx="0">
                    <c:v>0.45915865086772656</c:v>
                  </c:pt>
                  <c:pt idx="1">
                    <c:v>0.40879306093262729</c:v>
                  </c:pt>
                  <c:pt idx="2">
                    <c:v>0.36969105505878291</c:v>
                  </c:pt>
                  <c:pt idx="3">
                    <c:v>0.33184053829684945</c:v>
                  </c:pt>
                  <c:pt idx="4">
                    <c:v>0.35783442566426849</c:v>
                  </c:pt>
                  <c:pt idx="5">
                    <c:v>0.35350712257928613</c:v>
                  </c:pt>
                  <c:pt idx="6">
                    <c:v>0.3633057481883093</c:v>
                  </c:pt>
                  <c:pt idx="7">
                    <c:v>0.44818151084875185</c:v>
                  </c:pt>
                  <c:pt idx="8">
                    <c:v>0.26949025956423689</c:v>
                  </c:pt>
                  <c:pt idx="9">
                    <c:v>0.27972690763876124</c:v>
                  </c:pt>
                  <c:pt idx="10">
                    <c:v>0.172179460641119</c:v>
                  </c:pt>
                  <c:pt idx="11">
                    <c:v>0.26040788518527369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Speed'!$B$15:$M$15</c:f>
              <c:numCache>
                <c:formatCode>0.0</c:formatCode>
                <c:ptCount val="12"/>
                <c:pt idx="0">
                  <c:v>4.1223333333333327</c:v>
                </c:pt>
                <c:pt idx="1">
                  <c:v>4.4171666666666667</c:v>
                </c:pt>
                <c:pt idx="2">
                  <c:v>4.4348571428571422</c:v>
                </c:pt>
                <c:pt idx="3">
                  <c:v>3.5548571428571427</c:v>
                </c:pt>
                <c:pt idx="4">
                  <c:v>2.6768571428571426</c:v>
                </c:pt>
                <c:pt idx="5">
                  <c:v>2.4654285714285713</c:v>
                </c:pt>
                <c:pt idx="6">
                  <c:v>2.8943333333333334</c:v>
                </c:pt>
                <c:pt idx="7">
                  <c:v>2.7346666666666661</c:v>
                </c:pt>
                <c:pt idx="8">
                  <c:v>2.4179999999999997</c:v>
                </c:pt>
                <c:pt idx="9">
                  <c:v>2.3801428571428569</c:v>
                </c:pt>
                <c:pt idx="10">
                  <c:v>2.7518333333333334</c:v>
                </c:pt>
                <c:pt idx="11">
                  <c:v>3.3966666666666665</c:v>
                </c:pt>
              </c:numCache>
            </c:numRef>
          </c:val>
          <c:smooth val="0"/>
          <c:extLst>
            <c:ext xmlns:c16="http://schemas.microsoft.com/office/drawing/2014/chart" uri="{C3380CC4-5D6E-409C-BE32-E72D297353CC}">
              <c16:uniqueId val="{00000001-BECB-4B4E-87EC-C53487A8B4BC}"/>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6"/>
          <c:min val="1"/>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Max. Wind Speed</a:t>
            </a:r>
            <a:endParaRPr lang="en-US">
              <a:effectLst/>
            </a:endParaRP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Speed'!$B$33:$M$33</c:f>
              <c:numCache>
                <c:formatCode>0.0</c:formatCode>
                <c:ptCount val="12"/>
                <c:pt idx="0">
                  <c:v>14.9</c:v>
                </c:pt>
                <c:pt idx="1">
                  <c:v>14.07</c:v>
                </c:pt>
                <c:pt idx="2">
                  <c:v>13.7</c:v>
                </c:pt>
                <c:pt idx="3">
                  <c:v>12.92</c:v>
                </c:pt>
                <c:pt idx="4">
                  <c:v>12.94</c:v>
                </c:pt>
                <c:pt idx="5">
                  <c:v>14.52</c:v>
                </c:pt>
                <c:pt idx="6">
                  <c:v>15.95</c:v>
                </c:pt>
                <c:pt idx="7">
                  <c:v>11.23</c:v>
                </c:pt>
                <c:pt idx="8">
                  <c:v>9.92</c:v>
                </c:pt>
                <c:pt idx="9">
                  <c:v>15.41</c:v>
                </c:pt>
              </c:numCache>
            </c:numRef>
          </c:val>
          <c:smooth val="0"/>
          <c:extLst>
            <c:ext xmlns:c16="http://schemas.microsoft.com/office/drawing/2014/chart" uri="{C3380CC4-5D6E-409C-BE32-E72D297353CC}">
              <c16:uniqueId val="{00000000-99A1-47A0-B9D4-8C7F77DB2BFB}"/>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Speed'!$B$40:$M$40</c:f>
                <c:numCache>
                  <c:formatCode>General</c:formatCode>
                  <c:ptCount val="12"/>
                  <c:pt idx="0">
                    <c:v>0.62918200864296869</c:v>
                  </c:pt>
                  <c:pt idx="1">
                    <c:v>1.6065708823453762</c:v>
                  </c:pt>
                  <c:pt idx="2">
                    <c:v>1.3271487518450262</c:v>
                  </c:pt>
                  <c:pt idx="3">
                    <c:v>1.3808330818748509</c:v>
                  </c:pt>
                  <c:pt idx="4">
                    <c:v>2.1571034370412612</c:v>
                  </c:pt>
                  <c:pt idx="5">
                    <c:v>1.9952145128734928</c:v>
                  </c:pt>
                  <c:pt idx="6">
                    <c:v>2.0941863973072437</c:v>
                  </c:pt>
                  <c:pt idx="7">
                    <c:v>2.5590675385121489</c:v>
                  </c:pt>
                  <c:pt idx="8">
                    <c:v>1.9931609258136811</c:v>
                  </c:pt>
                  <c:pt idx="9">
                    <c:v>3.4122705748797895</c:v>
                  </c:pt>
                  <c:pt idx="10">
                    <c:v>2.1797469272066223</c:v>
                  </c:pt>
                  <c:pt idx="11">
                    <c:v>1.2054335319709668</c:v>
                  </c:pt>
                </c:numCache>
              </c:numRef>
            </c:plus>
            <c:minus>
              <c:numRef>
                <c:f>'Wind Speed'!$B$40:$M$40</c:f>
                <c:numCache>
                  <c:formatCode>General</c:formatCode>
                  <c:ptCount val="12"/>
                  <c:pt idx="0">
                    <c:v>0.62918200864296869</c:v>
                  </c:pt>
                  <c:pt idx="1">
                    <c:v>1.6065708823453762</c:v>
                  </c:pt>
                  <c:pt idx="2">
                    <c:v>1.3271487518450262</c:v>
                  </c:pt>
                  <c:pt idx="3">
                    <c:v>1.3808330818748509</c:v>
                  </c:pt>
                  <c:pt idx="4">
                    <c:v>2.1571034370412612</c:v>
                  </c:pt>
                  <c:pt idx="5">
                    <c:v>1.9952145128734928</c:v>
                  </c:pt>
                  <c:pt idx="6">
                    <c:v>2.0941863973072437</c:v>
                  </c:pt>
                  <c:pt idx="7">
                    <c:v>2.5590675385121489</c:v>
                  </c:pt>
                  <c:pt idx="8">
                    <c:v>1.9931609258136811</c:v>
                  </c:pt>
                  <c:pt idx="9">
                    <c:v>3.4122705748797895</c:v>
                  </c:pt>
                  <c:pt idx="10">
                    <c:v>2.1797469272066223</c:v>
                  </c:pt>
                  <c:pt idx="11">
                    <c:v>1.2054335319709668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Speed'!$B$39:$M$39</c:f>
              <c:numCache>
                <c:formatCode>0.0</c:formatCode>
                <c:ptCount val="12"/>
                <c:pt idx="0">
                  <c:v>14.635</c:v>
                </c:pt>
                <c:pt idx="1">
                  <c:v>14.824999999999998</c:v>
                </c:pt>
                <c:pt idx="2">
                  <c:v>14.612857142857143</c:v>
                </c:pt>
                <c:pt idx="3">
                  <c:v>13.010000000000002</c:v>
                </c:pt>
                <c:pt idx="4">
                  <c:v>12.584285714285715</c:v>
                </c:pt>
                <c:pt idx="5">
                  <c:v>14.281428571428568</c:v>
                </c:pt>
                <c:pt idx="6">
                  <c:v>13.271666666666667</c:v>
                </c:pt>
                <c:pt idx="7">
                  <c:v>14.396666666666668</c:v>
                </c:pt>
                <c:pt idx="8">
                  <c:v>13.562857142857142</c:v>
                </c:pt>
                <c:pt idx="9">
                  <c:v>13.057142857142859</c:v>
                </c:pt>
                <c:pt idx="10">
                  <c:v>13.891666666666666</c:v>
                </c:pt>
                <c:pt idx="11">
                  <c:v>12.824999999999998</c:v>
                </c:pt>
              </c:numCache>
            </c:numRef>
          </c:val>
          <c:smooth val="0"/>
          <c:extLst>
            <c:ext xmlns:c16="http://schemas.microsoft.com/office/drawing/2014/chart" uri="{C3380CC4-5D6E-409C-BE32-E72D297353CC}">
              <c16:uniqueId val="{00000001-99A1-47A0-B9D4-8C7F77DB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9"/>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3"/>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overlay val="1"/>
    </c:title>
    <c:autoTitleDeleted val="0"/>
    <c:plotArea>
      <c:layout>
        <c:manualLayout>
          <c:layoutTarget val="inner"/>
          <c:xMode val="edge"/>
          <c:yMode val="edge"/>
          <c:x val="6.419216405819643E-2"/>
          <c:y val="0.11550944930088189"/>
          <c:w val="0.91417059557370139"/>
          <c:h val="0.69138581713196889"/>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Vert_month!$F$4:$F$999</c:f>
              <c:numCache>
                <c:formatCode>0.0</c:formatCode>
                <c:ptCount val="996"/>
                <c:pt idx="2">
                  <c:v>24.19</c:v>
                </c:pt>
                <c:pt idx="3">
                  <c:v>25.07</c:v>
                </c:pt>
                <c:pt idx="4">
                  <c:v>24.88</c:v>
                </c:pt>
                <c:pt idx="5">
                  <c:v>25.37</c:v>
                </c:pt>
                <c:pt idx="6">
                  <c:v>24.52</c:v>
                </c:pt>
                <c:pt idx="7">
                  <c:v>24.62</c:v>
                </c:pt>
                <c:pt idx="8">
                  <c:v>24.66</c:v>
                </c:pt>
                <c:pt idx="9">
                  <c:v>24.6</c:v>
                </c:pt>
                <c:pt idx="10">
                  <c:v>24.28</c:v>
                </c:pt>
                <c:pt idx="11">
                  <c:v>24.92</c:v>
                </c:pt>
                <c:pt idx="12">
                  <c:v>24.21</c:v>
                </c:pt>
                <c:pt idx="13">
                  <c:v>24.06</c:v>
                </c:pt>
                <c:pt idx="14">
                  <c:v>24.27</c:v>
                </c:pt>
                <c:pt idx="15">
                  <c:v>24.88</c:v>
                </c:pt>
                <c:pt idx="16">
                  <c:v>24.85</c:v>
                </c:pt>
                <c:pt idx="17">
                  <c:v>24.44</c:v>
                </c:pt>
                <c:pt idx="18">
                  <c:v>23.86</c:v>
                </c:pt>
                <c:pt idx="19">
                  <c:v>24.26</c:v>
                </c:pt>
                <c:pt idx="20">
                  <c:v>23.8</c:v>
                </c:pt>
                <c:pt idx="21">
                  <c:v>23.64</c:v>
                </c:pt>
                <c:pt idx="22">
                  <c:v>22.9</c:v>
                </c:pt>
                <c:pt idx="23">
                  <c:v>23.64</c:v>
                </c:pt>
                <c:pt idx="24">
                  <c:v>24.21</c:v>
                </c:pt>
                <c:pt idx="25">
                  <c:v>24.47</c:v>
                </c:pt>
                <c:pt idx="26">
                  <c:v>24.75</c:v>
                </c:pt>
                <c:pt idx="27">
                  <c:v>25.46</c:v>
                </c:pt>
                <c:pt idx="28">
                  <c:v>25.02</c:v>
                </c:pt>
                <c:pt idx="29">
                  <c:v>24.84</c:v>
                </c:pt>
                <c:pt idx="30">
                  <c:v>24.54</c:v>
                </c:pt>
                <c:pt idx="31">
                  <c:v>24.81</c:v>
                </c:pt>
                <c:pt idx="32">
                  <c:v>24.91</c:v>
                </c:pt>
                <c:pt idx="33">
                  <c:v>24.76</c:v>
                </c:pt>
                <c:pt idx="34">
                  <c:v>23.81</c:v>
                </c:pt>
                <c:pt idx="35">
                  <c:v>24.01</c:v>
                </c:pt>
                <c:pt idx="36">
                  <c:v>23.65</c:v>
                </c:pt>
                <c:pt idx="37">
                  <c:v>24.19</c:v>
                </c:pt>
                <c:pt idx="38">
                  <c:v>24.21</c:v>
                </c:pt>
                <c:pt idx="39">
                  <c:v>24.66</c:v>
                </c:pt>
                <c:pt idx="40">
                  <c:v>24.61</c:v>
                </c:pt>
                <c:pt idx="41">
                  <c:v>24.32</c:v>
                </c:pt>
                <c:pt idx="42">
                  <c:v>24.96</c:v>
                </c:pt>
                <c:pt idx="43">
                  <c:v>24.88</c:v>
                </c:pt>
                <c:pt idx="44">
                  <c:v>24.51</c:v>
                </c:pt>
                <c:pt idx="45">
                  <c:v>24.47</c:v>
                </c:pt>
                <c:pt idx="46">
                  <c:v>24.492000000000001</c:v>
                </c:pt>
                <c:pt idx="47">
                  <c:v>24.844999999999999</c:v>
                </c:pt>
                <c:pt idx="48">
                  <c:v>24.12</c:v>
                </c:pt>
                <c:pt idx="49">
                  <c:v>24.329000000000001</c:v>
                </c:pt>
                <c:pt idx="50">
                  <c:v>24.606000000000002</c:v>
                </c:pt>
                <c:pt idx="51">
                  <c:v>25.859000000000002</c:v>
                </c:pt>
                <c:pt idx="52">
                  <c:v>25.841999999999999</c:v>
                </c:pt>
                <c:pt idx="53">
                  <c:v>25.917000000000002</c:v>
                </c:pt>
                <c:pt idx="54">
                  <c:v>25.087</c:v>
                </c:pt>
                <c:pt idx="55">
                  <c:v>25.285</c:v>
                </c:pt>
                <c:pt idx="56">
                  <c:v>24.98</c:v>
                </c:pt>
                <c:pt idx="57">
                  <c:v>24.741</c:v>
                </c:pt>
                <c:pt idx="58">
                  <c:v>24.88</c:v>
                </c:pt>
                <c:pt idx="59">
                  <c:v>25.058</c:v>
                </c:pt>
                <c:pt idx="60">
                  <c:v>24.867999999999999</c:v>
                </c:pt>
                <c:pt idx="61">
                  <c:v>24.96</c:v>
                </c:pt>
                <c:pt idx="62">
                  <c:v>25.335000000000001</c:v>
                </c:pt>
                <c:pt idx="63">
                  <c:v>25.837</c:v>
                </c:pt>
                <c:pt idx="64">
                  <c:v>26.053000000000001</c:v>
                </c:pt>
                <c:pt idx="65">
                  <c:v>25.428999999999998</c:v>
                </c:pt>
                <c:pt idx="66">
                  <c:v>25.204000000000001</c:v>
                </c:pt>
                <c:pt idx="67">
                  <c:v>25.177</c:v>
                </c:pt>
                <c:pt idx="68">
                  <c:v>25.222000000000001</c:v>
                </c:pt>
                <c:pt idx="69">
                  <c:v>24.503</c:v>
                </c:pt>
                <c:pt idx="70">
                  <c:v>23.71</c:v>
                </c:pt>
                <c:pt idx="71">
                  <c:v>24.126999999999999</c:v>
                </c:pt>
                <c:pt idx="72">
                  <c:v>24.189</c:v>
                </c:pt>
                <c:pt idx="73">
                  <c:v>24.242999999999999</c:v>
                </c:pt>
                <c:pt idx="74">
                  <c:v>24.356000000000002</c:v>
                </c:pt>
                <c:pt idx="75">
                  <c:v>24.52</c:v>
                </c:pt>
                <c:pt idx="76">
                  <c:v>24.507000000000001</c:v>
                </c:pt>
                <c:pt idx="77">
                  <c:v>24.251999999999999</c:v>
                </c:pt>
                <c:pt idx="78">
                  <c:v>24.597999999999999</c:v>
                </c:pt>
                <c:pt idx="79">
                  <c:v>24.113</c:v>
                </c:pt>
                <c:pt idx="80">
                  <c:v>24.251000000000001</c:v>
                </c:pt>
                <c:pt idx="81">
                  <c:v>24.297000000000001</c:v>
                </c:pt>
              </c:numCache>
            </c:numRef>
          </c:yVal>
          <c:smooth val="0"/>
          <c:extLst>
            <c:ext xmlns:c16="http://schemas.microsoft.com/office/drawing/2014/chart" uri="{C3380CC4-5D6E-409C-BE32-E72D297353CC}">
              <c16:uniqueId val="{00000000-031F-45AA-9E2F-CC191E8963C1}"/>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Vert_month!$H$4:$H$999</c:f>
              <c:numCache>
                <c:formatCode>0.0</c:formatCode>
                <c:ptCount val="996"/>
                <c:pt idx="2">
                  <c:v>28.83</c:v>
                </c:pt>
                <c:pt idx="3">
                  <c:v>30.29</c:v>
                </c:pt>
                <c:pt idx="4">
                  <c:v>28.84</c:v>
                </c:pt>
                <c:pt idx="5">
                  <c:v>30.01</c:v>
                </c:pt>
                <c:pt idx="6">
                  <c:v>28</c:v>
                </c:pt>
                <c:pt idx="7">
                  <c:v>28.33</c:v>
                </c:pt>
                <c:pt idx="8">
                  <c:v>28.95</c:v>
                </c:pt>
                <c:pt idx="9">
                  <c:v>29.01</c:v>
                </c:pt>
                <c:pt idx="10">
                  <c:v>28.24</c:v>
                </c:pt>
                <c:pt idx="11">
                  <c:v>28.55</c:v>
                </c:pt>
                <c:pt idx="12">
                  <c:v>28.46</c:v>
                </c:pt>
                <c:pt idx="13">
                  <c:v>28.43</c:v>
                </c:pt>
                <c:pt idx="14">
                  <c:v>29.12</c:v>
                </c:pt>
                <c:pt idx="15">
                  <c:v>29.87</c:v>
                </c:pt>
                <c:pt idx="16">
                  <c:v>29.45</c:v>
                </c:pt>
                <c:pt idx="17">
                  <c:v>28.9</c:v>
                </c:pt>
                <c:pt idx="18">
                  <c:v>27.57</c:v>
                </c:pt>
                <c:pt idx="19">
                  <c:v>27.94</c:v>
                </c:pt>
                <c:pt idx="20">
                  <c:v>27.67</c:v>
                </c:pt>
                <c:pt idx="21">
                  <c:v>27.92</c:v>
                </c:pt>
                <c:pt idx="22">
                  <c:v>26.1</c:v>
                </c:pt>
                <c:pt idx="23">
                  <c:v>26.98</c:v>
                </c:pt>
                <c:pt idx="24">
                  <c:v>28.65</c:v>
                </c:pt>
                <c:pt idx="25">
                  <c:v>29.16</c:v>
                </c:pt>
                <c:pt idx="26">
                  <c:v>29.59</c:v>
                </c:pt>
                <c:pt idx="27">
                  <c:v>30.71</c:v>
                </c:pt>
                <c:pt idx="28">
                  <c:v>30.03</c:v>
                </c:pt>
                <c:pt idx="29">
                  <c:v>29.44</c:v>
                </c:pt>
                <c:pt idx="30">
                  <c:v>28.82</c:v>
                </c:pt>
                <c:pt idx="31">
                  <c:v>29.2</c:v>
                </c:pt>
                <c:pt idx="32">
                  <c:v>29.64</c:v>
                </c:pt>
                <c:pt idx="33">
                  <c:v>29.3</c:v>
                </c:pt>
                <c:pt idx="34">
                  <c:v>27.98</c:v>
                </c:pt>
                <c:pt idx="35">
                  <c:v>27.96</c:v>
                </c:pt>
                <c:pt idx="36">
                  <c:v>27.23</c:v>
                </c:pt>
                <c:pt idx="37">
                  <c:v>29.27</c:v>
                </c:pt>
                <c:pt idx="38">
                  <c:v>28.59</c:v>
                </c:pt>
                <c:pt idx="39">
                  <c:v>29.41</c:v>
                </c:pt>
                <c:pt idx="40">
                  <c:v>29.24</c:v>
                </c:pt>
                <c:pt idx="41">
                  <c:v>28.39</c:v>
                </c:pt>
                <c:pt idx="42">
                  <c:v>29.29</c:v>
                </c:pt>
                <c:pt idx="43">
                  <c:v>29.29</c:v>
                </c:pt>
                <c:pt idx="44">
                  <c:v>29.01</c:v>
                </c:pt>
                <c:pt idx="45">
                  <c:v>29.15</c:v>
                </c:pt>
                <c:pt idx="46">
                  <c:v>28.327000000000002</c:v>
                </c:pt>
                <c:pt idx="47">
                  <c:v>28.98</c:v>
                </c:pt>
                <c:pt idx="48">
                  <c:v>28.085999999999999</c:v>
                </c:pt>
                <c:pt idx="49">
                  <c:v>28.776</c:v>
                </c:pt>
                <c:pt idx="50">
                  <c:v>29.533000000000001</c:v>
                </c:pt>
                <c:pt idx="51">
                  <c:v>31.061</c:v>
                </c:pt>
                <c:pt idx="52">
                  <c:v>31.009</c:v>
                </c:pt>
                <c:pt idx="53">
                  <c:v>30.670999999999999</c:v>
                </c:pt>
                <c:pt idx="54">
                  <c:v>29.638999999999999</c:v>
                </c:pt>
                <c:pt idx="55">
                  <c:v>29.734999999999999</c:v>
                </c:pt>
                <c:pt idx="56">
                  <c:v>29.495999999999999</c:v>
                </c:pt>
                <c:pt idx="57">
                  <c:v>29.64</c:v>
                </c:pt>
                <c:pt idx="58">
                  <c:v>29.055</c:v>
                </c:pt>
                <c:pt idx="59">
                  <c:v>29.044</c:v>
                </c:pt>
                <c:pt idx="60">
                  <c:v>28.853000000000002</c:v>
                </c:pt>
                <c:pt idx="61">
                  <c:v>29.349</c:v>
                </c:pt>
                <c:pt idx="62">
                  <c:v>30.632999999999999</c:v>
                </c:pt>
                <c:pt idx="63">
                  <c:v>31.013000000000002</c:v>
                </c:pt>
                <c:pt idx="64">
                  <c:v>30.747</c:v>
                </c:pt>
                <c:pt idx="65">
                  <c:v>30.346</c:v>
                </c:pt>
                <c:pt idx="66">
                  <c:v>29.561</c:v>
                </c:pt>
                <c:pt idx="67">
                  <c:v>29.638000000000002</c:v>
                </c:pt>
                <c:pt idx="68">
                  <c:v>30.050999999999998</c:v>
                </c:pt>
                <c:pt idx="69">
                  <c:v>28.972999999999999</c:v>
                </c:pt>
                <c:pt idx="70">
                  <c:v>27.838000000000001</c:v>
                </c:pt>
                <c:pt idx="71">
                  <c:v>27.824999999999999</c:v>
                </c:pt>
                <c:pt idx="72">
                  <c:v>28.445</c:v>
                </c:pt>
                <c:pt idx="73">
                  <c:v>28.763000000000002</c:v>
                </c:pt>
                <c:pt idx="74">
                  <c:v>29.408999999999999</c:v>
                </c:pt>
                <c:pt idx="75">
                  <c:v>28.986000000000001</c:v>
                </c:pt>
                <c:pt idx="76">
                  <c:v>28.550999999999998</c:v>
                </c:pt>
                <c:pt idx="77">
                  <c:v>28.376999999999999</c:v>
                </c:pt>
                <c:pt idx="78">
                  <c:v>28.591000000000001</c:v>
                </c:pt>
                <c:pt idx="79">
                  <c:v>28.646999999999998</c:v>
                </c:pt>
                <c:pt idx="80">
                  <c:v>28.556999999999999</c:v>
                </c:pt>
                <c:pt idx="81">
                  <c:v>28.545000000000002</c:v>
                </c:pt>
              </c:numCache>
            </c:numRef>
          </c:yVal>
          <c:smooth val="0"/>
          <c:extLst>
            <c:ext xmlns:c16="http://schemas.microsoft.com/office/drawing/2014/chart" uri="{C3380CC4-5D6E-409C-BE32-E72D297353CC}">
              <c16:uniqueId val="{00000001-031F-45AA-9E2F-CC191E8963C1}"/>
            </c:ext>
          </c:extLst>
        </c:ser>
        <c:ser>
          <c:idx val="2"/>
          <c:order val="2"/>
          <c:tx>
            <c:v>Avg Daily Min.</c:v>
          </c:tx>
          <c:spPr>
            <a:ln>
              <a:solidFill>
                <a:srgbClr val="00B05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Vert_month!$G$4:$G$999</c:f>
              <c:numCache>
                <c:formatCode>0.0</c:formatCode>
                <c:ptCount val="996"/>
                <c:pt idx="2">
                  <c:v>21.82</c:v>
                </c:pt>
                <c:pt idx="3">
                  <c:v>22.68</c:v>
                </c:pt>
                <c:pt idx="4">
                  <c:v>22.93</c:v>
                </c:pt>
                <c:pt idx="5">
                  <c:v>23.05</c:v>
                </c:pt>
                <c:pt idx="6">
                  <c:v>22.74</c:v>
                </c:pt>
                <c:pt idx="7">
                  <c:v>22.7</c:v>
                </c:pt>
                <c:pt idx="8">
                  <c:v>22.44</c:v>
                </c:pt>
                <c:pt idx="9">
                  <c:v>22.38</c:v>
                </c:pt>
                <c:pt idx="10">
                  <c:v>22.4</c:v>
                </c:pt>
                <c:pt idx="11">
                  <c:v>23.07</c:v>
                </c:pt>
                <c:pt idx="12">
                  <c:v>22.18</c:v>
                </c:pt>
                <c:pt idx="13">
                  <c:v>21.93</c:v>
                </c:pt>
                <c:pt idx="14">
                  <c:v>21.93</c:v>
                </c:pt>
                <c:pt idx="15">
                  <c:v>22.51</c:v>
                </c:pt>
                <c:pt idx="16">
                  <c:v>22.72</c:v>
                </c:pt>
                <c:pt idx="17">
                  <c:v>22.13</c:v>
                </c:pt>
                <c:pt idx="18">
                  <c:v>21.98</c:v>
                </c:pt>
                <c:pt idx="19">
                  <c:v>22.34</c:v>
                </c:pt>
                <c:pt idx="20">
                  <c:v>21.66</c:v>
                </c:pt>
                <c:pt idx="21">
                  <c:v>21.74</c:v>
                </c:pt>
                <c:pt idx="22">
                  <c:v>21.2</c:v>
                </c:pt>
                <c:pt idx="23">
                  <c:v>21.82</c:v>
                </c:pt>
                <c:pt idx="24">
                  <c:v>21.8</c:v>
                </c:pt>
                <c:pt idx="25">
                  <c:v>22.03</c:v>
                </c:pt>
                <c:pt idx="26">
                  <c:v>22.34</c:v>
                </c:pt>
                <c:pt idx="27">
                  <c:v>22.83</c:v>
                </c:pt>
                <c:pt idx="28">
                  <c:v>22.74</c:v>
                </c:pt>
                <c:pt idx="29">
                  <c:v>22.77</c:v>
                </c:pt>
                <c:pt idx="30">
                  <c:v>22.58</c:v>
                </c:pt>
                <c:pt idx="31">
                  <c:v>22.64</c:v>
                </c:pt>
                <c:pt idx="32">
                  <c:v>22.7</c:v>
                </c:pt>
                <c:pt idx="33">
                  <c:v>22.61</c:v>
                </c:pt>
                <c:pt idx="34">
                  <c:v>22.11</c:v>
                </c:pt>
                <c:pt idx="35">
                  <c:v>22.19</c:v>
                </c:pt>
                <c:pt idx="36">
                  <c:v>21.84</c:v>
                </c:pt>
                <c:pt idx="37">
                  <c:v>21.68</c:v>
                </c:pt>
                <c:pt idx="38">
                  <c:v>22</c:v>
                </c:pt>
                <c:pt idx="39">
                  <c:v>22.39</c:v>
                </c:pt>
                <c:pt idx="40">
                  <c:v>22.57</c:v>
                </c:pt>
                <c:pt idx="41">
                  <c:v>22.44</c:v>
                </c:pt>
                <c:pt idx="42">
                  <c:v>23.07</c:v>
                </c:pt>
                <c:pt idx="43">
                  <c:v>22.79</c:v>
                </c:pt>
                <c:pt idx="44">
                  <c:v>22.64</c:v>
                </c:pt>
                <c:pt idx="45">
                  <c:v>22.38</c:v>
                </c:pt>
                <c:pt idx="46">
                  <c:v>22.821000000000002</c:v>
                </c:pt>
                <c:pt idx="47">
                  <c:v>22.821000000000002</c:v>
                </c:pt>
                <c:pt idx="48">
                  <c:v>22.271000000000001</c:v>
                </c:pt>
                <c:pt idx="49">
                  <c:v>22.257999999999999</c:v>
                </c:pt>
                <c:pt idx="50">
                  <c:v>22.280999999999999</c:v>
                </c:pt>
                <c:pt idx="51">
                  <c:v>23.300999999999998</c:v>
                </c:pt>
                <c:pt idx="52">
                  <c:v>23.664999999999999</c:v>
                </c:pt>
                <c:pt idx="53">
                  <c:v>23.773</c:v>
                </c:pt>
                <c:pt idx="54">
                  <c:v>22.992000000000001</c:v>
                </c:pt>
                <c:pt idx="55">
                  <c:v>23.053000000000001</c:v>
                </c:pt>
                <c:pt idx="56">
                  <c:v>22.948</c:v>
                </c:pt>
                <c:pt idx="57">
                  <c:v>22.469000000000001</c:v>
                </c:pt>
                <c:pt idx="58">
                  <c:v>22.92</c:v>
                </c:pt>
                <c:pt idx="59">
                  <c:v>23.149000000000001</c:v>
                </c:pt>
                <c:pt idx="60">
                  <c:v>22.867999999999999</c:v>
                </c:pt>
                <c:pt idx="61">
                  <c:v>22.876999999999999</c:v>
                </c:pt>
                <c:pt idx="62">
                  <c:v>22.728000000000002</c:v>
                </c:pt>
                <c:pt idx="63">
                  <c:v>23.553000000000001</c:v>
                </c:pt>
                <c:pt idx="64">
                  <c:v>23.646999999999998</c:v>
                </c:pt>
                <c:pt idx="65">
                  <c:v>23.157</c:v>
                </c:pt>
                <c:pt idx="66">
                  <c:v>23.18</c:v>
                </c:pt>
                <c:pt idx="67">
                  <c:v>23.13</c:v>
                </c:pt>
                <c:pt idx="68">
                  <c:v>23.074999999999999</c:v>
                </c:pt>
                <c:pt idx="69">
                  <c:v>22.366</c:v>
                </c:pt>
                <c:pt idx="70">
                  <c:v>21.981999999999999</c:v>
                </c:pt>
                <c:pt idx="71">
                  <c:v>22.285</c:v>
                </c:pt>
                <c:pt idx="72">
                  <c:v>22.021000000000001</c:v>
                </c:pt>
                <c:pt idx="73">
                  <c:v>22.06</c:v>
                </c:pt>
                <c:pt idx="74">
                  <c:v>21.960999999999999</c:v>
                </c:pt>
                <c:pt idx="75">
                  <c:v>22.495000000000001</c:v>
                </c:pt>
                <c:pt idx="76">
                  <c:v>22.741</c:v>
                </c:pt>
                <c:pt idx="77">
                  <c:v>22.213000000000001</c:v>
                </c:pt>
                <c:pt idx="78">
                  <c:v>22.363</c:v>
                </c:pt>
                <c:pt idx="79">
                  <c:v>22.178999999999998</c:v>
                </c:pt>
                <c:pt idx="80">
                  <c:v>22.295000000000002</c:v>
                </c:pt>
                <c:pt idx="81">
                  <c:v>22.305</c:v>
                </c:pt>
              </c:numCache>
            </c:numRef>
          </c:yVal>
          <c:smooth val="0"/>
          <c:extLst>
            <c:ext xmlns:c16="http://schemas.microsoft.com/office/drawing/2014/chart" uri="{C3380CC4-5D6E-409C-BE32-E72D297353CC}">
              <c16:uniqueId val="{00000002-031F-45AA-9E2F-CC191E8963C1}"/>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sz="1600"/>
                </a:pPr>
                <a:r>
                  <a:rPr lang="en-US" sz="1600" b="1" i="0" baseline="0">
                    <a:effectLst/>
                  </a:rPr>
                  <a:t>Year</a:t>
                </a:r>
                <a:endParaRPr lang="en-US" sz="16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ax val="32"/>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legend>
      <c:legendPos val="r"/>
      <c:layout>
        <c:manualLayout>
          <c:xMode val="edge"/>
          <c:yMode val="edge"/>
          <c:x val="0.13351945011503186"/>
          <c:y val="2.4659598635663298E-2"/>
          <c:w val="0.11545174330060594"/>
          <c:h val="0.2080089729964736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880448900073056E-2"/>
          <c:y val="5.1284995625546795E-2"/>
          <c:w val="0.90758817680006498"/>
          <c:h val="0.7670577022713752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Vert_month!$D$4:$D$999</c:f>
              <c:numCache>
                <c:formatCode>0.0</c:formatCode>
                <c:ptCount val="996"/>
                <c:pt idx="2">
                  <c:v>18.5</c:v>
                </c:pt>
                <c:pt idx="3">
                  <c:v>62.66</c:v>
                </c:pt>
                <c:pt idx="4">
                  <c:v>136.69999999999999</c:v>
                </c:pt>
                <c:pt idx="5">
                  <c:v>151.45499999999998</c:v>
                </c:pt>
                <c:pt idx="6">
                  <c:v>150.95499999999998</c:v>
                </c:pt>
                <c:pt idx="7">
                  <c:v>123.075</c:v>
                </c:pt>
                <c:pt idx="8">
                  <c:v>263.18</c:v>
                </c:pt>
                <c:pt idx="9">
                  <c:v>275.85500000000002</c:v>
                </c:pt>
                <c:pt idx="10">
                  <c:v>170.82</c:v>
                </c:pt>
                <c:pt idx="11">
                  <c:v>96.584999999999994</c:v>
                </c:pt>
                <c:pt idx="12">
                  <c:v>6.665</c:v>
                </c:pt>
                <c:pt idx="13">
                  <c:v>21.75</c:v>
                </c:pt>
                <c:pt idx="14">
                  <c:v>3.8949999999999996</c:v>
                </c:pt>
                <c:pt idx="15">
                  <c:v>139.06</c:v>
                </c:pt>
                <c:pt idx="16">
                  <c:v>343.89499999999998</c:v>
                </c:pt>
                <c:pt idx="17">
                  <c:v>270.64999999999998</c:v>
                </c:pt>
                <c:pt idx="18">
                  <c:v>231.22</c:v>
                </c:pt>
                <c:pt idx="19">
                  <c:v>241.19</c:v>
                </c:pt>
                <c:pt idx="20">
                  <c:v>289.23</c:v>
                </c:pt>
                <c:pt idx="21">
                  <c:v>463.78999999999996</c:v>
                </c:pt>
                <c:pt idx="22">
                  <c:v>919.72</c:v>
                </c:pt>
                <c:pt idx="23">
                  <c:v>159.66499999999999</c:v>
                </c:pt>
                <c:pt idx="24">
                  <c:v>21.175000000000001</c:v>
                </c:pt>
                <c:pt idx="25">
                  <c:v>4.2949999999999999</c:v>
                </c:pt>
                <c:pt idx="26">
                  <c:v>22.725000000000001</c:v>
                </c:pt>
                <c:pt idx="27">
                  <c:v>111.49000000000001</c:v>
                </c:pt>
                <c:pt idx="28">
                  <c:v>335.87</c:v>
                </c:pt>
                <c:pt idx="29">
                  <c:v>257.505</c:v>
                </c:pt>
                <c:pt idx="30">
                  <c:v>350.995</c:v>
                </c:pt>
                <c:pt idx="31">
                  <c:v>233.315</c:v>
                </c:pt>
                <c:pt idx="32">
                  <c:v>192.89999999999998</c:v>
                </c:pt>
                <c:pt idx="33">
                  <c:v>355.37</c:v>
                </c:pt>
                <c:pt idx="34">
                  <c:v>500.88</c:v>
                </c:pt>
                <c:pt idx="35">
                  <c:v>312.29499999999996</c:v>
                </c:pt>
                <c:pt idx="36">
                  <c:v>136.65</c:v>
                </c:pt>
                <c:pt idx="37">
                  <c:v>1.02</c:v>
                </c:pt>
                <c:pt idx="38">
                  <c:v>80.775000000000006</c:v>
                </c:pt>
                <c:pt idx="39">
                  <c:v>172.465</c:v>
                </c:pt>
                <c:pt idx="40">
                  <c:v>217.42500000000001</c:v>
                </c:pt>
                <c:pt idx="41">
                  <c:v>470.2</c:v>
                </c:pt>
                <c:pt idx="42">
                  <c:v>261.745</c:v>
                </c:pt>
                <c:pt idx="43">
                  <c:v>176.15</c:v>
                </c:pt>
                <c:pt idx="44">
                  <c:v>410.59000000000003</c:v>
                </c:pt>
                <c:pt idx="45">
                  <c:v>513.20499999999993</c:v>
                </c:pt>
                <c:pt idx="46">
                  <c:v>219.07499999999999</c:v>
                </c:pt>
                <c:pt idx="47">
                  <c:v>20.064999999999998</c:v>
                </c:pt>
                <c:pt idx="48">
                  <c:v>9.4</c:v>
                </c:pt>
                <c:pt idx="49">
                  <c:v>1.52</c:v>
                </c:pt>
                <c:pt idx="50">
                  <c:v>19.43</c:v>
                </c:pt>
                <c:pt idx="51">
                  <c:v>75.694999999999993</c:v>
                </c:pt>
                <c:pt idx="52">
                  <c:v>342.27</c:v>
                </c:pt>
                <c:pt idx="53">
                  <c:v>210.06</c:v>
                </c:pt>
                <c:pt idx="54">
                  <c:v>373.125</c:v>
                </c:pt>
                <c:pt idx="55">
                  <c:v>205.23500000000001</c:v>
                </c:pt>
                <c:pt idx="56">
                  <c:v>206.75</c:v>
                </c:pt>
                <c:pt idx="57">
                  <c:v>398.78499999999997</c:v>
                </c:pt>
                <c:pt idx="58">
                  <c:v>247.77500000000001</c:v>
                </c:pt>
                <c:pt idx="59">
                  <c:v>160.91</c:v>
                </c:pt>
                <c:pt idx="60">
                  <c:v>59.055</c:v>
                </c:pt>
                <c:pt idx="61">
                  <c:v>14.984999999999999</c:v>
                </c:pt>
                <c:pt idx="62">
                  <c:v>9.0150000000000006</c:v>
                </c:pt>
                <c:pt idx="63">
                  <c:v>154.05000000000001</c:v>
                </c:pt>
                <c:pt idx="64">
                  <c:v>150.245</c:v>
                </c:pt>
                <c:pt idx="65">
                  <c:v>411.23</c:v>
                </c:pt>
                <c:pt idx="66">
                  <c:v>134.495</c:v>
                </c:pt>
                <c:pt idx="67">
                  <c:v>250.82999999999998</c:v>
                </c:pt>
                <c:pt idx="68">
                  <c:v>291.84500000000003</c:v>
                </c:pt>
                <c:pt idx="69">
                  <c:v>149.60500000000002</c:v>
                </c:pt>
                <c:pt idx="70">
                  <c:v>377.95499999999998</c:v>
                </c:pt>
                <c:pt idx="71">
                  <c:v>190.12</c:v>
                </c:pt>
                <c:pt idx="72">
                  <c:v>21.335000000000001</c:v>
                </c:pt>
                <c:pt idx="73">
                  <c:v>18.8</c:v>
                </c:pt>
                <c:pt idx="74">
                  <c:v>42.034999999999997</c:v>
                </c:pt>
                <c:pt idx="75">
                  <c:v>160.655</c:v>
                </c:pt>
                <c:pt idx="76">
                  <c:v>259.96500000000003</c:v>
                </c:pt>
                <c:pt idx="77">
                  <c:v>332.74</c:v>
                </c:pt>
                <c:pt idx="78">
                  <c:v>218.315</c:v>
                </c:pt>
                <c:pt idx="79">
                  <c:v>419.23500000000001</c:v>
                </c:pt>
                <c:pt idx="80">
                  <c:v>302.51</c:v>
                </c:pt>
                <c:pt idx="81">
                  <c:v>286.38499999999999</c:v>
                </c:pt>
              </c:numCache>
            </c:numRef>
          </c:yVal>
          <c:smooth val="0"/>
          <c:extLst>
            <c:ext xmlns:c16="http://schemas.microsoft.com/office/drawing/2014/chart" uri="{C3380CC4-5D6E-409C-BE32-E72D297353CC}">
              <c16:uniqueId val="{00000000-4890-4EB5-AF2A-01B4B6F2A455}"/>
            </c:ext>
          </c:extLst>
        </c:ser>
        <c:dLbls>
          <c:showLegendKey val="0"/>
          <c:showVal val="0"/>
          <c:showCatName val="0"/>
          <c:showSerName val="0"/>
          <c:showPercent val="0"/>
          <c:showBubbleSize val="0"/>
        </c:dLbls>
        <c:axId val="651422384"/>
        <c:axId val="597526472"/>
      </c:scatterChart>
      <c:valAx>
        <c:axId val="651422384"/>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97526472"/>
        <c:crosses val="autoZero"/>
        <c:crossBetween val="midCat"/>
        <c:majorUnit val="1"/>
      </c:valAx>
      <c:valAx>
        <c:axId val="597526472"/>
        <c:scaling>
          <c:orientation val="minMax"/>
        </c:scaling>
        <c:delete val="0"/>
        <c:axPos val="l"/>
        <c:title>
          <c:tx>
            <c:rich>
              <a:bodyPr rot="-5400000" vert="horz"/>
              <a:lstStyle/>
              <a:p>
                <a:pPr>
                  <a:defRPr sz="1800"/>
                </a:pPr>
                <a:r>
                  <a:rPr lang="en-US" sz="1800"/>
                  <a:t>Rainfall (mm)</a:t>
                </a:r>
              </a:p>
            </c:rich>
          </c:tx>
          <c:overlay val="0"/>
        </c:title>
        <c:numFmt formatCode="0" sourceLinked="0"/>
        <c:majorTickMark val="out"/>
        <c:minorTickMark val="none"/>
        <c:tickLblPos val="nextTo"/>
        <c:txPr>
          <a:bodyPr/>
          <a:lstStyle/>
          <a:p>
            <a:pPr>
              <a:defRPr sz="1100"/>
            </a:pPr>
            <a:endParaRPr lang="en-US"/>
          </a:p>
        </c:txPr>
        <c:crossAx val="65142238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2021</a:t>
            </a:r>
          </a:p>
        </c:rich>
      </c:tx>
      <c:overlay val="0"/>
    </c:title>
    <c:autoTitleDeleted val="0"/>
    <c:plotArea>
      <c:layout>
        <c:manualLayout>
          <c:layoutTarget val="inner"/>
          <c:xMode val="edge"/>
          <c:yMode val="edge"/>
          <c:x val="0.11019343991575521"/>
          <c:y val="0.11119862329576667"/>
          <c:w val="0.8455430438216499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Temp'!$B$9:$M$9</c:f>
              <c:numCache>
                <c:formatCode>0.0</c:formatCode>
                <c:ptCount val="12"/>
                <c:pt idx="0">
                  <c:v>24.189</c:v>
                </c:pt>
                <c:pt idx="1">
                  <c:v>24.242999999999999</c:v>
                </c:pt>
                <c:pt idx="2">
                  <c:v>24.356000000000002</c:v>
                </c:pt>
                <c:pt idx="3">
                  <c:v>24.52</c:v>
                </c:pt>
                <c:pt idx="4">
                  <c:v>24.507000000000001</c:v>
                </c:pt>
                <c:pt idx="5">
                  <c:v>24.251999999999999</c:v>
                </c:pt>
                <c:pt idx="6">
                  <c:v>24.597999999999999</c:v>
                </c:pt>
                <c:pt idx="7">
                  <c:v>24.113</c:v>
                </c:pt>
                <c:pt idx="8">
                  <c:v>24.251000000000001</c:v>
                </c:pt>
                <c:pt idx="9">
                  <c:v>24.297000000000001</c:v>
                </c:pt>
              </c:numCache>
            </c:numRef>
          </c:val>
          <c:smooth val="0"/>
          <c:extLst>
            <c:ext xmlns:c16="http://schemas.microsoft.com/office/drawing/2014/chart" uri="{C3380CC4-5D6E-409C-BE32-E72D297353CC}">
              <c16:uniqueId val="{00000000-7B0D-40A6-90F8-0653D52E8D81}"/>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Temp'!$B$57:$M$57</c:f>
              <c:numCache>
                <c:formatCode>0.0</c:formatCode>
                <c:ptCount val="12"/>
                <c:pt idx="0">
                  <c:v>28.445</c:v>
                </c:pt>
                <c:pt idx="1">
                  <c:v>28.763000000000002</c:v>
                </c:pt>
                <c:pt idx="2">
                  <c:v>29.408999999999999</c:v>
                </c:pt>
                <c:pt idx="3">
                  <c:v>28.986000000000001</c:v>
                </c:pt>
                <c:pt idx="4">
                  <c:v>28.550999999999998</c:v>
                </c:pt>
                <c:pt idx="5">
                  <c:v>28.376999999999999</c:v>
                </c:pt>
                <c:pt idx="6">
                  <c:v>28.591000000000001</c:v>
                </c:pt>
                <c:pt idx="7">
                  <c:v>28.646999999999998</c:v>
                </c:pt>
                <c:pt idx="8">
                  <c:v>28.556999999999999</c:v>
                </c:pt>
                <c:pt idx="9">
                  <c:v>28.545000000000002</c:v>
                </c:pt>
              </c:numCache>
            </c:numRef>
          </c:val>
          <c:smooth val="0"/>
          <c:extLst>
            <c:ext xmlns:c16="http://schemas.microsoft.com/office/drawing/2014/chart" uri="{C3380CC4-5D6E-409C-BE32-E72D297353CC}">
              <c16:uniqueId val="{00000001-7B0D-40A6-90F8-0653D52E8D81}"/>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Temp'!$B$105:$M$105</c:f>
              <c:numCache>
                <c:formatCode>0.0</c:formatCode>
                <c:ptCount val="12"/>
                <c:pt idx="0">
                  <c:v>22.021000000000001</c:v>
                </c:pt>
                <c:pt idx="1">
                  <c:v>22.06</c:v>
                </c:pt>
                <c:pt idx="2">
                  <c:v>21.960999999999999</c:v>
                </c:pt>
                <c:pt idx="3">
                  <c:v>22.495000000000001</c:v>
                </c:pt>
                <c:pt idx="4">
                  <c:v>22.741</c:v>
                </c:pt>
                <c:pt idx="5">
                  <c:v>22.213000000000001</c:v>
                </c:pt>
                <c:pt idx="6">
                  <c:v>22.363</c:v>
                </c:pt>
                <c:pt idx="7">
                  <c:v>22.178999999999998</c:v>
                </c:pt>
                <c:pt idx="8">
                  <c:v>22.295000000000002</c:v>
                </c:pt>
                <c:pt idx="9">
                  <c:v>22.305</c:v>
                </c:pt>
              </c:numCache>
            </c:numRef>
          </c:val>
          <c:smooth val="0"/>
          <c:extLst>
            <c:ext xmlns:c16="http://schemas.microsoft.com/office/drawing/2014/chart" uri="{C3380CC4-5D6E-409C-BE32-E72D297353CC}">
              <c16:uniqueId val="{00000002-7B0D-40A6-90F8-0653D52E8D81}"/>
            </c:ext>
          </c:extLst>
        </c:ser>
        <c:dLbls>
          <c:showLegendKey val="0"/>
          <c:showVal val="0"/>
          <c:showCatName val="0"/>
          <c:showSerName val="0"/>
          <c:showPercent val="0"/>
          <c:showBubbleSize val="0"/>
        </c:dLbls>
        <c:marker val="1"/>
        <c:smooth val="0"/>
        <c:axId val="217002336"/>
        <c:axId val="217002728"/>
      </c:lineChart>
      <c:catAx>
        <c:axId val="217002336"/>
        <c:scaling>
          <c:orientation val="minMax"/>
        </c:scaling>
        <c:delete val="0"/>
        <c:axPos val="b"/>
        <c:title>
          <c:tx>
            <c:rich>
              <a:bodyPr/>
              <a:lstStyle/>
              <a:p>
                <a:pPr>
                  <a:defRPr sz="1600"/>
                </a:pPr>
                <a:r>
                  <a:rPr lang="en-US" sz="1600"/>
                  <a:t>Month</a:t>
                </a:r>
              </a:p>
            </c:rich>
          </c:tx>
          <c:layout>
            <c:manualLayout>
              <c:xMode val="edge"/>
              <c:yMode val="edge"/>
              <c:x val="0.46538320010530598"/>
              <c:y val="0.92782208588957082"/>
            </c:manualLayout>
          </c:layout>
          <c:overlay val="0"/>
        </c:title>
        <c:numFmt formatCode="General" sourceLinked="0"/>
        <c:majorTickMark val="out"/>
        <c:minorTickMark val="none"/>
        <c:tickLblPos val="nextTo"/>
        <c:txPr>
          <a:bodyPr/>
          <a:lstStyle/>
          <a:p>
            <a:pPr>
              <a:defRPr sz="1100"/>
            </a:pPr>
            <a:endParaRPr lang="en-US"/>
          </a:p>
        </c:txPr>
        <c:crossAx val="217002728"/>
        <c:crosses val="autoZero"/>
        <c:auto val="1"/>
        <c:lblAlgn val="ctr"/>
        <c:lblOffset val="100"/>
        <c:noMultiLvlLbl val="0"/>
      </c:catAx>
      <c:valAx>
        <c:axId val="217002728"/>
        <c:scaling>
          <c:orientation val="minMax"/>
          <c:max val="33"/>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2336"/>
        <c:crosses val="autoZero"/>
        <c:crossBetween val="between"/>
        <c:majorUnit val="2"/>
      </c:valAx>
    </c:plotArea>
    <c:legend>
      <c:legendPos val="r"/>
      <c:layout>
        <c:manualLayout>
          <c:xMode val="edge"/>
          <c:yMode val="edge"/>
          <c:x val="0.78096444726324099"/>
          <c:y val="5.6659340128496209E-2"/>
          <c:w val="0.19433950410454012"/>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manualLayout>
          <c:layoutTarget val="inner"/>
          <c:xMode val="edge"/>
          <c:yMode val="edge"/>
          <c:x val="6.1620147597291078E-2"/>
          <c:y val="2.6622800622144453E-2"/>
          <c:w val="0.91417059557370139"/>
          <c:h val="0.813809949892627"/>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Vert_month!$I$4:$I$999</c:f>
              <c:numCache>
                <c:formatCode>0.0</c:formatCode>
                <c:ptCount val="996"/>
                <c:pt idx="2">
                  <c:v>4.7699999999999996</c:v>
                </c:pt>
                <c:pt idx="3">
                  <c:v>3.9</c:v>
                </c:pt>
                <c:pt idx="4">
                  <c:v>3.39</c:v>
                </c:pt>
                <c:pt idx="5">
                  <c:v>3.22</c:v>
                </c:pt>
                <c:pt idx="6">
                  <c:v>3.59</c:v>
                </c:pt>
                <c:pt idx="7">
                  <c:v>3.51</c:v>
                </c:pt>
                <c:pt idx="8">
                  <c:v>2.87</c:v>
                </c:pt>
                <c:pt idx="9">
                  <c:v>2.5299999999999998</c:v>
                </c:pt>
                <c:pt idx="10">
                  <c:v>2.83</c:v>
                </c:pt>
                <c:pt idx="11">
                  <c:v>3.52</c:v>
                </c:pt>
                <c:pt idx="12">
                  <c:v>4.37</c:v>
                </c:pt>
                <c:pt idx="13">
                  <c:v>5.16</c:v>
                </c:pt>
                <c:pt idx="14">
                  <c:v>4.5199999999999996</c:v>
                </c:pt>
                <c:pt idx="15">
                  <c:v>3.94</c:v>
                </c:pt>
                <c:pt idx="16">
                  <c:v>2.84</c:v>
                </c:pt>
                <c:pt idx="17">
                  <c:v>2.44</c:v>
                </c:pt>
                <c:pt idx="18">
                  <c:v>2.8</c:v>
                </c:pt>
                <c:pt idx="19">
                  <c:v>2.7</c:v>
                </c:pt>
                <c:pt idx="20">
                  <c:v>2.59</c:v>
                </c:pt>
                <c:pt idx="21">
                  <c:v>2.31</c:v>
                </c:pt>
                <c:pt idx="22">
                  <c:v>2.76</c:v>
                </c:pt>
                <c:pt idx="23">
                  <c:v>3.37</c:v>
                </c:pt>
                <c:pt idx="24">
                  <c:v>4.38</c:v>
                </c:pt>
                <c:pt idx="25">
                  <c:v>4.17</c:v>
                </c:pt>
                <c:pt idx="26">
                  <c:v>4.49</c:v>
                </c:pt>
                <c:pt idx="27">
                  <c:v>3.44</c:v>
                </c:pt>
                <c:pt idx="28">
                  <c:v>2.3199999999999998</c:v>
                </c:pt>
                <c:pt idx="29">
                  <c:v>2.34</c:v>
                </c:pt>
                <c:pt idx="30">
                  <c:v>2.68</c:v>
                </c:pt>
                <c:pt idx="31">
                  <c:v>2.48</c:v>
                </c:pt>
                <c:pt idx="32">
                  <c:v>2.2599999999999998</c:v>
                </c:pt>
                <c:pt idx="33">
                  <c:v>2.76</c:v>
                </c:pt>
                <c:pt idx="34">
                  <c:v>2.48</c:v>
                </c:pt>
                <c:pt idx="35">
                  <c:v>3.1</c:v>
                </c:pt>
                <c:pt idx="36">
                  <c:v>3.72</c:v>
                </c:pt>
                <c:pt idx="37">
                  <c:v>4.2</c:v>
                </c:pt>
                <c:pt idx="38">
                  <c:v>4.47</c:v>
                </c:pt>
                <c:pt idx="39">
                  <c:v>3.33</c:v>
                </c:pt>
                <c:pt idx="40">
                  <c:v>2.56</c:v>
                </c:pt>
                <c:pt idx="41">
                  <c:v>2.38</c:v>
                </c:pt>
                <c:pt idx="42">
                  <c:v>2.86</c:v>
                </c:pt>
                <c:pt idx="43">
                  <c:v>2.9</c:v>
                </c:pt>
                <c:pt idx="44">
                  <c:v>2.42</c:v>
                </c:pt>
                <c:pt idx="45">
                  <c:v>2.68</c:v>
                </c:pt>
                <c:pt idx="46">
                  <c:v>2.742</c:v>
                </c:pt>
                <c:pt idx="47">
                  <c:v>3.8220000000000001</c:v>
                </c:pt>
                <c:pt idx="48">
                  <c:v>4.8</c:v>
                </c:pt>
                <c:pt idx="49">
                  <c:v>4.569</c:v>
                </c:pt>
                <c:pt idx="50">
                  <c:v>4.7569999999999997</c:v>
                </c:pt>
                <c:pt idx="51">
                  <c:v>3.8319999999999999</c:v>
                </c:pt>
                <c:pt idx="52">
                  <c:v>2.3879999999999999</c:v>
                </c:pt>
                <c:pt idx="53">
                  <c:v>2.4</c:v>
                </c:pt>
                <c:pt idx="54">
                  <c:v>2.8879999999999999</c:v>
                </c:pt>
                <c:pt idx="55">
                  <c:v>2.63</c:v>
                </c:pt>
                <c:pt idx="56">
                  <c:v>2.456</c:v>
                </c:pt>
                <c:pt idx="57">
                  <c:v>2.0529999999999999</c:v>
                </c:pt>
                <c:pt idx="58">
                  <c:v>2.6930000000000001</c:v>
                </c:pt>
                <c:pt idx="59">
                  <c:v>3.04</c:v>
                </c:pt>
                <c:pt idx="60">
                  <c:v>3.7149999999999999</c:v>
                </c:pt>
                <c:pt idx="61">
                  <c:v>4.375</c:v>
                </c:pt>
                <c:pt idx="62">
                  <c:v>4.3689999999999998</c:v>
                </c:pt>
                <c:pt idx="63">
                  <c:v>3.343</c:v>
                </c:pt>
                <c:pt idx="64">
                  <c:v>2.5870000000000002</c:v>
                </c:pt>
                <c:pt idx="65">
                  <c:v>2.081</c:v>
                </c:pt>
                <c:pt idx="66">
                  <c:v>1.377</c:v>
                </c:pt>
                <c:pt idx="68">
                  <c:v>2.0110000000000001</c:v>
                </c:pt>
                <c:pt idx="69">
                  <c:v>2.2250000000000001</c:v>
                </c:pt>
                <c:pt idx="70">
                  <c:v>3.0059999999999998</c:v>
                </c:pt>
                <c:pt idx="71">
                  <c:v>3.2879999999999998</c:v>
                </c:pt>
                <c:pt idx="72">
                  <c:v>3.7490000000000001</c:v>
                </c:pt>
                <c:pt idx="73">
                  <c:v>4.0289999999999999</c:v>
                </c:pt>
                <c:pt idx="74">
                  <c:v>3.6680000000000001</c:v>
                </c:pt>
                <c:pt idx="75">
                  <c:v>3.0990000000000002</c:v>
                </c:pt>
                <c:pt idx="76">
                  <c:v>2.653</c:v>
                </c:pt>
                <c:pt idx="77">
                  <c:v>2.3969999999999998</c:v>
                </c:pt>
                <c:pt idx="78">
                  <c:v>2.548</c:v>
                </c:pt>
                <c:pt idx="79">
                  <c:v>2.1880000000000002</c:v>
                </c:pt>
                <c:pt idx="80">
                  <c:v>2.319</c:v>
                </c:pt>
                <c:pt idx="81">
                  <c:v>2.1030000000000002</c:v>
                </c:pt>
              </c:numCache>
            </c:numRef>
          </c:yVal>
          <c:smooth val="0"/>
          <c:extLst>
            <c:ext xmlns:c16="http://schemas.microsoft.com/office/drawing/2014/chart" uri="{C3380CC4-5D6E-409C-BE32-E72D297353CC}">
              <c16:uniqueId val="{00000000-170F-4A76-853D-A71D82F0C162}"/>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Vert_month!$J$4:$J$999</c:f>
              <c:numCache>
                <c:formatCode>0.0</c:formatCode>
                <c:ptCount val="996"/>
                <c:pt idx="2">
                  <c:v>11.58</c:v>
                </c:pt>
                <c:pt idx="3">
                  <c:v>10.28</c:v>
                </c:pt>
                <c:pt idx="4">
                  <c:v>8.93</c:v>
                </c:pt>
                <c:pt idx="5">
                  <c:v>9.0399999999999991</c:v>
                </c:pt>
                <c:pt idx="6">
                  <c:v>8.9</c:v>
                </c:pt>
                <c:pt idx="7">
                  <c:v>9.31</c:v>
                </c:pt>
                <c:pt idx="8">
                  <c:v>9.19</c:v>
                </c:pt>
                <c:pt idx="9">
                  <c:v>7.91</c:v>
                </c:pt>
                <c:pt idx="10">
                  <c:v>8.1999999999999993</c:v>
                </c:pt>
                <c:pt idx="11">
                  <c:v>8.82</c:v>
                </c:pt>
                <c:pt idx="12">
                  <c:v>10.64</c:v>
                </c:pt>
                <c:pt idx="13">
                  <c:v>12.08</c:v>
                </c:pt>
                <c:pt idx="14">
                  <c:v>10.89</c:v>
                </c:pt>
                <c:pt idx="15">
                  <c:v>10.94</c:v>
                </c:pt>
                <c:pt idx="16">
                  <c:v>9.0299999999999994</c:v>
                </c:pt>
                <c:pt idx="17">
                  <c:v>8.2899999999999991</c:v>
                </c:pt>
                <c:pt idx="18">
                  <c:v>8.6300000000000008</c:v>
                </c:pt>
                <c:pt idx="19">
                  <c:v>8.31</c:v>
                </c:pt>
                <c:pt idx="20">
                  <c:v>8.92</c:v>
                </c:pt>
                <c:pt idx="21">
                  <c:v>7.81</c:v>
                </c:pt>
                <c:pt idx="22">
                  <c:v>8.33</c:v>
                </c:pt>
                <c:pt idx="23">
                  <c:v>9.19</c:v>
                </c:pt>
                <c:pt idx="24">
                  <c:v>10.9</c:v>
                </c:pt>
                <c:pt idx="25">
                  <c:v>10.89</c:v>
                </c:pt>
                <c:pt idx="26">
                  <c:v>11.5</c:v>
                </c:pt>
                <c:pt idx="27">
                  <c:v>9.4700000000000006</c:v>
                </c:pt>
                <c:pt idx="28">
                  <c:v>8.09</c:v>
                </c:pt>
                <c:pt idx="29">
                  <c:v>7.91</c:v>
                </c:pt>
                <c:pt idx="30">
                  <c:v>8.36</c:v>
                </c:pt>
                <c:pt idx="31">
                  <c:v>8.58</c:v>
                </c:pt>
                <c:pt idx="32">
                  <c:v>8.15</c:v>
                </c:pt>
                <c:pt idx="33">
                  <c:v>9.0500000000000007</c:v>
                </c:pt>
                <c:pt idx="34">
                  <c:v>8.2899999999999991</c:v>
                </c:pt>
                <c:pt idx="35">
                  <c:v>8.52</c:v>
                </c:pt>
                <c:pt idx="36">
                  <c:v>10.11</c:v>
                </c:pt>
                <c:pt idx="37">
                  <c:v>11.08</c:v>
                </c:pt>
                <c:pt idx="38">
                  <c:v>10.94</c:v>
                </c:pt>
                <c:pt idx="39">
                  <c:v>9.5399999999999991</c:v>
                </c:pt>
                <c:pt idx="40">
                  <c:v>8.06</c:v>
                </c:pt>
                <c:pt idx="41">
                  <c:v>7.91</c:v>
                </c:pt>
                <c:pt idx="42">
                  <c:v>8.2799999999999994</c:v>
                </c:pt>
                <c:pt idx="43">
                  <c:v>8.5399999999999991</c:v>
                </c:pt>
                <c:pt idx="44">
                  <c:v>8.5500000000000007</c:v>
                </c:pt>
                <c:pt idx="45">
                  <c:v>8.41</c:v>
                </c:pt>
                <c:pt idx="46">
                  <c:v>8.42</c:v>
                </c:pt>
                <c:pt idx="47">
                  <c:v>9.6</c:v>
                </c:pt>
                <c:pt idx="48">
                  <c:v>11.275</c:v>
                </c:pt>
                <c:pt idx="49">
                  <c:v>10.878</c:v>
                </c:pt>
                <c:pt idx="50">
                  <c:v>11.855</c:v>
                </c:pt>
                <c:pt idx="51">
                  <c:v>10.172000000000001</c:v>
                </c:pt>
                <c:pt idx="52">
                  <c:v>8.0730000000000004</c:v>
                </c:pt>
                <c:pt idx="53">
                  <c:v>8.0670000000000002</c:v>
                </c:pt>
                <c:pt idx="54">
                  <c:v>9.0429999999999993</c:v>
                </c:pt>
                <c:pt idx="55">
                  <c:v>8.8010000000000002</c:v>
                </c:pt>
                <c:pt idx="56">
                  <c:v>8.51</c:v>
                </c:pt>
                <c:pt idx="57">
                  <c:v>7.9779999999999998</c:v>
                </c:pt>
                <c:pt idx="58">
                  <c:v>8.5790000000000006</c:v>
                </c:pt>
                <c:pt idx="59">
                  <c:v>9.1170000000000009</c:v>
                </c:pt>
                <c:pt idx="60">
                  <c:v>9.7370000000000001</c:v>
                </c:pt>
                <c:pt idx="61">
                  <c:v>10.763999999999999</c:v>
                </c:pt>
                <c:pt idx="62">
                  <c:v>11.298</c:v>
                </c:pt>
                <c:pt idx="63">
                  <c:v>9.0809999999999995</c:v>
                </c:pt>
                <c:pt idx="64">
                  <c:v>8.5269999999999992</c:v>
                </c:pt>
                <c:pt idx="65">
                  <c:v>7.57</c:v>
                </c:pt>
                <c:pt idx="66">
                  <c:v>5.556</c:v>
                </c:pt>
                <c:pt idx="68">
                  <c:v>8.2959999999999994</c:v>
                </c:pt>
                <c:pt idx="69">
                  <c:v>7.819</c:v>
                </c:pt>
                <c:pt idx="70">
                  <c:v>9.0630000000000006</c:v>
                </c:pt>
                <c:pt idx="71">
                  <c:v>9.48</c:v>
                </c:pt>
                <c:pt idx="72">
                  <c:v>10.147</c:v>
                </c:pt>
                <c:pt idx="73">
                  <c:v>10.052</c:v>
                </c:pt>
                <c:pt idx="74">
                  <c:v>10.234999999999999</c:v>
                </c:pt>
                <c:pt idx="75">
                  <c:v>8.9220000000000006</c:v>
                </c:pt>
                <c:pt idx="76">
                  <c:v>8.3379999999999992</c:v>
                </c:pt>
                <c:pt idx="77">
                  <c:v>7.8840000000000003</c:v>
                </c:pt>
                <c:pt idx="78">
                  <c:v>8.3529999999999998</c:v>
                </c:pt>
                <c:pt idx="79">
                  <c:v>7.7039999999999997</c:v>
                </c:pt>
                <c:pt idx="80">
                  <c:v>7.73</c:v>
                </c:pt>
                <c:pt idx="81">
                  <c:v>7.3929999999999998</c:v>
                </c:pt>
              </c:numCache>
            </c:numRef>
          </c:yVal>
          <c:smooth val="0"/>
          <c:extLst>
            <c:ext xmlns:c16="http://schemas.microsoft.com/office/drawing/2014/chart" uri="{C3380CC4-5D6E-409C-BE32-E72D297353CC}">
              <c16:uniqueId val="{00000001-170F-4A76-853D-A71D82F0C162}"/>
            </c:ext>
          </c:extLst>
        </c:ser>
        <c:dLbls>
          <c:showLegendKey val="0"/>
          <c:showVal val="0"/>
          <c:showCatName val="0"/>
          <c:showSerName val="0"/>
          <c:showPercent val="0"/>
          <c:showBubbleSize val="0"/>
        </c:dLbls>
        <c:axId val="505678272"/>
        <c:axId val="505678664"/>
      </c:scatterChart>
      <c:valAx>
        <c:axId val="50567827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15"/>
          <c:min val="0"/>
        </c:scaling>
        <c:delete val="0"/>
        <c:axPos val="l"/>
        <c:title>
          <c:tx>
            <c:rich>
              <a:bodyPr rot="-5400000" vert="horz"/>
              <a:lstStyle/>
              <a:p>
                <a:pPr>
                  <a:defRPr sz="1600"/>
                </a:pPr>
                <a:r>
                  <a:rPr lang="en-US" sz="1600"/>
                  <a:t> Speed (m/s)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valAx>
    </c:plotArea>
    <c:legend>
      <c:legendPos val="r"/>
      <c:layout>
        <c:manualLayout>
          <c:xMode val="edge"/>
          <c:yMode val="edge"/>
          <c:x val="0.82667788632902361"/>
          <c:y val="7.750662523116815E-2"/>
          <c:w val="0.14760194906192278"/>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manualLayout>
          <c:layoutTarget val="inner"/>
          <c:xMode val="edge"/>
          <c:yMode val="edge"/>
          <c:x val="6.1620147597291078E-2"/>
          <c:y val="6.7453750484579272E-2"/>
          <c:w val="0.91417059557370139"/>
          <c:h val="0.77345490711966092"/>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Vert_month!$E$4:$E$999</c:f>
              <c:numCache>
                <c:formatCode>0.0</c:formatCode>
                <c:ptCount val="996"/>
                <c:pt idx="2">
                  <c:v>81.14</c:v>
                </c:pt>
                <c:pt idx="3">
                  <c:v>84.08</c:v>
                </c:pt>
                <c:pt idx="4">
                  <c:v>89.23</c:v>
                </c:pt>
                <c:pt idx="5">
                  <c:v>88.11</c:v>
                </c:pt>
                <c:pt idx="6">
                  <c:v>92.5</c:v>
                </c:pt>
                <c:pt idx="7">
                  <c:v>92.95</c:v>
                </c:pt>
                <c:pt idx="8">
                  <c:v>93.98</c:v>
                </c:pt>
                <c:pt idx="9">
                  <c:v>92.44</c:v>
                </c:pt>
                <c:pt idx="10">
                  <c:v>92.43</c:v>
                </c:pt>
                <c:pt idx="11">
                  <c:v>89.68</c:v>
                </c:pt>
                <c:pt idx="12">
                  <c:v>82.9</c:v>
                </c:pt>
                <c:pt idx="13">
                  <c:v>82.44</c:v>
                </c:pt>
                <c:pt idx="14">
                  <c:v>84.25</c:v>
                </c:pt>
                <c:pt idx="15">
                  <c:v>86</c:v>
                </c:pt>
                <c:pt idx="16">
                  <c:v>91.92</c:v>
                </c:pt>
                <c:pt idx="17">
                  <c:v>90.59</c:v>
                </c:pt>
                <c:pt idx="18">
                  <c:v>94.65</c:v>
                </c:pt>
                <c:pt idx="19">
                  <c:v>93.84</c:v>
                </c:pt>
                <c:pt idx="20">
                  <c:v>93.2</c:v>
                </c:pt>
                <c:pt idx="21">
                  <c:v>93.33</c:v>
                </c:pt>
                <c:pt idx="22">
                  <c:v>95.32</c:v>
                </c:pt>
                <c:pt idx="23">
                  <c:v>89.93</c:v>
                </c:pt>
                <c:pt idx="24">
                  <c:v>82.82</c:v>
                </c:pt>
                <c:pt idx="25">
                  <c:v>82.22</c:v>
                </c:pt>
                <c:pt idx="26">
                  <c:v>82.85</c:v>
                </c:pt>
                <c:pt idx="27">
                  <c:v>86.89</c:v>
                </c:pt>
                <c:pt idx="28">
                  <c:v>93.8</c:v>
                </c:pt>
                <c:pt idx="29">
                  <c:v>93.65</c:v>
                </c:pt>
                <c:pt idx="30">
                  <c:v>96.62</c:v>
                </c:pt>
                <c:pt idx="31">
                  <c:v>94.79</c:v>
                </c:pt>
                <c:pt idx="32">
                  <c:v>93.55</c:v>
                </c:pt>
                <c:pt idx="33">
                  <c:v>94.14</c:v>
                </c:pt>
                <c:pt idx="34">
                  <c:v>96.56</c:v>
                </c:pt>
                <c:pt idx="35">
                  <c:v>92.99</c:v>
                </c:pt>
                <c:pt idx="36">
                  <c:v>93.98</c:v>
                </c:pt>
                <c:pt idx="37">
                  <c:v>83.98</c:v>
                </c:pt>
                <c:pt idx="38">
                  <c:v>87.2</c:v>
                </c:pt>
                <c:pt idx="39">
                  <c:v>89.15</c:v>
                </c:pt>
                <c:pt idx="40">
                  <c:v>94.38</c:v>
                </c:pt>
                <c:pt idx="41">
                  <c:v>90.8</c:v>
                </c:pt>
                <c:pt idx="42">
                  <c:v>87.86</c:v>
                </c:pt>
                <c:pt idx="43">
                  <c:v>95.92</c:v>
                </c:pt>
                <c:pt idx="44">
                  <c:v>96.44</c:v>
                </c:pt>
                <c:pt idx="45">
                  <c:v>94.1</c:v>
                </c:pt>
                <c:pt idx="46">
                  <c:v>96.210999999999999</c:v>
                </c:pt>
                <c:pt idx="47">
                  <c:v>89.754999999999995</c:v>
                </c:pt>
                <c:pt idx="48">
                  <c:v>88.712000000000003</c:v>
                </c:pt>
                <c:pt idx="49">
                  <c:v>88.370999999999995</c:v>
                </c:pt>
                <c:pt idx="50">
                  <c:v>86.051000000000002</c:v>
                </c:pt>
                <c:pt idx="51">
                  <c:v>86.515000000000001</c:v>
                </c:pt>
                <c:pt idx="52">
                  <c:v>92.588999999999999</c:v>
                </c:pt>
                <c:pt idx="53">
                  <c:v>93.944999999999993</c:v>
                </c:pt>
                <c:pt idx="54">
                  <c:v>95.616</c:v>
                </c:pt>
                <c:pt idx="55">
                  <c:v>95.3</c:v>
                </c:pt>
                <c:pt idx="56">
                  <c:v>96.335999999999999</c:v>
                </c:pt>
                <c:pt idx="57">
                  <c:v>95.266000000000005</c:v>
                </c:pt>
                <c:pt idx="58">
                  <c:v>95.697000000000003</c:v>
                </c:pt>
                <c:pt idx="59">
                  <c:v>95.099000000000004</c:v>
                </c:pt>
                <c:pt idx="60">
                  <c:v>90.051000000000002</c:v>
                </c:pt>
                <c:pt idx="61">
                  <c:v>88.956000000000003</c:v>
                </c:pt>
                <c:pt idx="62">
                  <c:v>83.561999999999998</c:v>
                </c:pt>
                <c:pt idx="63">
                  <c:v>89.781000000000006</c:v>
                </c:pt>
                <c:pt idx="64">
                  <c:v>92.760999999999996</c:v>
                </c:pt>
                <c:pt idx="65">
                  <c:v>95.378</c:v>
                </c:pt>
                <c:pt idx="66">
                  <c:v>95.376000000000005</c:v>
                </c:pt>
                <c:pt idx="67">
                  <c:v>95.394000000000005</c:v>
                </c:pt>
                <c:pt idx="68">
                  <c:v>94.447999999999993</c:v>
                </c:pt>
                <c:pt idx="69">
                  <c:v>94.064999999999998</c:v>
                </c:pt>
                <c:pt idx="70">
                  <c:v>95.036000000000001</c:v>
                </c:pt>
                <c:pt idx="71">
                  <c:v>91.694000000000003</c:v>
                </c:pt>
                <c:pt idx="72">
                  <c:v>86.531999999999996</c:v>
                </c:pt>
                <c:pt idx="73">
                  <c:v>86.536000000000001</c:v>
                </c:pt>
                <c:pt idx="74">
                  <c:v>83.221000000000004</c:v>
                </c:pt>
                <c:pt idx="75">
                  <c:v>90.744</c:v>
                </c:pt>
                <c:pt idx="76">
                  <c:v>94.034999999999997</c:v>
                </c:pt>
                <c:pt idx="77">
                  <c:v>94.147000000000006</c:v>
                </c:pt>
                <c:pt idx="78">
                  <c:v>94.262</c:v>
                </c:pt>
                <c:pt idx="79">
                  <c:v>95.034999999999997</c:v>
                </c:pt>
                <c:pt idx="80">
                  <c:v>94.774000000000001</c:v>
                </c:pt>
                <c:pt idx="81">
                  <c:v>95.055999999999997</c:v>
                </c:pt>
              </c:numCache>
            </c:numRef>
          </c:yVal>
          <c:smooth val="0"/>
          <c:extLst>
            <c:ext xmlns:c16="http://schemas.microsoft.com/office/drawing/2014/chart" uri="{C3380CC4-5D6E-409C-BE32-E72D297353CC}">
              <c16:uniqueId val="{00000000-A2A8-4327-826E-BC9255A9EF38}"/>
            </c:ext>
          </c:extLst>
        </c:ser>
        <c:dLbls>
          <c:showLegendKey val="0"/>
          <c:showVal val="0"/>
          <c:showCatName val="0"/>
          <c:showSerName val="0"/>
          <c:showPercent val="0"/>
          <c:showBubbleSize val="0"/>
        </c:dLbls>
        <c:axId val="676061280"/>
        <c:axId val="676061672"/>
      </c:scatterChart>
      <c:valAx>
        <c:axId val="676061280"/>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100"/>
          <c:min val="75"/>
        </c:scaling>
        <c:delete val="0"/>
        <c:axPos val="l"/>
        <c:title>
          <c:tx>
            <c:rich>
              <a:bodyPr rot="-5400000" vert="horz"/>
              <a:lstStyle/>
              <a:p>
                <a:pPr>
                  <a:defRPr sz="1600"/>
                </a:pPr>
                <a:r>
                  <a:rPr lang="en-US" sz="1600"/>
                  <a:t> Relative</a:t>
                </a:r>
                <a:r>
                  <a:rPr lang="en-US" sz="1600" baseline="0"/>
                  <a:t> Hum. </a:t>
                </a:r>
                <a:r>
                  <a:rPr lang="en-US" sz="1600"/>
                  <a:t>(%)</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overlay val="1"/>
    </c:title>
    <c:autoTitleDeleted val="0"/>
    <c:plotArea>
      <c:layout>
        <c:manualLayout>
          <c:layoutTarget val="inner"/>
          <c:xMode val="edge"/>
          <c:yMode val="edge"/>
          <c:x val="6.8050188749554458E-2"/>
          <c:y val="0.11943973105056784"/>
          <c:w val="0.90774055442143808"/>
          <c:h val="0.72099324448850677"/>
        </c:manualLayout>
      </c:layout>
      <c:scatterChart>
        <c:scatterStyle val="lineMarker"/>
        <c:varyColors val="0"/>
        <c:ser>
          <c:idx val="0"/>
          <c:order val="0"/>
          <c:tx>
            <c:v>Pyranometer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pt idx="70">
                  <c:v>12.875999999999999</c:v>
                </c:pt>
                <c:pt idx="71">
                  <c:v>15.337999999999999</c:v>
                </c:pt>
                <c:pt idx="72">
                  <c:v>18.207000000000001</c:v>
                </c:pt>
                <c:pt idx="73">
                  <c:v>19.532</c:v>
                </c:pt>
                <c:pt idx="74">
                  <c:v>18.978999999999999</c:v>
                </c:pt>
                <c:pt idx="75">
                  <c:v>15.69</c:v>
                </c:pt>
                <c:pt idx="76">
                  <c:v>13.795</c:v>
                </c:pt>
                <c:pt idx="77">
                  <c:v>12.952</c:v>
                </c:pt>
                <c:pt idx="78">
                  <c:v>13.167</c:v>
                </c:pt>
                <c:pt idx="79">
                  <c:v>12.754</c:v>
                </c:pt>
                <c:pt idx="80">
                  <c:v>13.51</c:v>
                </c:pt>
                <c:pt idx="81">
                  <c:v>12.413</c:v>
                </c:pt>
              </c:numCache>
            </c:numRef>
          </c:yVal>
          <c:smooth val="0"/>
          <c:extLst>
            <c:ext xmlns:c16="http://schemas.microsoft.com/office/drawing/2014/chart" uri="{C3380CC4-5D6E-409C-BE32-E72D297353CC}">
              <c16:uniqueId val="{00000000-0CF4-476F-813E-BC05EF006F2B}"/>
            </c:ext>
          </c:extLst>
        </c:ser>
        <c:ser>
          <c:idx val="1"/>
          <c:order val="1"/>
          <c:tx>
            <c:v>Clear Sky</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Vert_month!$N$4:$N$999</c:f>
              <c:numCache>
                <c:formatCode>0.0</c:formatCode>
                <c:ptCount val="996"/>
                <c:pt idx="2">
                  <c:v>26.094516129032257</c:v>
                </c:pt>
                <c:pt idx="3">
                  <c:v>26.590666666666664</c:v>
                </c:pt>
                <c:pt idx="4">
                  <c:v>26.09967741935484</c:v>
                </c:pt>
                <c:pt idx="5">
                  <c:v>25.293389121338912</c:v>
                </c:pt>
                <c:pt idx="6">
                  <c:v>25.692580645161293</c:v>
                </c:pt>
                <c:pt idx="7">
                  <c:v>26.108387096774194</c:v>
                </c:pt>
                <c:pt idx="8">
                  <c:v>25.771999999999998</c:v>
                </c:pt>
                <c:pt idx="9">
                  <c:v>24.320322580645158</c:v>
                </c:pt>
                <c:pt idx="10">
                  <c:v>22.434826147426982</c:v>
                </c:pt>
                <c:pt idx="11">
                  <c:v>21.386774193548387</c:v>
                </c:pt>
                <c:pt idx="12">
                  <c:v>22.342903225806452</c:v>
                </c:pt>
                <c:pt idx="13">
                  <c:v>24.305862068965517</c:v>
                </c:pt>
                <c:pt idx="14">
                  <c:v>26.086774193548386</c:v>
                </c:pt>
                <c:pt idx="15">
                  <c:v>26.630000000000003</c:v>
                </c:pt>
                <c:pt idx="16">
                  <c:v>26.028387096774193</c:v>
                </c:pt>
                <c:pt idx="17">
                  <c:v>25.613</c:v>
                </c:pt>
                <c:pt idx="18">
                  <c:v>25.736451612903231</c:v>
                </c:pt>
                <c:pt idx="19">
                  <c:v>26.140967741935484</c:v>
                </c:pt>
                <c:pt idx="20">
                  <c:v>25.866333333333337</c:v>
                </c:pt>
                <c:pt idx="21">
                  <c:v>24.343548387096771</c:v>
                </c:pt>
                <c:pt idx="22">
                  <c:v>22.446999999999999</c:v>
                </c:pt>
                <c:pt idx="23">
                  <c:v>20.797096774193548</c:v>
                </c:pt>
                <c:pt idx="24">
                  <c:v>22.508387096774193</c:v>
                </c:pt>
                <c:pt idx="25">
                  <c:v>24.201785714285712</c:v>
                </c:pt>
                <c:pt idx="26">
                  <c:v>25.947419354838708</c:v>
                </c:pt>
                <c:pt idx="27">
                  <c:v>26.467666666666666</c:v>
                </c:pt>
                <c:pt idx="28">
                  <c:v>25.954193548387099</c:v>
                </c:pt>
                <c:pt idx="29">
                  <c:v>25.536000000000001</c:v>
                </c:pt>
                <c:pt idx="30">
                  <c:v>25.601612903225806</c:v>
                </c:pt>
                <c:pt idx="31">
                  <c:v>26.03290322580645</c:v>
                </c:pt>
                <c:pt idx="32">
                  <c:v>25.757333333333335</c:v>
                </c:pt>
                <c:pt idx="33">
                  <c:v>24.240322580645163</c:v>
                </c:pt>
                <c:pt idx="34">
                  <c:v>22.361333333333334</c:v>
                </c:pt>
                <c:pt idx="35">
                  <c:v>21.380645161290321</c:v>
                </c:pt>
                <c:pt idx="36">
                  <c:v>22.131290322580647</c:v>
                </c:pt>
                <c:pt idx="37">
                  <c:v>24.181785714285716</c:v>
                </c:pt>
                <c:pt idx="38">
                  <c:v>25.921290322580646</c:v>
                </c:pt>
                <c:pt idx="39">
                  <c:v>26.470999999999997</c:v>
                </c:pt>
                <c:pt idx="40">
                  <c:v>25.979354838709678</c:v>
                </c:pt>
                <c:pt idx="41">
                  <c:v>25.293589364844905</c:v>
                </c:pt>
                <c:pt idx="42">
                  <c:v>25.554516129032262</c:v>
                </c:pt>
                <c:pt idx="43">
                  <c:v>25.980645161290322</c:v>
                </c:pt>
                <c:pt idx="44">
                  <c:v>25.719666666666669</c:v>
                </c:pt>
                <c:pt idx="45">
                  <c:v>24.277096774193545</c:v>
                </c:pt>
                <c:pt idx="46">
                  <c:v>22.300999999999998</c:v>
                </c:pt>
                <c:pt idx="47">
                  <c:v>21.373548387096776</c:v>
                </c:pt>
                <c:pt idx="48">
                  <c:v>22.198064516129033</c:v>
                </c:pt>
                <c:pt idx="49">
                  <c:v>24.079642857142858</c:v>
                </c:pt>
                <c:pt idx="50">
                  <c:v>25.921935483870968</c:v>
                </c:pt>
                <c:pt idx="51">
                  <c:v>26.434000000000001</c:v>
                </c:pt>
                <c:pt idx="52">
                  <c:v>25.904838709677399</c:v>
                </c:pt>
                <c:pt idx="53">
                  <c:v>25.369333333333334</c:v>
                </c:pt>
                <c:pt idx="54">
                  <c:v>25.529677419354837</c:v>
                </c:pt>
                <c:pt idx="55">
                  <c:v>25.945161290322581</c:v>
                </c:pt>
                <c:pt idx="56">
                  <c:v>25.670999999999999</c:v>
                </c:pt>
                <c:pt idx="57">
                  <c:v>24.210967741935484</c:v>
                </c:pt>
                <c:pt idx="58">
                  <c:v>22.280999999999999</c:v>
                </c:pt>
                <c:pt idx="59">
                  <c:v>21.245161290322581</c:v>
                </c:pt>
                <c:pt idx="60">
                  <c:v>22.079677419354841</c:v>
                </c:pt>
                <c:pt idx="61">
                  <c:v>24.028965517241382</c:v>
                </c:pt>
                <c:pt idx="62">
                  <c:v>25.914516129032258</c:v>
                </c:pt>
                <c:pt idx="63">
                  <c:v>26.330666666666666</c:v>
                </c:pt>
                <c:pt idx="64">
                  <c:v>25.959032258064518</c:v>
                </c:pt>
                <c:pt idx="65">
                  <c:v>25.427333333333333</c:v>
                </c:pt>
                <c:pt idx="66">
                  <c:v>25.52548387096774</c:v>
                </c:pt>
                <c:pt idx="67">
                  <c:v>25.958387096774196</c:v>
                </c:pt>
                <c:pt idx="68">
                  <c:v>25.300666666666665</c:v>
                </c:pt>
                <c:pt idx="69">
                  <c:v>24.206296296296298</c:v>
                </c:pt>
                <c:pt idx="70">
                  <c:v>22.377666666666666</c:v>
                </c:pt>
                <c:pt idx="71">
                  <c:v>21.417741935483871</c:v>
                </c:pt>
                <c:pt idx="72">
                  <c:v>22.240967741935485</c:v>
                </c:pt>
                <c:pt idx="73">
                  <c:v>24.148571428571426</c:v>
                </c:pt>
                <c:pt idx="74">
                  <c:v>26.008064516129032</c:v>
                </c:pt>
                <c:pt idx="75">
                  <c:v>26.475999999999999</c:v>
                </c:pt>
                <c:pt idx="76">
                  <c:v>26.019677419354839</c:v>
                </c:pt>
                <c:pt idx="77">
                  <c:v>25.569333333333336</c:v>
                </c:pt>
                <c:pt idx="78">
                  <c:v>25.640967741935484</c:v>
                </c:pt>
                <c:pt idx="79">
                  <c:v>26.104193548387098</c:v>
                </c:pt>
                <c:pt idx="80">
                  <c:v>25.797666666666665</c:v>
                </c:pt>
                <c:pt idx="81">
                  <c:v>24.287419354838708</c:v>
                </c:pt>
              </c:numCache>
            </c:numRef>
          </c:yVal>
          <c:smooth val="0"/>
          <c:extLst>
            <c:ext xmlns:c16="http://schemas.microsoft.com/office/drawing/2014/chart" uri="{C3380CC4-5D6E-409C-BE32-E72D297353CC}">
              <c16:uniqueId val="{00000000-F933-40D3-8155-ADC14872D75D}"/>
            </c:ext>
          </c:extLst>
        </c:ser>
        <c:dLbls>
          <c:showLegendKey val="0"/>
          <c:showVal val="0"/>
          <c:showCatName val="0"/>
          <c:showSerName val="0"/>
          <c:showPercent val="0"/>
          <c:showBubbleSize val="0"/>
        </c:dLbls>
        <c:axId val="637851368"/>
        <c:axId val="637851760"/>
      </c:scatterChart>
      <c:valAx>
        <c:axId val="637851368"/>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ax val="28"/>
          <c:min val="8"/>
        </c:scaling>
        <c:delete val="0"/>
        <c:axPos val="l"/>
        <c:title>
          <c:tx>
            <c:rich>
              <a:bodyPr rot="-5400000" vert="horz"/>
              <a:lstStyle/>
              <a:p>
                <a:pPr>
                  <a:defRPr sz="1600"/>
                </a:pPr>
                <a:r>
                  <a:rPr lang="en-US" sz="1600"/>
                  <a:t> Sol. Rad</a:t>
                </a:r>
                <a:r>
                  <a:rPr lang="en-US" sz="1600" baseline="0"/>
                  <a:t>. </a:t>
                </a: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4"/>
      </c:valAx>
    </c:plotArea>
    <c:legend>
      <c:legendPos val="r"/>
      <c:layout>
        <c:manualLayout>
          <c:xMode val="edge"/>
          <c:yMode val="edge"/>
          <c:x val="0.71415854557532166"/>
          <c:y val="5.1723513374387554E-2"/>
          <c:w val="0.26012128981562488"/>
          <c:h val="0.105592521273823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overlay val="1"/>
    </c:title>
    <c:autoTitleDeleted val="0"/>
    <c:plotArea>
      <c:layout>
        <c:manualLayout>
          <c:layoutTarget val="inner"/>
          <c:xMode val="edge"/>
          <c:yMode val="edge"/>
          <c:x val="7.3194221671365148E-2"/>
          <c:y val="7.470145093320181E-2"/>
          <c:w val="0.8974524885778169"/>
          <c:h val="0.74851701484672095"/>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Vert_month!$P$4:$P$999</c:f>
              <c:numCache>
                <c:formatCode>0.0</c:formatCode>
                <c:ptCount val="996"/>
                <c:pt idx="2">
                  <c:v>731.24</c:v>
                </c:pt>
                <c:pt idx="3">
                  <c:v>730.11</c:v>
                </c:pt>
                <c:pt idx="4">
                  <c:v>730.2</c:v>
                </c:pt>
                <c:pt idx="5">
                  <c:v>729.45</c:v>
                </c:pt>
                <c:pt idx="6">
                  <c:v>729.97</c:v>
                </c:pt>
                <c:pt idx="7">
                  <c:v>729.54</c:v>
                </c:pt>
                <c:pt idx="8">
                  <c:v>729.35</c:v>
                </c:pt>
                <c:pt idx="9">
                  <c:v>729.78</c:v>
                </c:pt>
                <c:pt idx="10">
                  <c:v>728.98</c:v>
                </c:pt>
                <c:pt idx="11">
                  <c:v>728.93</c:v>
                </c:pt>
                <c:pt idx="12">
                  <c:v>730.73</c:v>
                </c:pt>
                <c:pt idx="13">
                  <c:v>730.27</c:v>
                </c:pt>
                <c:pt idx="14">
                  <c:v>730.95</c:v>
                </c:pt>
                <c:pt idx="15">
                  <c:v>730.13</c:v>
                </c:pt>
                <c:pt idx="16">
                  <c:v>730.18</c:v>
                </c:pt>
                <c:pt idx="17">
                  <c:v>730.58</c:v>
                </c:pt>
                <c:pt idx="18">
                  <c:v>730.47</c:v>
                </c:pt>
                <c:pt idx="19">
                  <c:v>729.94</c:v>
                </c:pt>
                <c:pt idx="20">
                  <c:v>730.53</c:v>
                </c:pt>
                <c:pt idx="21">
                  <c:v>729.55</c:v>
                </c:pt>
                <c:pt idx="22">
                  <c:v>729.48</c:v>
                </c:pt>
                <c:pt idx="23">
                  <c:v>730.09</c:v>
                </c:pt>
                <c:pt idx="24">
                  <c:v>730.92</c:v>
                </c:pt>
                <c:pt idx="25">
                  <c:v>730.93</c:v>
                </c:pt>
                <c:pt idx="26">
                  <c:v>730.84</c:v>
                </c:pt>
                <c:pt idx="27">
                  <c:v>729.85</c:v>
                </c:pt>
                <c:pt idx="28">
                  <c:v>730.08</c:v>
                </c:pt>
                <c:pt idx="29">
                  <c:v>730.05</c:v>
                </c:pt>
                <c:pt idx="30">
                  <c:v>730.39</c:v>
                </c:pt>
                <c:pt idx="31">
                  <c:v>730.27</c:v>
                </c:pt>
                <c:pt idx="32">
                  <c:v>729.92</c:v>
                </c:pt>
                <c:pt idx="33">
                  <c:v>729.31</c:v>
                </c:pt>
                <c:pt idx="34">
                  <c:v>729.45</c:v>
                </c:pt>
                <c:pt idx="35">
                  <c:v>730.12</c:v>
                </c:pt>
                <c:pt idx="36">
                  <c:v>730</c:v>
                </c:pt>
                <c:pt idx="37">
                  <c:v>731.05</c:v>
                </c:pt>
                <c:pt idx="38">
                  <c:v>730.2</c:v>
                </c:pt>
                <c:pt idx="39">
                  <c:v>730.68</c:v>
                </c:pt>
                <c:pt idx="40">
                  <c:v>730.28300000000002</c:v>
                </c:pt>
                <c:pt idx="41">
                  <c:v>730.28800000000001</c:v>
                </c:pt>
                <c:pt idx="42">
                  <c:v>730.28099999999995</c:v>
                </c:pt>
                <c:pt idx="43">
                  <c:v>730.35199999999998</c:v>
                </c:pt>
                <c:pt idx="44">
                  <c:v>729.48400000000004</c:v>
                </c:pt>
                <c:pt idx="45">
                  <c:v>730.00099999999998</c:v>
                </c:pt>
                <c:pt idx="46">
                  <c:v>729.87699999999995</c:v>
                </c:pt>
                <c:pt idx="47">
                  <c:v>730.59299999999996</c:v>
                </c:pt>
                <c:pt idx="48">
                  <c:v>731.12900000000002</c:v>
                </c:pt>
                <c:pt idx="49">
                  <c:v>730.80600000000004</c:v>
                </c:pt>
                <c:pt idx="50">
                  <c:v>730.73</c:v>
                </c:pt>
                <c:pt idx="51">
                  <c:v>730.58399999999995</c:v>
                </c:pt>
                <c:pt idx="52">
                  <c:v>729.78</c:v>
                </c:pt>
                <c:pt idx="53">
                  <c:v>730.096</c:v>
                </c:pt>
                <c:pt idx="54">
                  <c:v>730.27599999999995</c:v>
                </c:pt>
                <c:pt idx="55">
                  <c:v>730.40599999999995</c:v>
                </c:pt>
                <c:pt idx="56">
                  <c:v>730.327</c:v>
                </c:pt>
                <c:pt idx="57">
                  <c:v>729.93899999999996</c:v>
                </c:pt>
                <c:pt idx="58">
                  <c:v>729.66499999999996</c:v>
                </c:pt>
                <c:pt idx="59">
                  <c:v>729.71400000000006</c:v>
                </c:pt>
                <c:pt idx="60">
                  <c:v>730.88300000000004</c:v>
                </c:pt>
                <c:pt idx="61">
                  <c:v>730.93600000000004</c:v>
                </c:pt>
                <c:pt idx="62">
                  <c:v>731.43100000000004</c:v>
                </c:pt>
                <c:pt idx="63">
                  <c:v>730.91600000000005</c:v>
                </c:pt>
                <c:pt idx="64">
                  <c:v>730.26300000000003</c:v>
                </c:pt>
                <c:pt idx="65">
                  <c:v>730.26300000000003</c:v>
                </c:pt>
                <c:pt idx="66">
                  <c:v>730.19299999999998</c:v>
                </c:pt>
                <c:pt idx="67">
                  <c:v>730.16</c:v>
                </c:pt>
                <c:pt idx="68">
                  <c:v>729.13099999999997</c:v>
                </c:pt>
                <c:pt idx="69">
                  <c:v>729.64599999999996</c:v>
                </c:pt>
                <c:pt idx="70">
                  <c:v>729.91</c:v>
                </c:pt>
                <c:pt idx="71">
                  <c:v>730.447</c:v>
                </c:pt>
                <c:pt idx="72">
                  <c:v>730.28200000000004</c:v>
                </c:pt>
                <c:pt idx="73">
                  <c:v>730.41499999999996</c:v>
                </c:pt>
                <c:pt idx="74">
                  <c:v>730.74900000000002</c:v>
                </c:pt>
                <c:pt idx="75">
                  <c:v>729.96799999999996</c:v>
                </c:pt>
                <c:pt idx="76">
                  <c:v>730.57100000000003</c:v>
                </c:pt>
                <c:pt idx="77">
                  <c:v>730.80499999999995</c:v>
                </c:pt>
                <c:pt idx="78">
                  <c:v>730.58799999999997</c:v>
                </c:pt>
                <c:pt idx="79">
                  <c:v>730.73900000000003</c:v>
                </c:pt>
                <c:pt idx="80">
                  <c:v>730.69399999999996</c:v>
                </c:pt>
                <c:pt idx="81">
                  <c:v>730.23900000000003</c:v>
                </c:pt>
              </c:numCache>
            </c:numRef>
          </c:yVal>
          <c:smooth val="0"/>
          <c:extLst>
            <c:ext xmlns:c16="http://schemas.microsoft.com/office/drawing/2014/chart" uri="{C3380CC4-5D6E-409C-BE32-E72D297353CC}">
              <c16:uniqueId val="{00000000-1712-4FDE-8A43-0C165C77C91D}"/>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Air Pressure (mmHg)</a:t>
                </a:r>
              </a:p>
            </c:rich>
          </c:tx>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a:t>
            </a:r>
          </a:p>
        </c:rich>
      </c:tx>
      <c:layout>
        <c:manualLayout>
          <c:xMode val="edge"/>
          <c:yMode val="edge"/>
          <c:x val="0.44426754236738925"/>
          <c:y val="3.6319612590799029E-2"/>
        </c:manualLayout>
      </c:layout>
      <c:overlay val="1"/>
    </c:title>
    <c:autoTitleDeleted val="0"/>
    <c:plotArea>
      <c:layout>
        <c:manualLayout>
          <c:layoutTarget val="inner"/>
          <c:xMode val="edge"/>
          <c:yMode val="edge"/>
          <c:x val="6.1620147597291078E-2"/>
          <c:y val="0.14768831862118928"/>
          <c:w val="0.91417059557370139"/>
          <c:h val="0.69274465691788512"/>
        </c:manualLayout>
      </c:layout>
      <c:scatterChart>
        <c:scatterStyle val="lineMarker"/>
        <c:varyColors val="0"/>
        <c:ser>
          <c:idx val="0"/>
          <c:order val="0"/>
          <c:tx>
            <c:v>Avg Dir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Vert_month!$K$4:$K$999</c:f>
              <c:numCache>
                <c:formatCode>0.0</c:formatCode>
                <c:ptCount val="996"/>
                <c:pt idx="2">
                  <c:v>4.13</c:v>
                </c:pt>
                <c:pt idx="3">
                  <c:v>1.49</c:v>
                </c:pt>
                <c:pt idx="4">
                  <c:v>357.55</c:v>
                </c:pt>
                <c:pt idx="5">
                  <c:v>2.0099999999999998</c:v>
                </c:pt>
                <c:pt idx="6">
                  <c:v>343</c:v>
                </c:pt>
                <c:pt idx="7">
                  <c:v>343.19</c:v>
                </c:pt>
                <c:pt idx="8">
                  <c:v>334.48</c:v>
                </c:pt>
                <c:pt idx="9">
                  <c:v>337.09</c:v>
                </c:pt>
                <c:pt idx="10">
                  <c:v>2.86</c:v>
                </c:pt>
                <c:pt idx="11">
                  <c:v>358.43</c:v>
                </c:pt>
                <c:pt idx="12">
                  <c:v>3.67</c:v>
                </c:pt>
                <c:pt idx="13">
                  <c:v>4.3499999999999996</c:v>
                </c:pt>
                <c:pt idx="14">
                  <c:v>1.1299999999999999</c:v>
                </c:pt>
                <c:pt idx="15">
                  <c:v>1.39</c:v>
                </c:pt>
                <c:pt idx="16">
                  <c:v>354.97</c:v>
                </c:pt>
                <c:pt idx="17">
                  <c:v>6.46</c:v>
                </c:pt>
                <c:pt idx="18">
                  <c:v>337.53</c:v>
                </c:pt>
                <c:pt idx="19">
                  <c:v>343.08</c:v>
                </c:pt>
                <c:pt idx="20">
                  <c:v>334.26</c:v>
                </c:pt>
                <c:pt idx="21">
                  <c:v>158.69</c:v>
                </c:pt>
                <c:pt idx="22">
                  <c:v>276.52999999999997</c:v>
                </c:pt>
                <c:pt idx="23">
                  <c:v>5.31</c:v>
                </c:pt>
                <c:pt idx="24">
                  <c:v>19.440000000000001</c:v>
                </c:pt>
                <c:pt idx="25">
                  <c:v>11.14</c:v>
                </c:pt>
                <c:pt idx="26">
                  <c:v>10.42</c:v>
                </c:pt>
                <c:pt idx="27">
                  <c:v>359.54</c:v>
                </c:pt>
                <c:pt idx="28">
                  <c:v>112.59</c:v>
                </c:pt>
                <c:pt idx="29">
                  <c:v>353.32</c:v>
                </c:pt>
                <c:pt idx="30">
                  <c:v>329.86</c:v>
                </c:pt>
                <c:pt idx="31">
                  <c:v>324.97000000000003</c:v>
                </c:pt>
                <c:pt idx="32">
                  <c:v>152.63</c:v>
                </c:pt>
                <c:pt idx="33">
                  <c:v>312.08</c:v>
                </c:pt>
                <c:pt idx="34">
                  <c:v>298.82</c:v>
                </c:pt>
                <c:pt idx="35">
                  <c:v>7.47</c:v>
                </c:pt>
                <c:pt idx="36">
                  <c:v>352.38</c:v>
                </c:pt>
                <c:pt idx="37">
                  <c:v>16.98</c:v>
                </c:pt>
                <c:pt idx="38">
                  <c:v>360</c:v>
                </c:pt>
                <c:pt idx="39">
                  <c:v>359.18</c:v>
                </c:pt>
                <c:pt idx="40">
                  <c:v>13.4</c:v>
                </c:pt>
                <c:pt idx="41">
                  <c:v>329.13</c:v>
                </c:pt>
                <c:pt idx="42">
                  <c:v>341.61</c:v>
                </c:pt>
                <c:pt idx="43">
                  <c:v>334.86</c:v>
                </c:pt>
                <c:pt idx="44">
                  <c:v>330.05</c:v>
                </c:pt>
                <c:pt idx="45">
                  <c:v>192.4</c:v>
                </c:pt>
                <c:pt idx="46">
                  <c:v>341.71199999999999</c:v>
                </c:pt>
                <c:pt idx="47">
                  <c:v>0.59599999999999997</c:v>
                </c:pt>
                <c:pt idx="48">
                  <c:v>358.12599999999998</c:v>
                </c:pt>
                <c:pt idx="49">
                  <c:v>357.38799999999998</c:v>
                </c:pt>
                <c:pt idx="50">
                  <c:v>357.38200000000001</c:v>
                </c:pt>
                <c:pt idx="51">
                  <c:v>355.31700000000001</c:v>
                </c:pt>
                <c:pt idx="52">
                  <c:v>19.376999999999999</c:v>
                </c:pt>
                <c:pt idx="53">
                  <c:v>353.44499999999999</c:v>
                </c:pt>
                <c:pt idx="54">
                  <c:v>335.25900000000001</c:v>
                </c:pt>
                <c:pt idx="55">
                  <c:v>340.15600000000001</c:v>
                </c:pt>
                <c:pt idx="56">
                  <c:v>286.39400000000001</c:v>
                </c:pt>
                <c:pt idx="57">
                  <c:v>155.61799999999999</c:v>
                </c:pt>
                <c:pt idx="58">
                  <c:v>336.37299999999999</c:v>
                </c:pt>
                <c:pt idx="59">
                  <c:v>350.923</c:v>
                </c:pt>
                <c:pt idx="60">
                  <c:v>4.8079999999999998</c:v>
                </c:pt>
                <c:pt idx="61">
                  <c:v>357.68599999999998</c:v>
                </c:pt>
                <c:pt idx="62">
                  <c:v>1.8240000000000001</c:v>
                </c:pt>
                <c:pt idx="63">
                  <c:v>3.2080000000000002</c:v>
                </c:pt>
                <c:pt idx="64">
                  <c:v>1.3029999999999999</c:v>
                </c:pt>
                <c:pt idx="65">
                  <c:v>332.63200000000001</c:v>
                </c:pt>
                <c:pt idx="66">
                  <c:v>346.20299999999997</c:v>
                </c:pt>
                <c:pt idx="68">
                  <c:v>53.942</c:v>
                </c:pt>
                <c:pt idx="69">
                  <c:v>153.721</c:v>
                </c:pt>
                <c:pt idx="70">
                  <c:v>189.91200000000001</c:v>
                </c:pt>
                <c:pt idx="71">
                  <c:v>352.99799999999999</c:v>
                </c:pt>
                <c:pt idx="72">
                  <c:v>10.484999999999999</c:v>
                </c:pt>
                <c:pt idx="73">
                  <c:v>356.25299999999999</c:v>
                </c:pt>
                <c:pt idx="74">
                  <c:v>7.2750000000000004</c:v>
                </c:pt>
                <c:pt idx="75">
                  <c:v>1.2649999999999999</c:v>
                </c:pt>
                <c:pt idx="76">
                  <c:v>350.822</c:v>
                </c:pt>
                <c:pt idx="77">
                  <c:v>343.54700000000003</c:v>
                </c:pt>
                <c:pt idx="78">
                  <c:v>353.97699999999998</c:v>
                </c:pt>
                <c:pt idx="79">
                  <c:v>290.74900000000002</c:v>
                </c:pt>
                <c:pt idx="80">
                  <c:v>318.70999999999998</c:v>
                </c:pt>
                <c:pt idx="81">
                  <c:v>311.08</c:v>
                </c:pt>
              </c:numCache>
            </c:numRef>
          </c:yVal>
          <c:smooth val="0"/>
          <c:extLst>
            <c:ext xmlns:c16="http://schemas.microsoft.com/office/drawing/2014/chart" uri="{C3380CC4-5D6E-409C-BE32-E72D297353CC}">
              <c16:uniqueId val="{00000000-5C34-4938-AEF3-E5165B8FA463}"/>
            </c:ext>
          </c:extLst>
        </c:ser>
        <c:dLbls>
          <c:showLegendKey val="0"/>
          <c:showVal val="0"/>
          <c:showCatName val="0"/>
          <c:showSerName val="0"/>
          <c:showPercent val="0"/>
          <c:showBubbleSize val="0"/>
        </c:dLbls>
        <c:axId val="505678272"/>
        <c:axId val="505678664"/>
      </c:scatterChart>
      <c:valAx>
        <c:axId val="50567827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360"/>
          <c:min val="0"/>
        </c:scaling>
        <c:delete val="0"/>
        <c:axPos val="l"/>
        <c:title>
          <c:tx>
            <c:rich>
              <a:bodyPr rot="-5400000" vert="horz"/>
              <a:lstStyle/>
              <a:p>
                <a:pPr>
                  <a:defRPr sz="1600"/>
                </a:pPr>
                <a:r>
                  <a:rPr lang="en-US" sz="1600"/>
                  <a:t> Direction (degrees)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1"/>
    </c:title>
    <c:autoTitleDeleted val="0"/>
    <c:plotArea>
      <c:layout>
        <c:manualLayout>
          <c:layoutTarget val="inner"/>
          <c:xMode val="edge"/>
          <c:yMode val="edge"/>
          <c:x val="6.1620147597291078E-2"/>
          <c:y val="7.5524775504756822E-2"/>
          <c:w val="0.91417059557370139"/>
          <c:h val="0.7653838820994831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Vert_month!$O$4:$O$999</c:f>
              <c:numCache>
                <c:formatCode>0.0</c:formatCode>
                <c:ptCount val="996"/>
                <c:pt idx="2">
                  <c:v>41.908274271712543</c:v>
                </c:pt>
                <c:pt idx="3">
                  <c:v>37.496291278694528</c:v>
                </c:pt>
                <c:pt idx="4">
                  <c:v>30.024598088658525</c:v>
                </c:pt>
                <c:pt idx="5">
                  <c:v>34.571347849114439</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pt idx="70">
                  <c:v>28.661000000000001</c:v>
                </c:pt>
                <c:pt idx="71">
                  <c:v>33.688000000000002</c:v>
                </c:pt>
                <c:pt idx="72">
                  <c:v>39.441000000000003</c:v>
                </c:pt>
                <c:pt idx="73">
                  <c:v>41.883000000000003</c:v>
                </c:pt>
                <c:pt idx="74">
                  <c:v>39.972999999999999</c:v>
                </c:pt>
                <c:pt idx="75">
                  <c:v>32.945999999999998</c:v>
                </c:pt>
                <c:pt idx="76">
                  <c:v>28.959</c:v>
                </c:pt>
                <c:pt idx="77">
                  <c:v>26.966000000000001</c:v>
                </c:pt>
                <c:pt idx="78">
                  <c:v>27.506</c:v>
                </c:pt>
                <c:pt idx="79">
                  <c:v>26.567</c:v>
                </c:pt>
                <c:pt idx="80">
                  <c:v>27.486999999999998</c:v>
                </c:pt>
                <c:pt idx="81">
                  <c:v>25.132999999999999</c:v>
                </c:pt>
              </c:numCache>
            </c:numRef>
          </c:yVal>
          <c:smooth val="0"/>
          <c:extLst>
            <c:ext xmlns:c15="http://schemas.microsoft.com/office/drawing/2012/chart" uri="{02D57815-91ED-43cb-92C2-25804820EDAC}">
              <c15:filteredSeriesTitle>
                <c15:tx>
                  <c:v>Solar Radiation (Pyranometer)</c:v>
                </c15:tx>
              </c15:filteredSeriesTitle>
            </c:ext>
            <c:ext xmlns:c16="http://schemas.microsoft.com/office/drawing/2014/chart" uri="{C3380CC4-5D6E-409C-BE32-E72D297353CC}">
              <c16:uniqueId val="{00000000-9F39-4D6E-8BA6-E20EDFEAABC4}"/>
            </c:ext>
          </c:extLst>
        </c:ser>
        <c:dLbls>
          <c:showLegendKey val="0"/>
          <c:showVal val="0"/>
          <c:showCatName val="0"/>
          <c:showSerName val="0"/>
          <c:showPercent val="0"/>
          <c:showBubbleSize val="0"/>
        </c:dLbls>
        <c:axId val="637851368"/>
        <c:axId val="637851760"/>
      </c:scatterChart>
      <c:valAx>
        <c:axId val="637851368"/>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in val="20"/>
        </c:scaling>
        <c:delete val="0"/>
        <c:axPos val="l"/>
        <c:title>
          <c:tx>
            <c:rich>
              <a:bodyPr rot="-5400000" vert="horz"/>
              <a:lstStyle/>
              <a:p>
                <a:pPr>
                  <a:defRPr sz="1600"/>
                </a:pPr>
                <a:r>
                  <a:rPr lang="en-US" sz="1600"/>
                  <a:t> Sol. Rad</a:t>
                </a:r>
                <a:r>
                  <a:rPr lang="en-US" sz="1600" baseline="0"/>
                  <a:t>. </a:t>
                </a:r>
                <a:r>
                  <a:rPr lang="en-US" sz="1600"/>
                  <a:t>(Mol/m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8396985677716209"/>
          <c:y val="2.4213075060532687E-2"/>
        </c:manualLayout>
      </c:layout>
      <c:overlay val="1"/>
    </c:title>
    <c:autoTitleDeleted val="0"/>
    <c:plotArea>
      <c:layout>
        <c:manualLayout>
          <c:layoutTarget val="inner"/>
          <c:xMode val="edge"/>
          <c:yMode val="edge"/>
          <c:x val="6.2906155827743754E-2"/>
          <c:y val="6.3418237974490477E-2"/>
          <c:w val="0.91417059557370139"/>
          <c:h val="0.77749041962974963"/>
        </c:manualLayout>
      </c:layout>
      <c:scatterChart>
        <c:scatterStyle val="lineMarker"/>
        <c:varyColors val="0"/>
        <c:ser>
          <c:idx val="0"/>
          <c:order val="0"/>
          <c:tx>
            <c:v>ET Index</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Vert_month!$L$4:$L$999</c:f>
              <c:numCache>
                <c:formatCode>0.0</c:formatCode>
                <c:ptCount val="996"/>
                <c:pt idx="2" formatCode="0.00">
                  <c:v>4.8754838709677415</c:v>
                </c:pt>
                <c:pt idx="3" formatCode="0.00">
                  <c:v>4.3916666666666666</c:v>
                </c:pt>
                <c:pt idx="4" formatCode="0.00">
                  <c:v>3.2787096774193554</c:v>
                </c:pt>
                <c:pt idx="5" formatCode="0.00">
                  <c:v>3.7143333333333333</c:v>
                </c:pt>
                <c:pt idx="6" formatCode="0.00">
                  <c:v>3.0151612903225811</c:v>
                </c:pt>
                <c:pt idx="7" formatCode="0.00">
                  <c:v>2.9325806451612904</c:v>
                </c:pt>
                <c:pt idx="8" formatCode="0.00">
                  <c:v>2.6829999999999998</c:v>
                </c:pt>
                <c:pt idx="9" formatCode="0.00">
                  <c:v>2.7087096774193546</c:v>
                </c:pt>
                <c:pt idx="10" formatCode="0.00">
                  <c:v>2.6390000000000002</c:v>
                </c:pt>
                <c:pt idx="11" formatCode="0.00">
                  <c:v>3.1822580645161294</c:v>
                </c:pt>
                <c:pt idx="12" formatCode="0.00">
                  <c:v>4.1945161290322579</c:v>
                </c:pt>
                <c:pt idx="13" formatCode="0.00">
                  <c:v>4.3662068965517244</c:v>
                </c:pt>
                <c:pt idx="14" formatCode="0.00">
                  <c:v>4.4935483870967747</c:v>
                </c:pt>
                <c:pt idx="15" formatCode="0.00">
                  <c:v>4.3596666666666666</c:v>
                </c:pt>
                <c:pt idx="16" formatCode="0.00">
                  <c:v>3.0700000000000003</c:v>
                </c:pt>
                <c:pt idx="17" formatCode="0.00">
                  <c:v>2.8886666666666665</c:v>
                </c:pt>
                <c:pt idx="18" formatCode="0.00">
                  <c:v>2.229677419354839</c:v>
                </c:pt>
                <c:pt idx="19" formatCode="0.00">
                  <c:v>2.5974193548387094</c:v>
                </c:pt>
                <c:pt idx="20" formatCode="0.00">
                  <c:v>2.5116666666666667</c:v>
                </c:pt>
                <c:pt idx="21" formatCode="0.00">
                  <c:v>2.4764516129032259</c:v>
                </c:pt>
                <c:pt idx="22" formatCode="0.00">
                  <c:v>1.9620000000000002</c:v>
                </c:pt>
                <c:pt idx="23" formatCode="0.00">
                  <c:v>2.9054896551724134</c:v>
                </c:pt>
                <c:pt idx="24" formatCode="0.00">
                  <c:v>4.076408163265306</c:v>
                </c:pt>
                <c:pt idx="25" formatCode="0.00">
                  <c:v>4.4939285714285706</c:v>
                </c:pt>
                <c:pt idx="26" formatCode="0.00">
                  <c:v>4.6806451612903217</c:v>
                </c:pt>
                <c:pt idx="27" formatCode="0.00">
                  <c:v>4.1689999999999996</c:v>
                </c:pt>
                <c:pt idx="28" formatCode="0.00">
                  <c:v>2.8335483870967746</c:v>
                </c:pt>
                <c:pt idx="29" formatCode="0.00">
                  <c:v>2.6510000000000002</c:v>
                </c:pt>
                <c:pt idx="30" formatCode="0.00">
                  <c:v>2.1274193548387101</c:v>
                </c:pt>
                <c:pt idx="31" formatCode="0.00">
                  <c:v>2.8319354838709678</c:v>
                </c:pt>
                <c:pt idx="32" formatCode="0.00">
                  <c:v>2.9433333333333334</c:v>
                </c:pt>
                <c:pt idx="33" formatCode="0.00">
                  <c:v>2.7154838709677422</c:v>
                </c:pt>
                <c:pt idx="34" formatCode="0.00">
                  <c:v>2.2096666666666671</c:v>
                </c:pt>
                <c:pt idx="35" formatCode="0.00">
                  <c:v>2.7922580645161292</c:v>
                </c:pt>
                <c:pt idx="36" formatCode="0.00">
                  <c:v>2.7906451612903229</c:v>
                </c:pt>
                <c:pt idx="37" formatCode="0.00">
                  <c:v>4.4450000000000003</c:v>
                </c:pt>
                <c:pt idx="38" formatCode="0.00">
                  <c:v>4.129354838709677</c:v>
                </c:pt>
                <c:pt idx="39" formatCode="0.00">
                  <c:v>3.9089999999999998</c:v>
                </c:pt>
                <c:pt idx="40" formatCode="0.00">
                  <c:v>3.0193548387096771</c:v>
                </c:pt>
                <c:pt idx="41" formatCode="0.00">
                  <c:v>2.0794108983799706</c:v>
                </c:pt>
                <c:pt idx="42" formatCode="0.00">
                  <c:v>2.669032258064516</c:v>
                </c:pt>
                <c:pt idx="43" formatCode="0.00">
                  <c:v>2.7064516129032259</c:v>
                </c:pt>
                <c:pt idx="44" formatCode="0.00">
                  <c:v>2.5030000000000001</c:v>
                </c:pt>
                <c:pt idx="45" formatCode="0.00">
                  <c:v>2.7664516129032259</c:v>
                </c:pt>
                <c:pt idx="46" formatCode="0.00">
                  <c:v>2.238</c:v>
                </c:pt>
                <c:pt idx="47" formatCode="0.00">
                  <c:v>3.6587096774193544</c:v>
                </c:pt>
                <c:pt idx="48" formatCode="0.00">
                  <c:v>3.8493548387096777</c:v>
                </c:pt>
                <c:pt idx="49" formatCode="0.00">
                  <c:v>4.0507142857142853</c:v>
                </c:pt>
                <c:pt idx="50" formatCode="0.00">
                  <c:v>4.6749999999999998</c:v>
                </c:pt>
                <c:pt idx="51" formatCode="0.00">
                  <c:v>4.6893333333333338</c:v>
                </c:pt>
                <c:pt idx="52" formatCode="0.00">
                  <c:v>3.2474193548387098</c:v>
                </c:pt>
                <c:pt idx="53" formatCode="0.00">
                  <c:v>2.9376666666666664</c:v>
                </c:pt>
                <c:pt idx="54" formatCode="0.00">
                  <c:v>2.7603225806451612</c:v>
                </c:pt>
                <c:pt idx="55" formatCode="0.00">
                  <c:v>2.7409677419354836</c:v>
                </c:pt>
                <c:pt idx="56" formatCode="0.00">
                  <c:v>2.6016666666666666</c:v>
                </c:pt>
                <c:pt idx="57" formatCode="0.00">
                  <c:v>2.584516129032258</c:v>
                </c:pt>
                <c:pt idx="58" formatCode="0.00">
                  <c:v>2.4853333333333336</c:v>
                </c:pt>
                <c:pt idx="59" formatCode="0.00">
                  <c:v>2.5732258064516129</c:v>
                </c:pt>
                <c:pt idx="60" formatCode="0.00">
                  <c:v>3.5458064516129033</c:v>
                </c:pt>
                <c:pt idx="61" formatCode="0.00">
                  <c:v>4.0665517241379314</c:v>
                </c:pt>
                <c:pt idx="62" formatCode="0.00">
                  <c:v>5.1525806451612901</c:v>
                </c:pt>
                <c:pt idx="63" formatCode="0.00">
                  <c:v>3.9650000000000003</c:v>
                </c:pt>
                <c:pt idx="64" formatCode="0.00">
                  <c:v>3.5025806451612902</c:v>
                </c:pt>
                <c:pt idx="65" formatCode="0.00">
                  <c:v>2.6633333333333336</c:v>
                </c:pt>
                <c:pt idx="66" formatCode="0.00">
                  <c:v>2.6893548387096775</c:v>
                </c:pt>
                <c:pt idx="67" formatCode="0.00">
                  <c:v>2.4932258064516133</c:v>
                </c:pt>
                <c:pt idx="68" formatCode="0.00">
                  <c:v>3.0825</c:v>
                </c:pt>
                <c:pt idx="69" formatCode="0.00">
                  <c:v>3.2183333333333333</c:v>
                </c:pt>
                <c:pt idx="70" formatCode="0.00">
                  <c:v>2.6436666666666668</c:v>
                </c:pt>
                <c:pt idx="71" formatCode="0.00">
                  <c:v>3.2658064516129031</c:v>
                </c:pt>
                <c:pt idx="72" formatCode="0.00">
                  <c:v>4.1806451612903226</c:v>
                </c:pt>
                <c:pt idx="73" formatCode="0.00">
                  <c:v>4.5182142857142855</c:v>
                </c:pt>
                <c:pt idx="74" formatCode="0.00">
                  <c:v>4.6738709677419354</c:v>
                </c:pt>
                <c:pt idx="75" formatCode="0.00">
                  <c:v>3.4939999999999998</c:v>
                </c:pt>
                <c:pt idx="76" formatCode="0.00">
                  <c:v>2.9070967741935485</c:v>
                </c:pt>
                <c:pt idx="77" formatCode="0.00">
                  <c:v>2.6543333333333332</c:v>
                </c:pt>
                <c:pt idx="78" formatCode="0.00">
                  <c:v>2.774193548387097</c:v>
                </c:pt>
                <c:pt idx="79" formatCode="0.00">
                  <c:v>2.6848387096774196</c:v>
                </c:pt>
                <c:pt idx="80" formatCode="0.00">
                  <c:v>2.8423333333333334</c:v>
                </c:pt>
                <c:pt idx="81" formatCode="0.00">
                  <c:v>2.5770967741935484</c:v>
                </c:pt>
              </c:numCache>
            </c:numRef>
          </c:yVal>
          <c:smooth val="0"/>
          <c:extLst>
            <c:ext xmlns:c16="http://schemas.microsoft.com/office/drawing/2014/chart" uri="{C3380CC4-5D6E-409C-BE32-E72D297353CC}">
              <c16:uniqueId val="{00000000-D13E-4013-A761-71514415FBB0}"/>
            </c:ext>
          </c:extLst>
        </c:ser>
        <c:dLbls>
          <c:showLegendKey val="0"/>
          <c:showVal val="0"/>
          <c:showCatName val="0"/>
          <c:showSerName val="0"/>
          <c:showPercent val="0"/>
          <c:showBubbleSize val="0"/>
        </c:dLbls>
        <c:axId val="676061280"/>
        <c:axId val="676061672"/>
      </c:scatterChart>
      <c:valAx>
        <c:axId val="676061280"/>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5.5"/>
          <c:min val="1"/>
        </c:scaling>
        <c:delete val="0"/>
        <c:axPos val="l"/>
        <c:title>
          <c:tx>
            <c:rich>
              <a:bodyPr rot="-5400000" vert="horz"/>
              <a:lstStyle/>
              <a:p>
                <a:pPr>
                  <a:defRPr sz="1600"/>
                </a:pPr>
                <a:r>
                  <a:rPr lang="en-US" sz="1600"/>
                  <a:t> ET Index (mm)</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 &amp; Pyranometer</a:t>
            </a:r>
          </a:p>
        </c:rich>
      </c:tx>
      <c:overlay val="1"/>
    </c:title>
    <c:autoTitleDeleted val="0"/>
    <c:plotArea>
      <c:layout>
        <c:manualLayout>
          <c:layoutTarget val="inner"/>
          <c:xMode val="edge"/>
          <c:yMode val="edge"/>
          <c:x val="6.1620147597291078E-2"/>
          <c:y val="7.5524775504756822E-2"/>
          <c:w val="0.86658829104695245"/>
          <c:h val="0.76538388209948316"/>
        </c:manualLayout>
      </c:layout>
      <c:scatterChart>
        <c:scatterStyle val="lineMarker"/>
        <c:varyColors val="0"/>
        <c:ser>
          <c:idx val="1"/>
          <c:order val="1"/>
          <c:tx>
            <c:v>Pyranometer</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pt idx="70">
                  <c:v>12.875999999999999</c:v>
                </c:pt>
                <c:pt idx="71">
                  <c:v>15.337999999999999</c:v>
                </c:pt>
                <c:pt idx="72">
                  <c:v>18.207000000000001</c:v>
                </c:pt>
                <c:pt idx="73">
                  <c:v>19.532</c:v>
                </c:pt>
                <c:pt idx="74">
                  <c:v>18.978999999999999</c:v>
                </c:pt>
                <c:pt idx="75">
                  <c:v>15.69</c:v>
                </c:pt>
                <c:pt idx="76">
                  <c:v>13.795</c:v>
                </c:pt>
                <c:pt idx="77">
                  <c:v>12.952</c:v>
                </c:pt>
                <c:pt idx="78">
                  <c:v>13.167</c:v>
                </c:pt>
                <c:pt idx="79">
                  <c:v>12.754</c:v>
                </c:pt>
                <c:pt idx="80">
                  <c:v>13.51</c:v>
                </c:pt>
                <c:pt idx="81">
                  <c:v>12.413</c:v>
                </c:pt>
              </c:numCache>
            </c:numRef>
          </c:yVal>
          <c:smooth val="0"/>
          <c:extLst>
            <c:ext xmlns:c16="http://schemas.microsoft.com/office/drawing/2014/chart" uri="{C3380CC4-5D6E-409C-BE32-E72D297353CC}">
              <c16:uniqueId val="{00000001-8ED7-483D-8F32-9A9E965141F1}"/>
            </c:ext>
          </c:extLst>
        </c:ser>
        <c:dLbls>
          <c:showLegendKey val="0"/>
          <c:showVal val="0"/>
          <c:showCatName val="0"/>
          <c:showSerName val="0"/>
          <c:showPercent val="0"/>
          <c:showBubbleSize val="0"/>
        </c:dLbls>
        <c:axId val="637851368"/>
        <c:axId val="637851760"/>
      </c:scatterChart>
      <c:scatterChart>
        <c:scatterStyle val="lineMarker"/>
        <c:varyColors val="0"/>
        <c:ser>
          <c:idx val="0"/>
          <c:order val="0"/>
          <c:tx>
            <c:v>PAR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numCache>
            </c:numRef>
          </c:xVal>
          <c:yVal>
            <c:numRef>
              <c:f>Vert_month!$O$4:$O$999</c:f>
              <c:numCache>
                <c:formatCode>0.0</c:formatCode>
                <c:ptCount val="996"/>
                <c:pt idx="2">
                  <c:v>41.908274271712543</c:v>
                </c:pt>
                <c:pt idx="3">
                  <c:v>37.496291278694528</c:v>
                </c:pt>
                <c:pt idx="4">
                  <c:v>30.024598088658525</c:v>
                </c:pt>
                <c:pt idx="5">
                  <c:v>34.571347849114439</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pt idx="70">
                  <c:v>28.661000000000001</c:v>
                </c:pt>
                <c:pt idx="71">
                  <c:v>33.688000000000002</c:v>
                </c:pt>
                <c:pt idx="72">
                  <c:v>39.441000000000003</c:v>
                </c:pt>
                <c:pt idx="73">
                  <c:v>41.883000000000003</c:v>
                </c:pt>
                <c:pt idx="74">
                  <c:v>39.972999999999999</c:v>
                </c:pt>
                <c:pt idx="75">
                  <c:v>32.945999999999998</c:v>
                </c:pt>
                <c:pt idx="76">
                  <c:v>28.959</c:v>
                </c:pt>
                <c:pt idx="77">
                  <c:v>26.966000000000001</c:v>
                </c:pt>
                <c:pt idx="78">
                  <c:v>27.506</c:v>
                </c:pt>
                <c:pt idx="79">
                  <c:v>26.567</c:v>
                </c:pt>
                <c:pt idx="80">
                  <c:v>27.486999999999998</c:v>
                </c:pt>
                <c:pt idx="81">
                  <c:v>25.132999999999999</c:v>
                </c:pt>
              </c:numCache>
            </c:numRef>
          </c:yVal>
          <c:smooth val="0"/>
          <c:extLst>
            <c:ext xmlns:c16="http://schemas.microsoft.com/office/drawing/2014/chart" uri="{C3380CC4-5D6E-409C-BE32-E72D297353CC}">
              <c16:uniqueId val="{00000000-8ED7-483D-8F32-9A9E965141F1}"/>
            </c:ext>
          </c:extLst>
        </c:ser>
        <c:dLbls>
          <c:showLegendKey val="0"/>
          <c:showVal val="0"/>
          <c:showCatName val="0"/>
          <c:showSerName val="0"/>
          <c:showPercent val="0"/>
          <c:showBubbleSize val="0"/>
        </c:dLbls>
        <c:axId val="300971160"/>
        <c:axId val="300962304"/>
      </c:scatterChart>
      <c:valAx>
        <c:axId val="637851368"/>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scaling>
        <c:delete val="0"/>
        <c:axPos val="l"/>
        <c:title>
          <c:tx>
            <c:rich>
              <a:bodyPr rot="-5400000" vert="horz"/>
              <a:lstStyle/>
              <a:p>
                <a:pPr>
                  <a:defRPr sz="1600"/>
                </a:pPr>
                <a:r>
                  <a:rPr lang="en-US" sz="1600"/>
                  <a:t> Sol. Rad</a:t>
                </a:r>
                <a:r>
                  <a:rPr lang="en-US" sz="1600" baseline="0"/>
                  <a:t>. </a:t>
                </a:r>
                <a:r>
                  <a:rPr lang="en-US" sz="1600"/>
                  <a:t>(Mol/m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valAx>
        <c:axId val="300962304"/>
        <c:scaling>
          <c:orientation val="minMax"/>
        </c:scaling>
        <c:delete val="0"/>
        <c:axPos val="r"/>
        <c:numFmt formatCode="0.0" sourceLinked="1"/>
        <c:majorTickMark val="out"/>
        <c:minorTickMark val="none"/>
        <c:tickLblPos val="nextTo"/>
        <c:crossAx val="300971160"/>
        <c:crosses val="max"/>
        <c:crossBetween val="midCat"/>
      </c:valAx>
      <c:valAx>
        <c:axId val="300971160"/>
        <c:scaling>
          <c:orientation val="minMax"/>
        </c:scaling>
        <c:delete val="1"/>
        <c:axPos val="b"/>
        <c:numFmt formatCode="0.00" sourceLinked="1"/>
        <c:majorTickMark val="out"/>
        <c:minorTickMark val="none"/>
        <c:tickLblPos val="nextTo"/>
        <c:crossAx val="300962304"/>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layout>
        <c:manualLayout>
          <c:xMode val="edge"/>
          <c:yMode val="edge"/>
          <c:x val="0.336046511627907"/>
          <c:y val="4.3478260869565216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Rainfall</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Daily_2021!$B$4:$B$368</c:f>
              <c:numCache>
                <c:formatCode>0.0</c:formatCode>
                <c:ptCount val="365"/>
                <c:pt idx="0">
                  <c:v>0</c:v>
                </c:pt>
                <c:pt idx="1">
                  <c:v>0</c:v>
                </c:pt>
                <c:pt idx="2">
                  <c:v>0.127</c:v>
                </c:pt>
                <c:pt idx="3">
                  <c:v>0</c:v>
                </c:pt>
                <c:pt idx="4">
                  <c:v>0</c:v>
                </c:pt>
                <c:pt idx="5">
                  <c:v>0</c:v>
                </c:pt>
                <c:pt idx="6">
                  <c:v>0</c:v>
                </c:pt>
                <c:pt idx="7">
                  <c:v>6.2229999999999999</c:v>
                </c:pt>
                <c:pt idx="8">
                  <c:v>5.3339999999999996</c:v>
                </c:pt>
                <c:pt idx="9">
                  <c:v>5.4610000000000003</c:v>
                </c:pt>
                <c:pt idx="10">
                  <c:v>0</c:v>
                </c:pt>
                <c:pt idx="11">
                  <c:v>0</c:v>
                </c:pt>
                <c:pt idx="12">
                  <c:v>0.76200000000000001</c:v>
                </c:pt>
                <c:pt idx="13">
                  <c:v>0.76200000000000001</c:v>
                </c:pt>
                <c:pt idx="14">
                  <c:v>0</c:v>
                </c:pt>
                <c:pt idx="15">
                  <c:v>0</c:v>
                </c:pt>
                <c:pt idx="16">
                  <c:v>0</c:v>
                </c:pt>
                <c:pt idx="17">
                  <c:v>0</c:v>
                </c:pt>
                <c:pt idx="18">
                  <c:v>0</c:v>
                </c:pt>
                <c:pt idx="19">
                  <c:v>0</c:v>
                </c:pt>
                <c:pt idx="20">
                  <c:v>0</c:v>
                </c:pt>
                <c:pt idx="21">
                  <c:v>0</c:v>
                </c:pt>
                <c:pt idx="22">
                  <c:v>2.032</c:v>
                </c:pt>
                <c:pt idx="23">
                  <c:v>0</c:v>
                </c:pt>
                <c:pt idx="24">
                  <c:v>0</c:v>
                </c:pt>
                <c:pt idx="25">
                  <c:v>0</c:v>
                </c:pt>
                <c:pt idx="26">
                  <c:v>0</c:v>
                </c:pt>
                <c:pt idx="27">
                  <c:v>0</c:v>
                </c:pt>
                <c:pt idx="28">
                  <c:v>0.63500000000000001</c:v>
                </c:pt>
                <c:pt idx="29">
                  <c:v>0</c:v>
                </c:pt>
                <c:pt idx="30">
                  <c:v>0</c:v>
                </c:pt>
                <c:pt idx="31">
                  <c:v>0</c:v>
                </c:pt>
                <c:pt idx="32">
                  <c:v>0.254</c:v>
                </c:pt>
                <c:pt idx="33">
                  <c:v>0</c:v>
                </c:pt>
                <c:pt idx="34">
                  <c:v>0</c:v>
                </c:pt>
                <c:pt idx="35">
                  <c:v>0</c:v>
                </c:pt>
                <c:pt idx="36">
                  <c:v>0</c:v>
                </c:pt>
                <c:pt idx="37">
                  <c:v>0</c:v>
                </c:pt>
                <c:pt idx="38">
                  <c:v>1.27</c:v>
                </c:pt>
                <c:pt idx="39">
                  <c:v>0</c:v>
                </c:pt>
                <c:pt idx="40">
                  <c:v>0.127</c:v>
                </c:pt>
                <c:pt idx="41">
                  <c:v>0</c:v>
                </c:pt>
                <c:pt idx="42">
                  <c:v>0</c:v>
                </c:pt>
                <c:pt idx="43">
                  <c:v>0</c:v>
                </c:pt>
                <c:pt idx="44">
                  <c:v>0</c:v>
                </c:pt>
                <c:pt idx="45">
                  <c:v>0</c:v>
                </c:pt>
                <c:pt idx="46">
                  <c:v>0</c:v>
                </c:pt>
                <c:pt idx="47">
                  <c:v>0</c:v>
                </c:pt>
                <c:pt idx="48">
                  <c:v>1.651</c:v>
                </c:pt>
                <c:pt idx="49">
                  <c:v>0</c:v>
                </c:pt>
                <c:pt idx="50">
                  <c:v>14.605</c:v>
                </c:pt>
                <c:pt idx="51">
                  <c:v>0.127</c:v>
                </c:pt>
                <c:pt idx="52">
                  <c:v>0</c:v>
                </c:pt>
                <c:pt idx="53">
                  <c:v>0</c:v>
                </c:pt>
                <c:pt idx="54">
                  <c:v>0</c:v>
                </c:pt>
                <c:pt idx="55">
                  <c:v>0.50800000000000001</c:v>
                </c:pt>
                <c:pt idx="56">
                  <c:v>0.254</c:v>
                </c:pt>
                <c:pt idx="57">
                  <c:v>0</c:v>
                </c:pt>
                <c:pt idx="58">
                  <c:v>0</c:v>
                </c:pt>
                <c:pt idx="59">
                  <c:v>0</c:v>
                </c:pt>
                <c:pt idx="60">
                  <c:v>0</c:v>
                </c:pt>
                <c:pt idx="61">
                  <c:v>0</c:v>
                </c:pt>
                <c:pt idx="62">
                  <c:v>0</c:v>
                </c:pt>
                <c:pt idx="63">
                  <c:v>0</c:v>
                </c:pt>
                <c:pt idx="64">
                  <c:v>0</c:v>
                </c:pt>
                <c:pt idx="65">
                  <c:v>18.033999999999999</c:v>
                </c:pt>
                <c:pt idx="66">
                  <c:v>8.6359999999999992</c:v>
                </c:pt>
                <c:pt idx="67">
                  <c:v>0</c:v>
                </c:pt>
                <c:pt idx="68">
                  <c:v>0</c:v>
                </c:pt>
                <c:pt idx="69">
                  <c:v>0</c:v>
                </c:pt>
                <c:pt idx="70">
                  <c:v>0</c:v>
                </c:pt>
                <c:pt idx="71">
                  <c:v>0</c:v>
                </c:pt>
                <c:pt idx="72">
                  <c:v>0</c:v>
                </c:pt>
                <c:pt idx="73">
                  <c:v>0</c:v>
                </c:pt>
                <c:pt idx="74">
                  <c:v>6.2229999999999999</c:v>
                </c:pt>
                <c:pt idx="75">
                  <c:v>0</c:v>
                </c:pt>
                <c:pt idx="76">
                  <c:v>1.27</c:v>
                </c:pt>
                <c:pt idx="77">
                  <c:v>5.7149999999999999</c:v>
                </c:pt>
                <c:pt idx="78">
                  <c:v>0</c:v>
                </c:pt>
                <c:pt idx="79">
                  <c:v>1.651</c:v>
                </c:pt>
                <c:pt idx="80">
                  <c:v>0</c:v>
                </c:pt>
                <c:pt idx="81">
                  <c:v>0</c:v>
                </c:pt>
                <c:pt idx="82">
                  <c:v>0</c:v>
                </c:pt>
                <c:pt idx="83">
                  <c:v>0</c:v>
                </c:pt>
                <c:pt idx="84">
                  <c:v>0</c:v>
                </c:pt>
                <c:pt idx="85">
                  <c:v>0.254</c:v>
                </c:pt>
                <c:pt idx="86">
                  <c:v>0.254</c:v>
                </c:pt>
                <c:pt idx="87">
                  <c:v>0</c:v>
                </c:pt>
                <c:pt idx="88">
                  <c:v>0</c:v>
                </c:pt>
                <c:pt idx="89">
                  <c:v>0</c:v>
                </c:pt>
                <c:pt idx="90">
                  <c:v>0</c:v>
                </c:pt>
                <c:pt idx="91">
                  <c:v>5.2069999999999999</c:v>
                </c:pt>
                <c:pt idx="92">
                  <c:v>3.302</c:v>
                </c:pt>
                <c:pt idx="93">
                  <c:v>3.556</c:v>
                </c:pt>
                <c:pt idx="94">
                  <c:v>3.9370000000000003</c:v>
                </c:pt>
                <c:pt idx="95">
                  <c:v>8.254999999999999</c:v>
                </c:pt>
                <c:pt idx="96">
                  <c:v>10.16</c:v>
                </c:pt>
                <c:pt idx="97">
                  <c:v>0</c:v>
                </c:pt>
                <c:pt idx="98">
                  <c:v>35.302999999999997</c:v>
                </c:pt>
                <c:pt idx="99">
                  <c:v>0</c:v>
                </c:pt>
                <c:pt idx="100">
                  <c:v>0</c:v>
                </c:pt>
                <c:pt idx="101">
                  <c:v>0</c:v>
                </c:pt>
                <c:pt idx="102">
                  <c:v>0.254</c:v>
                </c:pt>
                <c:pt idx="103">
                  <c:v>0.254</c:v>
                </c:pt>
                <c:pt idx="104">
                  <c:v>0</c:v>
                </c:pt>
                <c:pt idx="105">
                  <c:v>9.0169999999999995</c:v>
                </c:pt>
                <c:pt idx="106">
                  <c:v>0.254</c:v>
                </c:pt>
                <c:pt idx="107">
                  <c:v>25.146000000000001</c:v>
                </c:pt>
                <c:pt idx="108">
                  <c:v>4.6989999999999998</c:v>
                </c:pt>
                <c:pt idx="109">
                  <c:v>7.8740000000000006</c:v>
                </c:pt>
                <c:pt idx="110">
                  <c:v>0.50800000000000001</c:v>
                </c:pt>
                <c:pt idx="111">
                  <c:v>7.3659999999999997</c:v>
                </c:pt>
                <c:pt idx="112">
                  <c:v>23.622</c:v>
                </c:pt>
                <c:pt idx="113">
                  <c:v>2.1589999999999998</c:v>
                </c:pt>
                <c:pt idx="114">
                  <c:v>0.127</c:v>
                </c:pt>
                <c:pt idx="115">
                  <c:v>0</c:v>
                </c:pt>
                <c:pt idx="116">
                  <c:v>0</c:v>
                </c:pt>
                <c:pt idx="117">
                  <c:v>3.81</c:v>
                </c:pt>
                <c:pt idx="118">
                  <c:v>0</c:v>
                </c:pt>
                <c:pt idx="119">
                  <c:v>5.8420000000000005</c:v>
                </c:pt>
                <c:pt idx="120">
                  <c:v>0.254</c:v>
                </c:pt>
                <c:pt idx="121">
                  <c:v>22.733000000000001</c:v>
                </c:pt>
                <c:pt idx="122">
                  <c:v>0.38100000000000001</c:v>
                </c:pt>
                <c:pt idx="123">
                  <c:v>6.8580000000000005</c:v>
                </c:pt>
                <c:pt idx="124">
                  <c:v>6.4770000000000003</c:v>
                </c:pt>
                <c:pt idx="125">
                  <c:v>0.127</c:v>
                </c:pt>
                <c:pt idx="126">
                  <c:v>0.50800000000000001</c:v>
                </c:pt>
                <c:pt idx="127">
                  <c:v>17.907</c:v>
                </c:pt>
                <c:pt idx="128">
                  <c:v>0.254</c:v>
                </c:pt>
                <c:pt idx="129">
                  <c:v>2.794</c:v>
                </c:pt>
                <c:pt idx="130">
                  <c:v>17.018000000000001</c:v>
                </c:pt>
                <c:pt idx="131">
                  <c:v>2.794</c:v>
                </c:pt>
                <c:pt idx="132">
                  <c:v>2.794</c:v>
                </c:pt>
                <c:pt idx="133">
                  <c:v>0.254</c:v>
                </c:pt>
                <c:pt idx="134">
                  <c:v>0.254</c:v>
                </c:pt>
                <c:pt idx="135">
                  <c:v>0</c:v>
                </c:pt>
                <c:pt idx="136">
                  <c:v>0</c:v>
                </c:pt>
                <c:pt idx="137">
                  <c:v>1.905</c:v>
                </c:pt>
                <c:pt idx="138">
                  <c:v>0.127</c:v>
                </c:pt>
                <c:pt idx="139">
                  <c:v>1.27</c:v>
                </c:pt>
                <c:pt idx="140">
                  <c:v>22.732999999999997</c:v>
                </c:pt>
                <c:pt idx="141">
                  <c:v>0.254</c:v>
                </c:pt>
                <c:pt idx="142">
                  <c:v>13.081</c:v>
                </c:pt>
                <c:pt idx="143">
                  <c:v>6.0960000000000001</c:v>
                </c:pt>
                <c:pt idx="144">
                  <c:v>35.305999999999997</c:v>
                </c:pt>
                <c:pt idx="145">
                  <c:v>0.254</c:v>
                </c:pt>
                <c:pt idx="146">
                  <c:v>22.86</c:v>
                </c:pt>
                <c:pt idx="147">
                  <c:v>9.1440000000000001</c:v>
                </c:pt>
                <c:pt idx="148">
                  <c:v>17.652999999999999</c:v>
                </c:pt>
                <c:pt idx="149">
                  <c:v>47.75</c:v>
                </c:pt>
                <c:pt idx="150">
                  <c:v>0.127</c:v>
                </c:pt>
                <c:pt idx="151">
                  <c:v>1.397</c:v>
                </c:pt>
                <c:pt idx="152">
                  <c:v>23.494999999999997</c:v>
                </c:pt>
                <c:pt idx="153">
                  <c:v>57.531000000000006</c:v>
                </c:pt>
                <c:pt idx="154">
                  <c:v>37.337999999999994</c:v>
                </c:pt>
                <c:pt idx="155">
                  <c:v>0.254</c:v>
                </c:pt>
                <c:pt idx="156">
                  <c:v>0</c:v>
                </c:pt>
                <c:pt idx="157">
                  <c:v>14.350999999999999</c:v>
                </c:pt>
                <c:pt idx="158">
                  <c:v>0</c:v>
                </c:pt>
                <c:pt idx="159">
                  <c:v>0</c:v>
                </c:pt>
                <c:pt idx="160">
                  <c:v>0.254</c:v>
                </c:pt>
                <c:pt idx="161">
                  <c:v>11.683999999999999</c:v>
                </c:pt>
                <c:pt idx="162">
                  <c:v>0.50800000000000001</c:v>
                </c:pt>
                <c:pt idx="163">
                  <c:v>84.2</c:v>
                </c:pt>
                <c:pt idx="164">
                  <c:v>1.651</c:v>
                </c:pt>
                <c:pt idx="165">
                  <c:v>0</c:v>
                </c:pt>
                <c:pt idx="166">
                  <c:v>0.127</c:v>
                </c:pt>
                <c:pt idx="167">
                  <c:v>5.08</c:v>
                </c:pt>
                <c:pt idx="168">
                  <c:v>1.905</c:v>
                </c:pt>
                <c:pt idx="169">
                  <c:v>5.8420000000000005</c:v>
                </c:pt>
                <c:pt idx="170">
                  <c:v>3.4290000000000003</c:v>
                </c:pt>
                <c:pt idx="171">
                  <c:v>22.86</c:v>
                </c:pt>
                <c:pt idx="172">
                  <c:v>18.542000000000002</c:v>
                </c:pt>
                <c:pt idx="173">
                  <c:v>0.63500000000000001</c:v>
                </c:pt>
                <c:pt idx="174">
                  <c:v>3.6829999999999998</c:v>
                </c:pt>
                <c:pt idx="175">
                  <c:v>0.254</c:v>
                </c:pt>
                <c:pt idx="176">
                  <c:v>1.27</c:v>
                </c:pt>
                <c:pt idx="177">
                  <c:v>8.0009999999999994</c:v>
                </c:pt>
                <c:pt idx="178">
                  <c:v>0.88900000000000001</c:v>
                </c:pt>
                <c:pt idx="179">
                  <c:v>4.6989999999999998</c:v>
                </c:pt>
                <c:pt idx="180">
                  <c:v>22.858000000000001</c:v>
                </c:pt>
                <c:pt idx="181">
                  <c:v>0</c:v>
                </c:pt>
                <c:pt idx="182">
                  <c:v>53.847999999999999</c:v>
                </c:pt>
                <c:pt idx="183">
                  <c:v>23.494999999999997</c:v>
                </c:pt>
                <c:pt idx="184">
                  <c:v>0.127</c:v>
                </c:pt>
                <c:pt idx="185">
                  <c:v>0.127</c:v>
                </c:pt>
                <c:pt idx="186">
                  <c:v>0</c:v>
                </c:pt>
                <c:pt idx="187">
                  <c:v>1.016</c:v>
                </c:pt>
                <c:pt idx="188">
                  <c:v>0</c:v>
                </c:pt>
                <c:pt idx="189">
                  <c:v>16.256</c:v>
                </c:pt>
                <c:pt idx="190">
                  <c:v>8.0009999999999994</c:v>
                </c:pt>
                <c:pt idx="191">
                  <c:v>2.794</c:v>
                </c:pt>
                <c:pt idx="192">
                  <c:v>9.652000000000001</c:v>
                </c:pt>
                <c:pt idx="193">
                  <c:v>19.431000000000001</c:v>
                </c:pt>
                <c:pt idx="194">
                  <c:v>12.7</c:v>
                </c:pt>
                <c:pt idx="195">
                  <c:v>4.6989999999999998</c:v>
                </c:pt>
                <c:pt idx="196">
                  <c:v>0.76200000000000001</c:v>
                </c:pt>
                <c:pt idx="197">
                  <c:v>0.50800000000000001</c:v>
                </c:pt>
                <c:pt idx="198">
                  <c:v>3.9370000000000003</c:v>
                </c:pt>
                <c:pt idx="199">
                  <c:v>0.50800000000000001</c:v>
                </c:pt>
                <c:pt idx="200">
                  <c:v>0.50800000000000001</c:v>
                </c:pt>
                <c:pt idx="201">
                  <c:v>0</c:v>
                </c:pt>
                <c:pt idx="202">
                  <c:v>0</c:v>
                </c:pt>
                <c:pt idx="203">
                  <c:v>7.2389999999999999</c:v>
                </c:pt>
                <c:pt idx="204">
                  <c:v>9.2710000000000008</c:v>
                </c:pt>
                <c:pt idx="205">
                  <c:v>29.844999999999999</c:v>
                </c:pt>
                <c:pt idx="206">
                  <c:v>0.127</c:v>
                </c:pt>
                <c:pt idx="207">
                  <c:v>0.254</c:v>
                </c:pt>
                <c:pt idx="208">
                  <c:v>8.5090000000000003</c:v>
                </c:pt>
                <c:pt idx="209">
                  <c:v>2.794</c:v>
                </c:pt>
                <c:pt idx="210">
                  <c:v>1.651</c:v>
                </c:pt>
                <c:pt idx="211">
                  <c:v>0.254</c:v>
                </c:pt>
                <c:pt idx="212">
                  <c:v>2.54</c:v>
                </c:pt>
                <c:pt idx="213">
                  <c:v>41.91</c:v>
                </c:pt>
                <c:pt idx="214">
                  <c:v>4.1909999999999998</c:v>
                </c:pt>
                <c:pt idx="215">
                  <c:v>0</c:v>
                </c:pt>
                <c:pt idx="216">
                  <c:v>1.143</c:v>
                </c:pt>
                <c:pt idx="217">
                  <c:v>22.733000000000001</c:v>
                </c:pt>
                <c:pt idx="218">
                  <c:v>4.0640000000000001</c:v>
                </c:pt>
                <c:pt idx="219">
                  <c:v>49.536000000000001</c:v>
                </c:pt>
                <c:pt idx="220">
                  <c:v>64.00800000000001</c:v>
                </c:pt>
                <c:pt idx="221">
                  <c:v>0.254</c:v>
                </c:pt>
                <c:pt idx="222">
                  <c:v>4.1909999999999998</c:v>
                </c:pt>
                <c:pt idx="223">
                  <c:v>5.5879999999999992</c:v>
                </c:pt>
                <c:pt idx="224">
                  <c:v>10.795</c:v>
                </c:pt>
                <c:pt idx="225">
                  <c:v>0.254</c:v>
                </c:pt>
                <c:pt idx="226">
                  <c:v>0.63500000000000001</c:v>
                </c:pt>
                <c:pt idx="227">
                  <c:v>21.082000000000001</c:v>
                </c:pt>
                <c:pt idx="228">
                  <c:v>0.127</c:v>
                </c:pt>
                <c:pt idx="229">
                  <c:v>1.143</c:v>
                </c:pt>
                <c:pt idx="230">
                  <c:v>32.131</c:v>
                </c:pt>
                <c:pt idx="231">
                  <c:v>12.446</c:v>
                </c:pt>
                <c:pt idx="232">
                  <c:v>0.38100000000000001</c:v>
                </c:pt>
                <c:pt idx="233">
                  <c:v>0</c:v>
                </c:pt>
                <c:pt idx="234">
                  <c:v>0.254</c:v>
                </c:pt>
                <c:pt idx="235">
                  <c:v>41.528999999999996</c:v>
                </c:pt>
                <c:pt idx="236">
                  <c:v>0</c:v>
                </c:pt>
                <c:pt idx="237">
                  <c:v>2.286</c:v>
                </c:pt>
                <c:pt idx="238">
                  <c:v>13.462</c:v>
                </c:pt>
                <c:pt idx="239">
                  <c:v>1.143</c:v>
                </c:pt>
                <c:pt idx="240">
                  <c:v>18.288</c:v>
                </c:pt>
                <c:pt idx="241">
                  <c:v>32.893000000000001</c:v>
                </c:pt>
                <c:pt idx="242">
                  <c:v>30.225999999999999</c:v>
                </c:pt>
                <c:pt idx="243">
                  <c:v>0.254</c:v>
                </c:pt>
                <c:pt idx="244">
                  <c:v>5.7149999999999999</c:v>
                </c:pt>
                <c:pt idx="245">
                  <c:v>13.843</c:v>
                </c:pt>
                <c:pt idx="246">
                  <c:v>14.856999999999999</c:v>
                </c:pt>
                <c:pt idx="247">
                  <c:v>14.097000000000001</c:v>
                </c:pt>
                <c:pt idx="248">
                  <c:v>68.834000000000003</c:v>
                </c:pt>
                <c:pt idx="249">
                  <c:v>1.524</c:v>
                </c:pt>
                <c:pt idx="250">
                  <c:v>0.63500000000000001</c:v>
                </c:pt>
                <c:pt idx="251">
                  <c:v>34.417000000000002</c:v>
                </c:pt>
                <c:pt idx="252">
                  <c:v>1.651</c:v>
                </c:pt>
                <c:pt idx="253">
                  <c:v>4.5720000000000001</c:v>
                </c:pt>
                <c:pt idx="254">
                  <c:v>0</c:v>
                </c:pt>
                <c:pt idx="255">
                  <c:v>16.128999999999998</c:v>
                </c:pt>
                <c:pt idx="256">
                  <c:v>0.38100000000000001</c:v>
                </c:pt>
                <c:pt idx="257">
                  <c:v>18.923000000000002</c:v>
                </c:pt>
                <c:pt idx="258">
                  <c:v>0.127</c:v>
                </c:pt>
                <c:pt idx="259">
                  <c:v>7.62</c:v>
                </c:pt>
                <c:pt idx="260">
                  <c:v>34.29</c:v>
                </c:pt>
                <c:pt idx="261">
                  <c:v>3.048</c:v>
                </c:pt>
                <c:pt idx="262">
                  <c:v>0.254</c:v>
                </c:pt>
                <c:pt idx="263">
                  <c:v>0.38100000000000001</c:v>
                </c:pt>
                <c:pt idx="264">
                  <c:v>8.254999999999999</c:v>
                </c:pt>
                <c:pt idx="265">
                  <c:v>0.127</c:v>
                </c:pt>
                <c:pt idx="266">
                  <c:v>0.254</c:v>
                </c:pt>
                <c:pt idx="267">
                  <c:v>1.524</c:v>
                </c:pt>
                <c:pt idx="268">
                  <c:v>7.7469999999999999</c:v>
                </c:pt>
                <c:pt idx="269">
                  <c:v>11.176</c:v>
                </c:pt>
                <c:pt idx="270">
                  <c:v>0.127</c:v>
                </c:pt>
                <c:pt idx="271">
                  <c:v>0.127</c:v>
                </c:pt>
                <c:pt idx="272">
                  <c:v>31.622999999999998</c:v>
                </c:pt>
                <c:pt idx="273">
                  <c:v>3.9370000000000003</c:v>
                </c:pt>
                <c:pt idx="274">
                  <c:v>0.127</c:v>
                </c:pt>
                <c:pt idx="275">
                  <c:v>0</c:v>
                </c:pt>
                <c:pt idx="276">
                  <c:v>0.127</c:v>
                </c:pt>
                <c:pt idx="277">
                  <c:v>0</c:v>
                </c:pt>
                <c:pt idx="278">
                  <c:v>0.127</c:v>
                </c:pt>
                <c:pt idx="279">
                  <c:v>18.161000000000001</c:v>
                </c:pt>
                <c:pt idx="280">
                  <c:v>26.797000000000001</c:v>
                </c:pt>
                <c:pt idx="281">
                  <c:v>0.63500000000000001</c:v>
                </c:pt>
                <c:pt idx="282">
                  <c:v>45.973999999999997</c:v>
                </c:pt>
                <c:pt idx="283">
                  <c:v>6.6039999999999992</c:v>
                </c:pt>
                <c:pt idx="284">
                  <c:v>0</c:v>
                </c:pt>
                <c:pt idx="285">
                  <c:v>0.76200000000000001</c:v>
                </c:pt>
                <c:pt idx="286">
                  <c:v>4.5720000000000001</c:v>
                </c:pt>
                <c:pt idx="287">
                  <c:v>20.067</c:v>
                </c:pt>
                <c:pt idx="288">
                  <c:v>3.81</c:v>
                </c:pt>
                <c:pt idx="289">
                  <c:v>0</c:v>
                </c:pt>
                <c:pt idx="290">
                  <c:v>52.198</c:v>
                </c:pt>
                <c:pt idx="291">
                  <c:v>9.0169999999999995</c:v>
                </c:pt>
                <c:pt idx="292">
                  <c:v>0.127</c:v>
                </c:pt>
                <c:pt idx="293">
                  <c:v>19.812000000000001</c:v>
                </c:pt>
                <c:pt idx="294">
                  <c:v>0.254</c:v>
                </c:pt>
                <c:pt idx="295">
                  <c:v>1.524</c:v>
                </c:pt>
                <c:pt idx="296">
                  <c:v>0.38100000000000001</c:v>
                </c:pt>
                <c:pt idx="297">
                  <c:v>0</c:v>
                </c:pt>
                <c:pt idx="298">
                  <c:v>44.069000000000003</c:v>
                </c:pt>
                <c:pt idx="299">
                  <c:v>0.50800000000000001</c:v>
                </c:pt>
                <c:pt idx="300">
                  <c:v>0.254</c:v>
                </c:pt>
                <c:pt idx="301">
                  <c:v>19.303999999999998</c:v>
                </c:pt>
                <c:pt idx="302">
                  <c:v>1.524</c:v>
                </c:pt>
                <c:pt idx="303">
                  <c:v>5.7149999999999999</c:v>
                </c:pt>
                <c:pt idx="304">
                  <c:v>49.022000000000006</c:v>
                </c:pt>
              </c:numCache>
            </c:numRef>
          </c:yVal>
          <c:smooth val="0"/>
          <c:extLst>
            <c:ext xmlns:c16="http://schemas.microsoft.com/office/drawing/2014/chart" uri="{C3380CC4-5D6E-409C-BE32-E72D297353CC}">
              <c16:uniqueId val="{00000000-07E1-4207-B481-93BADA740276}"/>
            </c:ext>
          </c:extLst>
        </c:ser>
        <c:dLbls>
          <c:showLegendKey val="0"/>
          <c:showVal val="0"/>
          <c:showCatName val="0"/>
          <c:showSerName val="0"/>
          <c:showPercent val="0"/>
          <c:showBubbleSize val="0"/>
        </c:dLbls>
        <c:axId val="218465792"/>
        <c:axId val="218466184"/>
      </c:scatterChart>
      <c:valAx>
        <c:axId val="218465792"/>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6184"/>
        <c:crosses val="autoZero"/>
        <c:crossBetween val="midCat"/>
        <c:majorUnit val="30"/>
      </c:valAx>
      <c:valAx>
        <c:axId val="218466184"/>
        <c:scaling>
          <c:orientation val="minMax"/>
        </c:scaling>
        <c:delete val="0"/>
        <c:axPos val="l"/>
        <c:title>
          <c:tx>
            <c:rich>
              <a:bodyPr rot="-5400000" vert="horz"/>
              <a:lstStyle/>
              <a:p>
                <a:pPr>
                  <a:defRPr sz="1400"/>
                </a:pPr>
                <a:r>
                  <a:rPr lang="en-US" sz="1400"/>
                  <a:t>Precipitacion</a:t>
                </a:r>
                <a:r>
                  <a:rPr lang="en-US" sz="1400" baseline="0"/>
                  <a:t> (mm)</a:t>
                </a:r>
                <a:endParaRPr lang="en-US" sz="1400"/>
              </a:p>
            </c:rich>
          </c:tx>
          <c:layout>
            <c:manualLayout>
              <c:xMode val="edge"/>
              <c:yMode val="edge"/>
              <c:x val="2.6072249689719017E-2"/>
              <c:y val="0.2142512077294686"/>
            </c:manualLayout>
          </c:layout>
          <c:overlay val="0"/>
        </c:title>
        <c:numFmt formatCode="0" sourceLinked="0"/>
        <c:majorTickMark val="out"/>
        <c:minorTickMark val="none"/>
        <c:tickLblPos val="nextTo"/>
        <c:txPr>
          <a:bodyPr/>
          <a:lstStyle/>
          <a:p>
            <a:pPr>
              <a:defRPr sz="1100"/>
            </a:pPr>
            <a:endParaRPr lang="en-US"/>
          </a:p>
        </c:txPr>
        <c:crossAx val="218465792"/>
        <c:crosses val="autoZero"/>
        <c:crossBetween val="midCat"/>
        <c:majorUnit val="30"/>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Pyranometer</a:t>
            </a:r>
            <a:endParaRPr lang="en-US"/>
          </a:p>
        </c:rich>
      </c:tx>
      <c:layout>
        <c:manualLayout>
          <c:xMode val="edge"/>
          <c:yMode val="edge"/>
          <c:x val="0.4390352032844144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Pyranometer</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Daily_2021!$K$4:$K$368</c:f>
              <c:numCache>
                <c:formatCode>0.0</c:formatCode>
                <c:ptCount val="365"/>
                <c:pt idx="0">
                  <c:v>20.843</c:v>
                </c:pt>
                <c:pt idx="1">
                  <c:v>18.709</c:v>
                </c:pt>
                <c:pt idx="2">
                  <c:v>20.135999999999999</c:v>
                </c:pt>
                <c:pt idx="3">
                  <c:v>18.274999999999999</c:v>
                </c:pt>
                <c:pt idx="4">
                  <c:v>21.338000000000001</c:v>
                </c:pt>
                <c:pt idx="5">
                  <c:v>20.143000000000001</c:v>
                </c:pt>
                <c:pt idx="6">
                  <c:v>17.576000000000001</c:v>
                </c:pt>
                <c:pt idx="7">
                  <c:v>20.516999999999999</c:v>
                </c:pt>
                <c:pt idx="8">
                  <c:v>11.382</c:v>
                </c:pt>
                <c:pt idx="9">
                  <c:v>10.579000000000001</c:v>
                </c:pt>
                <c:pt idx="10">
                  <c:v>13.871</c:v>
                </c:pt>
                <c:pt idx="11">
                  <c:v>17.076000000000001</c:v>
                </c:pt>
                <c:pt idx="12">
                  <c:v>13.75</c:v>
                </c:pt>
                <c:pt idx="13">
                  <c:v>17.800999999999998</c:v>
                </c:pt>
                <c:pt idx="14">
                  <c:v>14.337</c:v>
                </c:pt>
                <c:pt idx="15">
                  <c:v>16.298999999999999</c:v>
                </c:pt>
                <c:pt idx="16">
                  <c:v>17.155999999999999</c:v>
                </c:pt>
                <c:pt idx="17">
                  <c:v>22.841999999999999</c:v>
                </c:pt>
                <c:pt idx="18">
                  <c:v>19.635999999999999</c:v>
                </c:pt>
                <c:pt idx="19">
                  <c:v>21.954000000000001</c:v>
                </c:pt>
                <c:pt idx="20">
                  <c:v>22.977</c:v>
                </c:pt>
                <c:pt idx="21">
                  <c:v>17.111000000000001</c:v>
                </c:pt>
                <c:pt idx="22">
                  <c:v>10.039</c:v>
                </c:pt>
                <c:pt idx="23">
                  <c:v>17.152999999999999</c:v>
                </c:pt>
                <c:pt idx="24">
                  <c:v>20.952999999999999</c:v>
                </c:pt>
                <c:pt idx="25">
                  <c:v>19.928000000000001</c:v>
                </c:pt>
                <c:pt idx="26">
                  <c:v>19.324999999999999</c:v>
                </c:pt>
                <c:pt idx="27">
                  <c:v>21.323</c:v>
                </c:pt>
                <c:pt idx="28">
                  <c:v>17.783000000000001</c:v>
                </c:pt>
                <c:pt idx="29">
                  <c:v>23.132999999999999</c:v>
                </c:pt>
                <c:pt idx="30">
                  <c:v>20.478999999999999</c:v>
                </c:pt>
                <c:pt idx="31">
                  <c:v>21.486999999999998</c:v>
                </c:pt>
                <c:pt idx="32">
                  <c:v>21.651</c:v>
                </c:pt>
                <c:pt idx="33">
                  <c:v>18.672999999999998</c:v>
                </c:pt>
                <c:pt idx="34">
                  <c:v>18.062000000000001</c:v>
                </c:pt>
                <c:pt idx="35">
                  <c:v>15.225</c:v>
                </c:pt>
                <c:pt idx="36">
                  <c:v>12.185</c:v>
                </c:pt>
                <c:pt idx="37">
                  <c:v>23.834</c:v>
                </c:pt>
                <c:pt idx="38">
                  <c:v>13.14</c:v>
                </c:pt>
                <c:pt idx="39">
                  <c:v>19.986000000000001</c:v>
                </c:pt>
                <c:pt idx="40">
                  <c:v>13.922000000000001</c:v>
                </c:pt>
                <c:pt idx="41">
                  <c:v>21.48</c:v>
                </c:pt>
                <c:pt idx="42">
                  <c:v>24.271999999999998</c:v>
                </c:pt>
                <c:pt idx="43">
                  <c:v>25.352</c:v>
                </c:pt>
                <c:pt idx="44">
                  <c:v>23.19</c:v>
                </c:pt>
                <c:pt idx="45">
                  <c:v>16.257000000000001</c:v>
                </c:pt>
                <c:pt idx="46">
                  <c:v>19.283999999999999</c:v>
                </c:pt>
                <c:pt idx="47">
                  <c:v>19.125</c:v>
                </c:pt>
                <c:pt idx="48">
                  <c:v>19.683</c:v>
                </c:pt>
                <c:pt idx="49">
                  <c:v>19.469000000000001</c:v>
                </c:pt>
                <c:pt idx="50">
                  <c:v>11.606</c:v>
                </c:pt>
                <c:pt idx="51">
                  <c:v>22.077999999999999</c:v>
                </c:pt>
                <c:pt idx="52">
                  <c:v>24.263999999999999</c:v>
                </c:pt>
                <c:pt idx="53">
                  <c:v>20.047999999999998</c:v>
                </c:pt>
                <c:pt idx="54">
                  <c:v>17.408999999999999</c:v>
                </c:pt>
                <c:pt idx="55">
                  <c:v>16.803000000000001</c:v>
                </c:pt>
                <c:pt idx="56">
                  <c:v>19.635000000000002</c:v>
                </c:pt>
                <c:pt idx="57">
                  <c:v>23.353000000000002</c:v>
                </c:pt>
                <c:pt idx="58">
                  <c:v>25.428999999999998</c:v>
                </c:pt>
                <c:pt idx="59">
                  <c:v>21.291</c:v>
                </c:pt>
                <c:pt idx="60">
                  <c:v>21.555</c:v>
                </c:pt>
                <c:pt idx="61">
                  <c:v>19.890999999999998</c:v>
                </c:pt>
                <c:pt idx="62">
                  <c:v>19.936</c:v>
                </c:pt>
                <c:pt idx="63">
                  <c:v>22.38</c:v>
                </c:pt>
                <c:pt idx="64">
                  <c:v>21.181000000000001</c:v>
                </c:pt>
                <c:pt idx="65">
                  <c:v>10.596</c:v>
                </c:pt>
                <c:pt idx="66">
                  <c:v>9.4870000000000001</c:v>
                </c:pt>
                <c:pt idx="67">
                  <c:v>19.802</c:v>
                </c:pt>
                <c:pt idx="68">
                  <c:v>22.442</c:v>
                </c:pt>
                <c:pt idx="69">
                  <c:v>23.579000000000001</c:v>
                </c:pt>
                <c:pt idx="70">
                  <c:v>12.39</c:v>
                </c:pt>
                <c:pt idx="71">
                  <c:v>21.433</c:v>
                </c:pt>
                <c:pt idx="72">
                  <c:v>17.817</c:v>
                </c:pt>
                <c:pt idx="73">
                  <c:v>20.027000000000001</c:v>
                </c:pt>
                <c:pt idx="74">
                  <c:v>18.388000000000002</c:v>
                </c:pt>
                <c:pt idx="75">
                  <c:v>20.318999999999999</c:v>
                </c:pt>
                <c:pt idx="76">
                  <c:v>8.9860000000000007</c:v>
                </c:pt>
                <c:pt idx="77">
                  <c:v>14.569000000000001</c:v>
                </c:pt>
                <c:pt idx="78">
                  <c:v>21.962</c:v>
                </c:pt>
                <c:pt idx="79">
                  <c:v>15.878</c:v>
                </c:pt>
                <c:pt idx="80">
                  <c:v>21.771999999999998</c:v>
                </c:pt>
                <c:pt idx="81">
                  <c:v>23.207000000000001</c:v>
                </c:pt>
                <c:pt idx="82">
                  <c:v>19.382000000000001</c:v>
                </c:pt>
                <c:pt idx="83">
                  <c:v>21.161999999999999</c:v>
                </c:pt>
                <c:pt idx="84">
                  <c:v>14.558</c:v>
                </c:pt>
                <c:pt idx="85">
                  <c:v>25.152999999999999</c:v>
                </c:pt>
                <c:pt idx="86">
                  <c:v>23</c:v>
                </c:pt>
                <c:pt idx="87">
                  <c:v>22.957999999999998</c:v>
                </c:pt>
                <c:pt idx="88">
                  <c:v>13.797000000000001</c:v>
                </c:pt>
                <c:pt idx="89">
                  <c:v>20.613</c:v>
                </c:pt>
                <c:pt idx="90">
                  <c:v>16.353999999999999</c:v>
                </c:pt>
                <c:pt idx="91">
                  <c:v>14.484</c:v>
                </c:pt>
                <c:pt idx="92">
                  <c:v>20.686</c:v>
                </c:pt>
                <c:pt idx="93">
                  <c:v>13.3</c:v>
                </c:pt>
                <c:pt idx="94">
                  <c:v>14.811</c:v>
                </c:pt>
                <c:pt idx="95">
                  <c:v>14.151</c:v>
                </c:pt>
                <c:pt idx="96">
                  <c:v>10.984999999999999</c:v>
                </c:pt>
                <c:pt idx="97">
                  <c:v>12.664999999999999</c:v>
                </c:pt>
                <c:pt idx="98">
                  <c:v>8.6829999999999998</c:v>
                </c:pt>
                <c:pt idx="99">
                  <c:v>17.792999999999999</c:v>
                </c:pt>
                <c:pt idx="100">
                  <c:v>20.908000000000001</c:v>
                </c:pt>
                <c:pt idx="101">
                  <c:v>14.788</c:v>
                </c:pt>
                <c:pt idx="102">
                  <c:v>11.175000000000001</c:v>
                </c:pt>
                <c:pt idx="103">
                  <c:v>19.446000000000002</c:v>
                </c:pt>
                <c:pt idx="104">
                  <c:v>12.474</c:v>
                </c:pt>
                <c:pt idx="105">
                  <c:v>7.673</c:v>
                </c:pt>
                <c:pt idx="106">
                  <c:v>7.649</c:v>
                </c:pt>
                <c:pt idx="107">
                  <c:v>13.462999999999999</c:v>
                </c:pt>
                <c:pt idx="108">
                  <c:v>16.760999999999999</c:v>
                </c:pt>
                <c:pt idx="109">
                  <c:v>18.667000000000002</c:v>
                </c:pt>
                <c:pt idx="110">
                  <c:v>19.227</c:v>
                </c:pt>
                <c:pt idx="111">
                  <c:v>16.776</c:v>
                </c:pt>
                <c:pt idx="112">
                  <c:v>10.63</c:v>
                </c:pt>
                <c:pt idx="113">
                  <c:v>16.452000000000002</c:v>
                </c:pt>
                <c:pt idx="114">
                  <c:v>22.780999999999999</c:v>
                </c:pt>
                <c:pt idx="115">
                  <c:v>20.99</c:v>
                </c:pt>
                <c:pt idx="116">
                  <c:v>20.565000000000001</c:v>
                </c:pt>
                <c:pt idx="117">
                  <c:v>17.288</c:v>
                </c:pt>
                <c:pt idx="118">
                  <c:v>21.626999999999999</c:v>
                </c:pt>
                <c:pt idx="119">
                  <c:v>17.488</c:v>
                </c:pt>
                <c:pt idx="120">
                  <c:v>14.939</c:v>
                </c:pt>
                <c:pt idx="121">
                  <c:v>10.220000000000001</c:v>
                </c:pt>
                <c:pt idx="122">
                  <c:v>16.835999999999999</c:v>
                </c:pt>
                <c:pt idx="123">
                  <c:v>17.163</c:v>
                </c:pt>
                <c:pt idx="124">
                  <c:v>12.156000000000001</c:v>
                </c:pt>
                <c:pt idx="125">
                  <c:v>7.8120000000000003</c:v>
                </c:pt>
                <c:pt idx="126">
                  <c:v>9.1910000000000007</c:v>
                </c:pt>
                <c:pt idx="127">
                  <c:v>15.943</c:v>
                </c:pt>
                <c:pt idx="128">
                  <c:v>9.5570000000000004</c:v>
                </c:pt>
                <c:pt idx="129">
                  <c:v>11.606999999999999</c:v>
                </c:pt>
                <c:pt idx="130">
                  <c:v>11.51</c:v>
                </c:pt>
                <c:pt idx="131">
                  <c:v>11.054</c:v>
                </c:pt>
                <c:pt idx="132">
                  <c:v>15.661</c:v>
                </c:pt>
                <c:pt idx="133">
                  <c:v>17.068999999999999</c:v>
                </c:pt>
                <c:pt idx="134">
                  <c:v>20.779</c:v>
                </c:pt>
                <c:pt idx="135">
                  <c:v>18.7</c:v>
                </c:pt>
                <c:pt idx="136">
                  <c:v>20.83</c:v>
                </c:pt>
                <c:pt idx="137">
                  <c:v>11.961</c:v>
                </c:pt>
                <c:pt idx="138">
                  <c:v>15.781000000000001</c:v>
                </c:pt>
                <c:pt idx="139">
                  <c:v>16.917999999999999</c:v>
                </c:pt>
                <c:pt idx="140">
                  <c:v>18.123000000000001</c:v>
                </c:pt>
                <c:pt idx="141">
                  <c:v>16.117999999999999</c:v>
                </c:pt>
                <c:pt idx="142">
                  <c:v>10.874000000000001</c:v>
                </c:pt>
                <c:pt idx="143">
                  <c:v>7.2880000000000003</c:v>
                </c:pt>
                <c:pt idx="144">
                  <c:v>8.68</c:v>
                </c:pt>
                <c:pt idx="145">
                  <c:v>8.8859999999999992</c:v>
                </c:pt>
                <c:pt idx="146">
                  <c:v>12.239000000000001</c:v>
                </c:pt>
                <c:pt idx="147">
                  <c:v>12.273999999999999</c:v>
                </c:pt>
                <c:pt idx="148">
                  <c:v>10.648</c:v>
                </c:pt>
                <c:pt idx="149">
                  <c:v>15.305999999999999</c:v>
                </c:pt>
                <c:pt idx="150">
                  <c:v>21.547999999999998</c:v>
                </c:pt>
                <c:pt idx="151">
                  <c:v>21.222999999999999</c:v>
                </c:pt>
                <c:pt idx="152">
                  <c:v>10.282999999999999</c:v>
                </c:pt>
                <c:pt idx="153">
                  <c:v>8.4659999999999993</c:v>
                </c:pt>
                <c:pt idx="154">
                  <c:v>13.391999999999999</c:v>
                </c:pt>
                <c:pt idx="155">
                  <c:v>19.446000000000002</c:v>
                </c:pt>
                <c:pt idx="156">
                  <c:v>9.9659999999999993</c:v>
                </c:pt>
                <c:pt idx="157">
                  <c:v>13.106</c:v>
                </c:pt>
                <c:pt idx="158">
                  <c:v>13.147</c:v>
                </c:pt>
                <c:pt idx="159">
                  <c:v>9.452</c:v>
                </c:pt>
                <c:pt idx="160">
                  <c:v>17.652999999999999</c:v>
                </c:pt>
                <c:pt idx="161">
                  <c:v>16.263000000000002</c:v>
                </c:pt>
                <c:pt idx="162">
                  <c:v>15.473000000000001</c:v>
                </c:pt>
                <c:pt idx="163">
                  <c:v>16.678000000000001</c:v>
                </c:pt>
                <c:pt idx="164">
                  <c:v>14.872999999999999</c:v>
                </c:pt>
                <c:pt idx="165">
                  <c:v>12.367000000000001</c:v>
                </c:pt>
                <c:pt idx="166">
                  <c:v>19.87</c:v>
                </c:pt>
                <c:pt idx="167">
                  <c:v>11.61</c:v>
                </c:pt>
                <c:pt idx="168">
                  <c:v>9.6349999999999998</c:v>
                </c:pt>
                <c:pt idx="169">
                  <c:v>11.304</c:v>
                </c:pt>
                <c:pt idx="170">
                  <c:v>11.005000000000001</c:v>
                </c:pt>
                <c:pt idx="171">
                  <c:v>7.4409999999999998</c:v>
                </c:pt>
                <c:pt idx="172">
                  <c:v>9.7579999999999991</c:v>
                </c:pt>
                <c:pt idx="173">
                  <c:v>12.452999999999999</c:v>
                </c:pt>
                <c:pt idx="174">
                  <c:v>18.085999999999999</c:v>
                </c:pt>
                <c:pt idx="175">
                  <c:v>10.52</c:v>
                </c:pt>
                <c:pt idx="176">
                  <c:v>9.68</c:v>
                </c:pt>
                <c:pt idx="177">
                  <c:v>13.98</c:v>
                </c:pt>
                <c:pt idx="178">
                  <c:v>14.87</c:v>
                </c:pt>
                <c:pt idx="179">
                  <c:v>8.3330000000000002</c:v>
                </c:pt>
                <c:pt idx="180">
                  <c:v>8.2249999999999996</c:v>
                </c:pt>
                <c:pt idx="181">
                  <c:v>12.618</c:v>
                </c:pt>
                <c:pt idx="182">
                  <c:v>16.384</c:v>
                </c:pt>
                <c:pt idx="183">
                  <c:v>10.058</c:v>
                </c:pt>
                <c:pt idx="184">
                  <c:v>15.114000000000001</c:v>
                </c:pt>
                <c:pt idx="185">
                  <c:v>17.826000000000001</c:v>
                </c:pt>
                <c:pt idx="186">
                  <c:v>12.864000000000001</c:v>
                </c:pt>
                <c:pt idx="187">
                  <c:v>14.311</c:v>
                </c:pt>
                <c:pt idx="188">
                  <c:v>15.209</c:v>
                </c:pt>
                <c:pt idx="189">
                  <c:v>8.6180000000000003</c:v>
                </c:pt>
                <c:pt idx="190">
                  <c:v>4.3380000000000001</c:v>
                </c:pt>
                <c:pt idx="191">
                  <c:v>14.923</c:v>
                </c:pt>
                <c:pt idx="192">
                  <c:v>16.053000000000001</c:v>
                </c:pt>
                <c:pt idx="193">
                  <c:v>13.942</c:v>
                </c:pt>
                <c:pt idx="194">
                  <c:v>10.278</c:v>
                </c:pt>
                <c:pt idx="195">
                  <c:v>22.643999999999998</c:v>
                </c:pt>
                <c:pt idx="196">
                  <c:v>14.387</c:v>
                </c:pt>
                <c:pt idx="197">
                  <c:v>9.77</c:v>
                </c:pt>
                <c:pt idx="198">
                  <c:v>9.0630000000000006</c:v>
                </c:pt>
                <c:pt idx="199">
                  <c:v>17.855</c:v>
                </c:pt>
                <c:pt idx="200">
                  <c:v>17.065000000000001</c:v>
                </c:pt>
                <c:pt idx="201">
                  <c:v>16.361000000000001</c:v>
                </c:pt>
                <c:pt idx="202">
                  <c:v>17.957000000000001</c:v>
                </c:pt>
                <c:pt idx="203">
                  <c:v>11.677</c:v>
                </c:pt>
                <c:pt idx="204">
                  <c:v>5.3280000000000003</c:v>
                </c:pt>
                <c:pt idx="205">
                  <c:v>5.6020000000000003</c:v>
                </c:pt>
                <c:pt idx="206">
                  <c:v>15.254</c:v>
                </c:pt>
                <c:pt idx="207">
                  <c:v>16.13</c:v>
                </c:pt>
                <c:pt idx="208">
                  <c:v>13.425000000000001</c:v>
                </c:pt>
                <c:pt idx="209">
                  <c:v>14.385999999999999</c:v>
                </c:pt>
                <c:pt idx="210">
                  <c:v>6.8849999999999998</c:v>
                </c:pt>
                <c:pt idx="211">
                  <c:v>11.884</c:v>
                </c:pt>
                <c:pt idx="212">
                  <c:v>14.568</c:v>
                </c:pt>
                <c:pt idx="213">
                  <c:v>18.661999999999999</c:v>
                </c:pt>
                <c:pt idx="214">
                  <c:v>14.914999999999999</c:v>
                </c:pt>
                <c:pt idx="215">
                  <c:v>17.391999999999999</c:v>
                </c:pt>
                <c:pt idx="216">
                  <c:v>14.583</c:v>
                </c:pt>
                <c:pt idx="217">
                  <c:v>7.1589999999999998</c:v>
                </c:pt>
                <c:pt idx="218">
                  <c:v>8.8079999999999998</c:v>
                </c:pt>
                <c:pt idx="219">
                  <c:v>7.726</c:v>
                </c:pt>
                <c:pt idx="220">
                  <c:v>7.234</c:v>
                </c:pt>
                <c:pt idx="221">
                  <c:v>14.878</c:v>
                </c:pt>
                <c:pt idx="222">
                  <c:v>13.944000000000001</c:v>
                </c:pt>
                <c:pt idx="223">
                  <c:v>11.148999999999999</c:v>
                </c:pt>
                <c:pt idx="224">
                  <c:v>7.7039999999999997</c:v>
                </c:pt>
                <c:pt idx="225">
                  <c:v>13.276999999999999</c:v>
                </c:pt>
                <c:pt idx="226">
                  <c:v>8.9789999999999992</c:v>
                </c:pt>
                <c:pt idx="227">
                  <c:v>8.9740000000000002</c:v>
                </c:pt>
                <c:pt idx="228">
                  <c:v>13.289</c:v>
                </c:pt>
                <c:pt idx="229">
                  <c:v>19.686</c:v>
                </c:pt>
                <c:pt idx="230">
                  <c:v>11.423999999999999</c:v>
                </c:pt>
                <c:pt idx="231">
                  <c:v>10.459</c:v>
                </c:pt>
                <c:pt idx="232">
                  <c:v>17.486999999999998</c:v>
                </c:pt>
                <c:pt idx="233">
                  <c:v>16.096</c:v>
                </c:pt>
                <c:pt idx="234">
                  <c:v>16.420999999999999</c:v>
                </c:pt>
                <c:pt idx="235">
                  <c:v>7.8040000000000003</c:v>
                </c:pt>
                <c:pt idx="236">
                  <c:v>11.818</c:v>
                </c:pt>
                <c:pt idx="237">
                  <c:v>16.009</c:v>
                </c:pt>
                <c:pt idx="238">
                  <c:v>15.298</c:v>
                </c:pt>
                <c:pt idx="239">
                  <c:v>14.385</c:v>
                </c:pt>
                <c:pt idx="240">
                  <c:v>12.458</c:v>
                </c:pt>
                <c:pt idx="241">
                  <c:v>13.925000000000001</c:v>
                </c:pt>
                <c:pt idx="242">
                  <c:v>9.1370000000000005</c:v>
                </c:pt>
                <c:pt idx="243">
                  <c:v>21.157</c:v>
                </c:pt>
                <c:pt idx="244">
                  <c:v>14.714</c:v>
                </c:pt>
                <c:pt idx="245">
                  <c:v>11.89</c:v>
                </c:pt>
                <c:pt idx="246">
                  <c:v>8.7460000000000004</c:v>
                </c:pt>
                <c:pt idx="247">
                  <c:v>9.2919999999999998</c:v>
                </c:pt>
                <c:pt idx="248">
                  <c:v>8.8829999999999991</c:v>
                </c:pt>
                <c:pt idx="249">
                  <c:v>16.687000000000001</c:v>
                </c:pt>
                <c:pt idx="250">
                  <c:v>21.91</c:v>
                </c:pt>
                <c:pt idx="251">
                  <c:v>15.86</c:v>
                </c:pt>
                <c:pt idx="252">
                  <c:v>12.808999999999999</c:v>
                </c:pt>
                <c:pt idx="253">
                  <c:v>18.247</c:v>
                </c:pt>
                <c:pt idx="254">
                  <c:v>7.843</c:v>
                </c:pt>
                <c:pt idx="255">
                  <c:v>11.848000000000001</c:v>
                </c:pt>
                <c:pt idx="256">
                  <c:v>14.618</c:v>
                </c:pt>
                <c:pt idx="257">
                  <c:v>6.7389999999999999</c:v>
                </c:pt>
                <c:pt idx="258">
                  <c:v>22.56</c:v>
                </c:pt>
                <c:pt idx="259">
                  <c:v>15.645</c:v>
                </c:pt>
                <c:pt idx="260">
                  <c:v>13.855</c:v>
                </c:pt>
                <c:pt idx="261">
                  <c:v>14.727</c:v>
                </c:pt>
                <c:pt idx="262">
                  <c:v>14.865</c:v>
                </c:pt>
                <c:pt idx="263">
                  <c:v>16.454000000000001</c:v>
                </c:pt>
                <c:pt idx="264">
                  <c:v>12.821</c:v>
                </c:pt>
                <c:pt idx="265">
                  <c:v>16.346</c:v>
                </c:pt>
                <c:pt idx="266">
                  <c:v>6.43</c:v>
                </c:pt>
                <c:pt idx="267">
                  <c:v>17.734000000000002</c:v>
                </c:pt>
                <c:pt idx="268">
                  <c:v>12.116</c:v>
                </c:pt>
                <c:pt idx="269">
                  <c:v>7.74</c:v>
                </c:pt>
                <c:pt idx="270">
                  <c:v>8.3330000000000002</c:v>
                </c:pt>
                <c:pt idx="271">
                  <c:v>12.183</c:v>
                </c:pt>
                <c:pt idx="272">
                  <c:v>13.521000000000001</c:v>
                </c:pt>
                <c:pt idx="273">
                  <c:v>10.177</c:v>
                </c:pt>
                <c:pt idx="274">
                  <c:v>15.643000000000001</c:v>
                </c:pt>
                <c:pt idx="275">
                  <c:v>15.327</c:v>
                </c:pt>
                <c:pt idx="276">
                  <c:v>18.422999999999998</c:v>
                </c:pt>
                <c:pt idx="277">
                  <c:v>13.52</c:v>
                </c:pt>
                <c:pt idx="278">
                  <c:v>8.4160000000000004</c:v>
                </c:pt>
                <c:pt idx="279">
                  <c:v>9.0050000000000008</c:v>
                </c:pt>
                <c:pt idx="280">
                  <c:v>10.388999999999999</c:v>
                </c:pt>
                <c:pt idx="281">
                  <c:v>12.561</c:v>
                </c:pt>
                <c:pt idx="282">
                  <c:v>8.3350000000000009</c:v>
                </c:pt>
                <c:pt idx="283">
                  <c:v>18.173999999999999</c:v>
                </c:pt>
                <c:pt idx="284">
                  <c:v>8.3960000000000008</c:v>
                </c:pt>
                <c:pt idx="285">
                  <c:v>10.505000000000001</c:v>
                </c:pt>
                <c:pt idx="286">
                  <c:v>11.532</c:v>
                </c:pt>
                <c:pt idx="287">
                  <c:v>12.147</c:v>
                </c:pt>
                <c:pt idx="288">
                  <c:v>7.0780000000000003</c:v>
                </c:pt>
                <c:pt idx="289">
                  <c:v>11.744999999999999</c:v>
                </c:pt>
                <c:pt idx="290">
                  <c:v>10.821999999999999</c:v>
                </c:pt>
                <c:pt idx="291">
                  <c:v>11.986000000000001</c:v>
                </c:pt>
                <c:pt idx="292">
                  <c:v>14.798</c:v>
                </c:pt>
                <c:pt idx="293">
                  <c:v>9.8010000000000002</c:v>
                </c:pt>
                <c:pt idx="294">
                  <c:v>9.39</c:v>
                </c:pt>
                <c:pt idx="295">
                  <c:v>15.352</c:v>
                </c:pt>
                <c:pt idx="296">
                  <c:v>16.632000000000001</c:v>
                </c:pt>
                <c:pt idx="297">
                  <c:v>17.382999999999999</c:v>
                </c:pt>
                <c:pt idx="298">
                  <c:v>8.98</c:v>
                </c:pt>
                <c:pt idx="299">
                  <c:v>11.004</c:v>
                </c:pt>
                <c:pt idx="300">
                  <c:v>16.059000000000001</c:v>
                </c:pt>
                <c:pt idx="301">
                  <c:v>18.481999999999999</c:v>
                </c:pt>
                <c:pt idx="302">
                  <c:v>16.632999999999999</c:v>
                </c:pt>
                <c:pt idx="303">
                  <c:v>6.202</c:v>
                </c:pt>
                <c:pt idx="304">
                  <c:v>5.0389999999999997</c:v>
                </c:pt>
              </c:numCache>
            </c:numRef>
          </c:yVal>
          <c:smooth val="0"/>
          <c:extLst>
            <c:ext xmlns:c16="http://schemas.microsoft.com/office/drawing/2014/chart" uri="{C3380CC4-5D6E-409C-BE32-E72D297353CC}">
              <c16:uniqueId val="{00000000-84D3-4D80-90C4-B3D089B6002F}"/>
            </c:ext>
          </c:extLst>
        </c:ser>
        <c:ser>
          <c:idx val="1"/>
          <c:order val="1"/>
          <c:tx>
            <c:v>"Clear Sky"</c:v>
          </c:tx>
          <c:spPr>
            <a:ln>
              <a:solidFill>
                <a:srgbClr val="FF000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Daily_2021!$L$4:$L$368</c:f>
              <c:numCache>
                <c:formatCode>0.0</c:formatCode>
                <c:ptCount val="365"/>
                <c:pt idx="0">
                  <c:v>21.523</c:v>
                </c:pt>
                <c:pt idx="1">
                  <c:v>21.501999999999999</c:v>
                </c:pt>
                <c:pt idx="2">
                  <c:v>21.495999999999999</c:v>
                </c:pt>
                <c:pt idx="3">
                  <c:v>21.655999999999999</c:v>
                </c:pt>
                <c:pt idx="4">
                  <c:v>21.861000000000001</c:v>
                </c:pt>
                <c:pt idx="5">
                  <c:v>21.800999999999998</c:v>
                </c:pt>
                <c:pt idx="6">
                  <c:v>21.756</c:v>
                </c:pt>
                <c:pt idx="7">
                  <c:v>21.864000000000001</c:v>
                </c:pt>
                <c:pt idx="8">
                  <c:v>21.759</c:v>
                </c:pt>
                <c:pt idx="9">
                  <c:v>21.789000000000001</c:v>
                </c:pt>
                <c:pt idx="10">
                  <c:v>21.81</c:v>
                </c:pt>
                <c:pt idx="11">
                  <c:v>21.870999999999999</c:v>
                </c:pt>
                <c:pt idx="12">
                  <c:v>21.937000000000001</c:v>
                </c:pt>
                <c:pt idx="13">
                  <c:v>22.003</c:v>
                </c:pt>
                <c:pt idx="14">
                  <c:v>22.074999999999999</c:v>
                </c:pt>
                <c:pt idx="15">
                  <c:v>22.132999999999999</c:v>
                </c:pt>
                <c:pt idx="16">
                  <c:v>22.213000000000001</c:v>
                </c:pt>
                <c:pt idx="17">
                  <c:v>22.343</c:v>
                </c:pt>
                <c:pt idx="18">
                  <c:v>22.379000000000001</c:v>
                </c:pt>
                <c:pt idx="19">
                  <c:v>22.396999999999998</c:v>
                </c:pt>
                <c:pt idx="20">
                  <c:v>22.536000000000001</c:v>
                </c:pt>
                <c:pt idx="21">
                  <c:v>22.585000000000001</c:v>
                </c:pt>
                <c:pt idx="22">
                  <c:v>22.536000000000001</c:v>
                </c:pt>
                <c:pt idx="23">
                  <c:v>22.622</c:v>
                </c:pt>
                <c:pt idx="24">
                  <c:v>22.783999999999999</c:v>
                </c:pt>
                <c:pt idx="25">
                  <c:v>22.818000000000001</c:v>
                </c:pt>
                <c:pt idx="26">
                  <c:v>22.837</c:v>
                </c:pt>
                <c:pt idx="27">
                  <c:v>23.045999999999999</c:v>
                </c:pt>
                <c:pt idx="28">
                  <c:v>23.123999999999999</c:v>
                </c:pt>
                <c:pt idx="29">
                  <c:v>23.268000000000001</c:v>
                </c:pt>
                <c:pt idx="30">
                  <c:v>23.143000000000001</c:v>
                </c:pt>
                <c:pt idx="31">
                  <c:v>23.177</c:v>
                </c:pt>
                <c:pt idx="32">
                  <c:v>23.155000000000001</c:v>
                </c:pt>
                <c:pt idx="33">
                  <c:v>23.4</c:v>
                </c:pt>
                <c:pt idx="34">
                  <c:v>23.384</c:v>
                </c:pt>
                <c:pt idx="35">
                  <c:v>23.347999999999999</c:v>
                </c:pt>
                <c:pt idx="36">
                  <c:v>23.341999999999999</c:v>
                </c:pt>
                <c:pt idx="37">
                  <c:v>23.603999999999999</c:v>
                </c:pt>
                <c:pt idx="38">
                  <c:v>23.553999999999998</c:v>
                </c:pt>
                <c:pt idx="39">
                  <c:v>23.847999999999999</c:v>
                </c:pt>
                <c:pt idx="40">
                  <c:v>23.751999999999999</c:v>
                </c:pt>
                <c:pt idx="41">
                  <c:v>23.885999999999999</c:v>
                </c:pt>
                <c:pt idx="42">
                  <c:v>23.998000000000001</c:v>
                </c:pt>
                <c:pt idx="43">
                  <c:v>24.228000000000002</c:v>
                </c:pt>
                <c:pt idx="44">
                  <c:v>24.097000000000001</c:v>
                </c:pt>
                <c:pt idx="45">
                  <c:v>24.055</c:v>
                </c:pt>
                <c:pt idx="46">
                  <c:v>24.111000000000001</c:v>
                </c:pt>
                <c:pt idx="47">
                  <c:v>24.388999999999999</c:v>
                </c:pt>
                <c:pt idx="48">
                  <c:v>24.414999999999999</c:v>
                </c:pt>
                <c:pt idx="49">
                  <c:v>24.408999999999999</c:v>
                </c:pt>
                <c:pt idx="50">
                  <c:v>24.576000000000001</c:v>
                </c:pt>
                <c:pt idx="51">
                  <c:v>24.768000000000001</c:v>
                </c:pt>
                <c:pt idx="52">
                  <c:v>24.916</c:v>
                </c:pt>
                <c:pt idx="53">
                  <c:v>24.827999999999999</c:v>
                </c:pt>
                <c:pt idx="54">
                  <c:v>24.788</c:v>
                </c:pt>
                <c:pt idx="55">
                  <c:v>24.884</c:v>
                </c:pt>
                <c:pt idx="56">
                  <c:v>24.933</c:v>
                </c:pt>
                <c:pt idx="57">
                  <c:v>25.08</c:v>
                </c:pt>
                <c:pt idx="58">
                  <c:v>25.238</c:v>
                </c:pt>
                <c:pt idx="59">
                  <c:v>25.195</c:v>
                </c:pt>
                <c:pt idx="60">
                  <c:v>25.414999999999999</c:v>
                </c:pt>
                <c:pt idx="61">
                  <c:v>25.497</c:v>
                </c:pt>
                <c:pt idx="62">
                  <c:v>25.620999999999999</c:v>
                </c:pt>
                <c:pt idx="63">
                  <c:v>25.713000000000001</c:v>
                </c:pt>
                <c:pt idx="64">
                  <c:v>25.69</c:v>
                </c:pt>
                <c:pt idx="65">
                  <c:v>25.445</c:v>
                </c:pt>
                <c:pt idx="66">
                  <c:v>25.495999999999999</c:v>
                </c:pt>
                <c:pt idx="67">
                  <c:v>25.731000000000002</c:v>
                </c:pt>
                <c:pt idx="68">
                  <c:v>25.815000000000001</c:v>
                </c:pt>
                <c:pt idx="69">
                  <c:v>26.003</c:v>
                </c:pt>
                <c:pt idx="70">
                  <c:v>25.829000000000001</c:v>
                </c:pt>
                <c:pt idx="71">
                  <c:v>26.061</c:v>
                </c:pt>
                <c:pt idx="72">
                  <c:v>26.074999999999999</c:v>
                </c:pt>
                <c:pt idx="73">
                  <c:v>26.077999999999999</c:v>
                </c:pt>
                <c:pt idx="74">
                  <c:v>26.044</c:v>
                </c:pt>
                <c:pt idx="75">
                  <c:v>25.933</c:v>
                </c:pt>
                <c:pt idx="76">
                  <c:v>25.905999999999999</c:v>
                </c:pt>
                <c:pt idx="77">
                  <c:v>26.04</c:v>
                </c:pt>
                <c:pt idx="78">
                  <c:v>26.257000000000001</c:v>
                </c:pt>
                <c:pt idx="79">
                  <c:v>26.238</c:v>
                </c:pt>
                <c:pt idx="80">
                  <c:v>26.407</c:v>
                </c:pt>
                <c:pt idx="81">
                  <c:v>26.398</c:v>
                </c:pt>
                <c:pt idx="82">
                  <c:v>26.312999999999999</c:v>
                </c:pt>
                <c:pt idx="83">
                  <c:v>26.343</c:v>
                </c:pt>
                <c:pt idx="84">
                  <c:v>26.382000000000001</c:v>
                </c:pt>
                <c:pt idx="85">
                  <c:v>26.562000000000001</c:v>
                </c:pt>
                <c:pt idx="86">
                  <c:v>26.574999999999999</c:v>
                </c:pt>
                <c:pt idx="87">
                  <c:v>26.459</c:v>
                </c:pt>
                <c:pt idx="88">
                  <c:v>26.324999999999999</c:v>
                </c:pt>
                <c:pt idx="89">
                  <c:v>26.407</c:v>
                </c:pt>
                <c:pt idx="90">
                  <c:v>26.446000000000002</c:v>
                </c:pt>
                <c:pt idx="91">
                  <c:v>26.481000000000002</c:v>
                </c:pt>
                <c:pt idx="92">
                  <c:v>26.536999999999999</c:v>
                </c:pt>
                <c:pt idx="93">
                  <c:v>26.422000000000001</c:v>
                </c:pt>
                <c:pt idx="94">
                  <c:v>26.599</c:v>
                </c:pt>
                <c:pt idx="95">
                  <c:v>26.445</c:v>
                </c:pt>
                <c:pt idx="96">
                  <c:v>26.367000000000001</c:v>
                </c:pt>
                <c:pt idx="97">
                  <c:v>26.417999999999999</c:v>
                </c:pt>
                <c:pt idx="98">
                  <c:v>26.506</c:v>
                </c:pt>
                <c:pt idx="99">
                  <c:v>26.509</c:v>
                </c:pt>
                <c:pt idx="100">
                  <c:v>26.472000000000001</c:v>
                </c:pt>
                <c:pt idx="101">
                  <c:v>26.440999999999999</c:v>
                </c:pt>
                <c:pt idx="102">
                  <c:v>26.44</c:v>
                </c:pt>
                <c:pt idx="103">
                  <c:v>26.475999999999999</c:v>
                </c:pt>
                <c:pt idx="104">
                  <c:v>26.428999999999998</c:v>
                </c:pt>
                <c:pt idx="105">
                  <c:v>26.407</c:v>
                </c:pt>
                <c:pt idx="106">
                  <c:v>26.434000000000001</c:v>
                </c:pt>
                <c:pt idx="107">
                  <c:v>26.463000000000001</c:v>
                </c:pt>
                <c:pt idx="108">
                  <c:v>26.468</c:v>
                </c:pt>
                <c:pt idx="109">
                  <c:v>26.388000000000002</c:v>
                </c:pt>
                <c:pt idx="110">
                  <c:v>26.439</c:v>
                </c:pt>
                <c:pt idx="111">
                  <c:v>26.539000000000001</c:v>
                </c:pt>
                <c:pt idx="112">
                  <c:v>26.443000000000001</c:v>
                </c:pt>
                <c:pt idx="113">
                  <c:v>26.4</c:v>
                </c:pt>
                <c:pt idx="114">
                  <c:v>26.518000000000001</c:v>
                </c:pt>
                <c:pt idx="115">
                  <c:v>26.506</c:v>
                </c:pt>
                <c:pt idx="116">
                  <c:v>26.634</c:v>
                </c:pt>
                <c:pt idx="117">
                  <c:v>26.582000000000001</c:v>
                </c:pt>
                <c:pt idx="118">
                  <c:v>26.603999999999999</c:v>
                </c:pt>
                <c:pt idx="119">
                  <c:v>26.469000000000001</c:v>
                </c:pt>
                <c:pt idx="120">
                  <c:v>26.390999999999998</c:v>
                </c:pt>
                <c:pt idx="121">
                  <c:v>26.370999999999999</c:v>
                </c:pt>
                <c:pt idx="122">
                  <c:v>26.388999999999999</c:v>
                </c:pt>
                <c:pt idx="123">
                  <c:v>26.402000000000001</c:v>
                </c:pt>
                <c:pt idx="124">
                  <c:v>26.344999999999999</c:v>
                </c:pt>
                <c:pt idx="125">
                  <c:v>26.254999999999999</c:v>
                </c:pt>
                <c:pt idx="126">
                  <c:v>26.295999999999999</c:v>
                </c:pt>
                <c:pt idx="127">
                  <c:v>26.210999999999999</c:v>
                </c:pt>
                <c:pt idx="128">
                  <c:v>26.24</c:v>
                </c:pt>
                <c:pt idx="129">
                  <c:v>26.093</c:v>
                </c:pt>
                <c:pt idx="130">
                  <c:v>26.023</c:v>
                </c:pt>
                <c:pt idx="131">
                  <c:v>25.99</c:v>
                </c:pt>
                <c:pt idx="132">
                  <c:v>25.988</c:v>
                </c:pt>
                <c:pt idx="133">
                  <c:v>26.045999999999999</c:v>
                </c:pt>
                <c:pt idx="134">
                  <c:v>26.122</c:v>
                </c:pt>
                <c:pt idx="135">
                  <c:v>26.102</c:v>
                </c:pt>
                <c:pt idx="136">
                  <c:v>26.100999999999999</c:v>
                </c:pt>
                <c:pt idx="137">
                  <c:v>25.975000000000001</c:v>
                </c:pt>
                <c:pt idx="138">
                  <c:v>25.931000000000001</c:v>
                </c:pt>
                <c:pt idx="139">
                  <c:v>25.850999999999999</c:v>
                </c:pt>
                <c:pt idx="140">
                  <c:v>25.824999999999999</c:v>
                </c:pt>
                <c:pt idx="141">
                  <c:v>25.823</c:v>
                </c:pt>
                <c:pt idx="142">
                  <c:v>25.876999999999999</c:v>
                </c:pt>
                <c:pt idx="143">
                  <c:v>25.782</c:v>
                </c:pt>
                <c:pt idx="144">
                  <c:v>25.727</c:v>
                </c:pt>
                <c:pt idx="145">
                  <c:v>25.681000000000001</c:v>
                </c:pt>
                <c:pt idx="146">
                  <c:v>25.745000000000001</c:v>
                </c:pt>
                <c:pt idx="147">
                  <c:v>25.754999999999999</c:v>
                </c:pt>
                <c:pt idx="148">
                  <c:v>25.777000000000001</c:v>
                </c:pt>
                <c:pt idx="149">
                  <c:v>25.744</c:v>
                </c:pt>
                <c:pt idx="150">
                  <c:v>25.747</c:v>
                </c:pt>
                <c:pt idx="151">
                  <c:v>25.777000000000001</c:v>
                </c:pt>
                <c:pt idx="152">
                  <c:v>25.756</c:v>
                </c:pt>
                <c:pt idx="153">
                  <c:v>25.667000000000002</c:v>
                </c:pt>
                <c:pt idx="154">
                  <c:v>25.539000000000001</c:v>
                </c:pt>
                <c:pt idx="155">
                  <c:v>25.594000000000001</c:v>
                </c:pt>
                <c:pt idx="156">
                  <c:v>25.527000000000001</c:v>
                </c:pt>
                <c:pt idx="157">
                  <c:v>25.802</c:v>
                </c:pt>
                <c:pt idx="158">
                  <c:v>25.736000000000001</c:v>
                </c:pt>
                <c:pt idx="159">
                  <c:v>25.658000000000001</c:v>
                </c:pt>
                <c:pt idx="160">
                  <c:v>25.577000000000002</c:v>
                </c:pt>
                <c:pt idx="161">
                  <c:v>25.555</c:v>
                </c:pt>
                <c:pt idx="162">
                  <c:v>25.481999999999999</c:v>
                </c:pt>
                <c:pt idx="163">
                  <c:v>25.512</c:v>
                </c:pt>
                <c:pt idx="164">
                  <c:v>25.565000000000001</c:v>
                </c:pt>
                <c:pt idx="165">
                  <c:v>25.564</c:v>
                </c:pt>
                <c:pt idx="166">
                  <c:v>25.524999999999999</c:v>
                </c:pt>
                <c:pt idx="167">
                  <c:v>25.504000000000001</c:v>
                </c:pt>
                <c:pt idx="168">
                  <c:v>25.47</c:v>
                </c:pt>
                <c:pt idx="169">
                  <c:v>25.411999999999999</c:v>
                </c:pt>
                <c:pt idx="170">
                  <c:v>25.375</c:v>
                </c:pt>
                <c:pt idx="171">
                  <c:v>25.692</c:v>
                </c:pt>
                <c:pt idx="172">
                  <c:v>25.568999999999999</c:v>
                </c:pt>
                <c:pt idx="173">
                  <c:v>25.422999999999998</c:v>
                </c:pt>
                <c:pt idx="174">
                  <c:v>25.579000000000001</c:v>
                </c:pt>
                <c:pt idx="175">
                  <c:v>25.539000000000001</c:v>
                </c:pt>
                <c:pt idx="176">
                  <c:v>25.547000000000001</c:v>
                </c:pt>
                <c:pt idx="177">
                  <c:v>25.603000000000002</c:v>
                </c:pt>
                <c:pt idx="178">
                  <c:v>25.547000000000001</c:v>
                </c:pt>
                <c:pt idx="179">
                  <c:v>25.472999999999999</c:v>
                </c:pt>
                <c:pt idx="180">
                  <c:v>25.507000000000001</c:v>
                </c:pt>
                <c:pt idx="181">
                  <c:v>25.588000000000001</c:v>
                </c:pt>
                <c:pt idx="182">
                  <c:v>25.577000000000002</c:v>
                </c:pt>
                <c:pt idx="183">
                  <c:v>25.515999999999998</c:v>
                </c:pt>
                <c:pt idx="184">
                  <c:v>25.547999999999998</c:v>
                </c:pt>
                <c:pt idx="185">
                  <c:v>25.576000000000001</c:v>
                </c:pt>
                <c:pt idx="186">
                  <c:v>25.529</c:v>
                </c:pt>
                <c:pt idx="187">
                  <c:v>25.431000000000001</c:v>
                </c:pt>
                <c:pt idx="188">
                  <c:v>25.44</c:v>
                </c:pt>
                <c:pt idx="189">
                  <c:v>25.448</c:v>
                </c:pt>
                <c:pt idx="190">
                  <c:v>25.614999999999998</c:v>
                </c:pt>
                <c:pt idx="191">
                  <c:v>25.582999999999998</c:v>
                </c:pt>
                <c:pt idx="192">
                  <c:v>25.573</c:v>
                </c:pt>
                <c:pt idx="193">
                  <c:v>25.599</c:v>
                </c:pt>
                <c:pt idx="194">
                  <c:v>25.736999999999998</c:v>
                </c:pt>
                <c:pt idx="195">
                  <c:v>25.606999999999999</c:v>
                </c:pt>
                <c:pt idx="196">
                  <c:v>25.577999999999999</c:v>
                </c:pt>
                <c:pt idx="197">
                  <c:v>25.602</c:v>
                </c:pt>
                <c:pt idx="198">
                  <c:v>25.556999999999999</c:v>
                </c:pt>
                <c:pt idx="199">
                  <c:v>25.594999999999999</c:v>
                </c:pt>
                <c:pt idx="200">
                  <c:v>25.555</c:v>
                </c:pt>
                <c:pt idx="201">
                  <c:v>25.603999999999999</c:v>
                </c:pt>
                <c:pt idx="202">
                  <c:v>25.678999999999998</c:v>
                </c:pt>
                <c:pt idx="203">
                  <c:v>25.667000000000002</c:v>
                </c:pt>
                <c:pt idx="204">
                  <c:v>25.824999999999999</c:v>
                </c:pt>
                <c:pt idx="205">
                  <c:v>25.82</c:v>
                </c:pt>
                <c:pt idx="206">
                  <c:v>25.855</c:v>
                </c:pt>
                <c:pt idx="207">
                  <c:v>25.885999999999999</c:v>
                </c:pt>
                <c:pt idx="208">
                  <c:v>25.806000000000001</c:v>
                </c:pt>
                <c:pt idx="209">
                  <c:v>25.803000000000001</c:v>
                </c:pt>
                <c:pt idx="210">
                  <c:v>25.882000000000001</c:v>
                </c:pt>
                <c:pt idx="211">
                  <c:v>25.785</c:v>
                </c:pt>
                <c:pt idx="212">
                  <c:v>25.797000000000001</c:v>
                </c:pt>
                <c:pt idx="213">
                  <c:v>25.981999999999999</c:v>
                </c:pt>
                <c:pt idx="214">
                  <c:v>25.945</c:v>
                </c:pt>
                <c:pt idx="215">
                  <c:v>25.960999999999999</c:v>
                </c:pt>
                <c:pt idx="216">
                  <c:v>25.902999999999999</c:v>
                </c:pt>
                <c:pt idx="217">
                  <c:v>25.936</c:v>
                </c:pt>
                <c:pt idx="218">
                  <c:v>26.013000000000002</c:v>
                </c:pt>
                <c:pt idx="219">
                  <c:v>26.033000000000001</c:v>
                </c:pt>
                <c:pt idx="220">
                  <c:v>26.073</c:v>
                </c:pt>
                <c:pt idx="221">
                  <c:v>26.029</c:v>
                </c:pt>
                <c:pt idx="222">
                  <c:v>26.056000000000001</c:v>
                </c:pt>
                <c:pt idx="223">
                  <c:v>26.047999999999998</c:v>
                </c:pt>
                <c:pt idx="224">
                  <c:v>26.108000000000001</c:v>
                </c:pt>
                <c:pt idx="225">
                  <c:v>26.05</c:v>
                </c:pt>
                <c:pt idx="226">
                  <c:v>26.123999999999999</c:v>
                </c:pt>
                <c:pt idx="227">
                  <c:v>26.16</c:v>
                </c:pt>
                <c:pt idx="228">
                  <c:v>26.187000000000001</c:v>
                </c:pt>
                <c:pt idx="229">
                  <c:v>26.204999999999998</c:v>
                </c:pt>
                <c:pt idx="230">
                  <c:v>26.233000000000001</c:v>
                </c:pt>
                <c:pt idx="231">
                  <c:v>26.22</c:v>
                </c:pt>
                <c:pt idx="232">
                  <c:v>26.212</c:v>
                </c:pt>
                <c:pt idx="233">
                  <c:v>26.175000000000001</c:v>
                </c:pt>
                <c:pt idx="234">
                  <c:v>26.061</c:v>
                </c:pt>
                <c:pt idx="235">
                  <c:v>26.135000000000002</c:v>
                </c:pt>
                <c:pt idx="236">
                  <c:v>26.234000000000002</c:v>
                </c:pt>
                <c:pt idx="237">
                  <c:v>26.309000000000001</c:v>
                </c:pt>
                <c:pt idx="238">
                  <c:v>26.257999999999999</c:v>
                </c:pt>
                <c:pt idx="239">
                  <c:v>26.106000000000002</c:v>
                </c:pt>
                <c:pt idx="240">
                  <c:v>26.058</c:v>
                </c:pt>
                <c:pt idx="241">
                  <c:v>26.335000000000001</c:v>
                </c:pt>
                <c:pt idx="242">
                  <c:v>26.285</c:v>
                </c:pt>
                <c:pt idx="243">
                  <c:v>26.225999999999999</c:v>
                </c:pt>
                <c:pt idx="244">
                  <c:v>26.097999999999999</c:v>
                </c:pt>
                <c:pt idx="245">
                  <c:v>26.012</c:v>
                </c:pt>
                <c:pt idx="246">
                  <c:v>26.068000000000001</c:v>
                </c:pt>
                <c:pt idx="247">
                  <c:v>25.981999999999999</c:v>
                </c:pt>
                <c:pt idx="248">
                  <c:v>26.065999999999999</c:v>
                </c:pt>
                <c:pt idx="249">
                  <c:v>26.105</c:v>
                </c:pt>
                <c:pt idx="250">
                  <c:v>26.074000000000002</c:v>
                </c:pt>
                <c:pt idx="251">
                  <c:v>26.013000000000002</c:v>
                </c:pt>
                <c:pt idx="252">
                  <c:v>25.922000000000001</c:v>
                </c:pt>
                <c:pt idx="253">
                  <c:v>25.978000000000002</c:v>
                </c:pt>
                <c:pt idx="254">
                  <c:v>26.042999999999999</c:v>
                </c:pt>
                <c:pt idx="255">
                  <c:v>25.972999999999999</c:v>
                </c:pt>
                <c:pt idx="256">
                  <c:v>25.911000000000001</c:v>
                </c:pt>
                <c:pt idx="257">
                  <c:v>25.957000000000001</c:v>
                </c:pt>
                <c:pt idx="258">
                  <c:v>25.86</c:v>
                </c:pt>
                <c:pt idx="259">
                  <c:v>25.713999999999999</c:v>
                </c:pt>
                <c:pt idx="260">
                  <c:v>25.684000000000001</c:v>
                </c:pt>
                <c:pt idx="261">
                  <c:v>25.709</c:v>
                </c:pt>
                <c:pt idx="262">
                  <c:v>25.690999999999999</c:v>
                </c:pt>
                <c:pt idx="263">
                  <c:v>25.690999999999999</c:v>
                </c:pt>
                <c:pt idx="264">
                  <c:v>25.699000000000002</c:v>
                </c:pt>
                <c:pt idx="265">
                  <c:v>25.707999999999998</c:v>
                </c:pt>
                <c:pt idx="266">
                  <c:v>25.594999999999999</c:v>
                </c:pt>
                <c:pt idx="267">
                  <c:v>25.477</c:v>
                </c:pt>
                <c:pt idx="268">
                  <c:v>25.37</c:v>
                </c:pt>
                <c:pt idx="269">
                  <c:v>25.321999999999999</c:v>
                </c:pt>
                <c:pt idx="270">
                  <c:v>25.332000000000001</c:v>
                </c:pt>
                <c:pt idx="271">
                  <c:v>25.346</c:v>
                </c:pt>
                <c:pt idx="272">
                  <c:v>25.305</c:v>
                </c:pt>
                <c:pt idx="273">
                  <c:v>25.234999999999999</c:v>
                </c:pt>
                <c:pt idx="274">
                  <c:v>25.135999999999999</c:v>
                </c:pt>
                <c:pt idx="275">
                  <c:v>25.113</c:v>
                </c:pt>
                <c:pt idx="276">
                  <c:v>25.033000000000001</c:v>
                </c:pt>
                <c:pt idx="277">
                  <c:v>24.920999999999999</c:v>
                </c:pt>
                <c:pt idx="278">
                  <c:v>24.873000000000001</c:v>
                </c:pt>
                <c:pt idx="279">
                  <c:v>24.779</c:v>
                </c:pt>
                <c:pt idx="280">
                  <c:v>24.744</c:v>
                </c:pt>
                <c:pt idx="281">
                  <c:v>24.725000000000001</c:v>
                </c:pt>
                <c:pt idx="282">
                  <c:v>24.690999999999999</c:v>
                </c:pt>
                <c:pt idx="283">
                  <c:v>24.635999999999999</c:v>
                </c:pt>
                <c:pt idx="284">
                  <c:v>24.54</c:v>
                </c:pt>
                <c:pt idx="285">
                  <c:v>24.501999999999999</c:v>
                </c:pt>
                <c:pt idx="286">
                  <c:v>24.388000000000002</c:v>
                </c:pt>
                <c:pt idx="287">
                  <c:v>24.315999999999999</c:v>
                </c:pt>
                <c:pt idx="288">
                  <c:v>24.38</c:v>
                </c:pt>
                <c:pt idx="289">
                  <c:v>24.297999999999998</c:v>
                </c:pt>
                <c:pt idx="290">
                  <c:v>24.227</c:v>
                </c:pt>
                <c:pt idx="291">
                  <c:v>24.073</c:v>
                </c:pt>
                <c:pt idx="292">
                  <c:v>24.126999999999999</c:v>
                </c:pt>
                <c:pt idx="293">
                  <c:v>23.922000000000001</c:v>
                </c:pt>
                <c:pt idx="294">
                  <c:v>23.893000000000001</c:v>
                </c:pt>
                <c:pt idx="295">
                  <c:v>23.853999999999999</c:v>
                </c:pt>
                <c:pt idx="296">
                  <c:v>23.785</c:v>
                </c:pt>
                <c:pt idx="297">
                  <c:v>23.693000000000001</c:v>
                </c:pt>
                <c:pt idx="298">
                  <c:v>23.631</c:v>
                </c:pt>
                <c:pt idx="299">
                  <c:v>23.524000000000001</c:v>
                </c:pt>
                <c:pt idx="300">
                  <c:v>23.533000000000001</c:v>
                </c:pt>
                <c:pt idx="301">
                  <c:v>23.506</c:v>
                </c:pt>
                <c:pt idx="302">
                  <c:v>23.423999999999999</c:v>
                </c:pt>
                <c:pt idx="303">
                  <c:v>23.411999999999999</c:v>
                </c:pt>
                <c:pt idx="304">
                  <c:v>23.416</c:v>
                </c:pt>
              </c:numCache>
            </c:numRef>
          </c:yVal>
          <c:smooth val="0"/>
          <c:extLst>
            <c:ext xmlns:c16="http://schemas.microsoft.com/office/drawing/2014/chart" uri="{C3380CC4-5D6E-409C-BE32-E72D297353CC}">
              <c16:uniqueId val="{00000000-3CC3-404B-9B8C-443C435A373E}"/>
            </c:ext>
          </c:extLst>
        </c:ser>
        <c:dLbls>
          <c:showLegendKey val="0"/>
          <c:showVal val="0"/>
          <c:showCatName val="0"/>
          <c:showSerName val="0"/>
          <c:showPercent val="0"/>
          <c:showBubbleSize val="0"/>
        </c:dLbls>
        <c:axId val="218466968"/>
        <c:axId val="218467360"/>
      </c:scatterChart>
      <c:valAx>
        <c:axId val="218466968"/>
        <c:scaling>
          <c:orientation val="minMax"/>
          <c:max val="44562"/>
          <c:min val="44197"/>
        </c:scaling>
        <c:delete val="0"/>
        <c:axPos val="b"/>
        <c:numFmt formatCode="[$-409]d\-mmm;@" sourceLinked="0"/>
        <c:majorTickMark val="out"/>
        <c:minorTickMark val="none"/>
        <c:tickLblPos val="nextTo"/>
        <c:crossAx val="218467360"/>
        <c:crosses val="autoZero"/>
        <c:crossBetween val="midCat"/>
        <c:majorUnit val="30"/>
      </c:valAx>
      <c:valAx>
        <c:axId val="218467360"/>
        <c:scaling>
          <c:orientation val="minMax"/>
          <c:max val="3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1.796664521993117E-2"/>
              <c:y val="0.11725816881585455"/>
            </c:manualLayout>
          </c:layout>
          <c:overlay val="0"/>
        </c:title>
        <c:numFmt formatCode="0" sourceLinked="0"/>
        <c:majorTickMark val="out"/>
        <c:minorTickMark val="none"/>
        <c:tickLblPos val="nextTo"/>
        <c:crossAx val="218466968"/>
        <c:crosses val="autoZero"/>
        <c:crossBetween val="midCat"/>
        <c:majorUnit val="5"/>
      </c:valAx>
    </c:plotArea>
    <c:legend>
      <c:legendPos val="r"/>
      <c:layout>
        <c:manualLayout>
          <c:xMode val="edge"/>
          <c:yMode val="edge"/>
          <c:x val="0.85308649162045413"/>
          <c:y val="9.1326410285670845E-2"/>
          <c:w val="0.12875527232247719"/>
          <c:h val="0.17471413899349539"/>
        </c:manualLayout>
      </c:layout>
      <c:overlay val="0"/>
      <c:txPr>
        <a:bodyPr/>
        <a:lstStyle/>
        <a:p>
          <a:pPr>
            <a:defRPr sz="1100"/>
          </a:pPr>
          <a:endParaRPr lang="en-US"/>
        </a:p>
      </c:txPr>
    </c:legend>
    <c:plotVisOnly val="1"/>
    <c:dispBlanksAs val="gap"/>
    <c:showDLblsOverMax val="0"/>
  </c:chart>
  <c:spPr>
    <a:ln w="0"/>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Average Air Temperature</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Temp'!$B$9:$M$9</c:f>
              <c:numCache>
                <c:formatCode>0.0</c:formatCode>
                <c:ptCount val="12"/>
                <c:pt idx="0">
                  <c:v>24.189</c:v>
                </c:pt>
                <c:pt idx="1">
                  <c:v>24.242999999999999</c:v>
                </c:pt>
                <c:pt idx="2">
                  <c:v>24.356000000000002</c:v>
                </c:pt>
                <c:pt idx="3">
                  <c:v>24.52</c:v>
                </c:pt>
                <c:pt idx="4">
                  <c:v>24.507000000000001</c:v>
                </c:pt>
                <c:pt idx="5">
                  <c:v>24.251999999999999</c:v>
                </c:pt>
                <c:pt idx="6">
                  <c:v>24.597999999999999</c:v>
                </c:pt>
                <c:pt idx="7">
                  <c:v>24.113</c:v>
                </c:pt>
                <c:pt idx="8">
                  <c:v>24.251000000000001</c:v>
                </c:pt>
                <c:pt idx="9">
                  <c:v>24.297000000000001</c:v>
                </c:pt>
              </c:numCache>
            </c:numRef>
          </c:val>
          <c:smooth val="0"/>
          <c:extLst>
            <c:ext xmlns:c16="http://schemas.microsoft.com/office/drawing/2014/chart" uri="{C3380CC4-5D6E-409C-BE32-E72D297353CC}">
              <c16:uniqueId val="{00000000-F1FE-43B7-A76F-5A7C76ABB0B3}"/>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Temp'!$B$16:$M$16</c:f>
                <c:numCache>
                  <c:formatCode>General</c:formatCode>
                  <c:ptCount val="12"/>
                  <c:pt idx="0">
                    <c:v>0.3886069565340623</c:v>
                  </c:pt>
                  <c:pt idx="1">
                    <c:v>0.31756553129498638</c:v>
                  </c:pt>
                  <c:pt idx="2">
                    <c:v>0.4119202997344672</c:v>
                  </c:pt>
                  <c:pt idx="3">
                    <c:v>0.54453243377100324</c:v>
                  </c:pt>
                  <c:pt idx="4">
                    <c:v>0.60100927019235129</c:v>
                  </c:pt>
                  <c:pt idx="5">
                    <c:v>0.64501594664672579</c:v>
                  </c:pt>
                  <c:pt idx="6">
                    <c:v>0.45514419483855717</c:v>
                  </c:pt>
                  <c:pt idx="7">
                    <c:v>0.4378447213339447</c:v>
                  </c:pt>
                  <c:pt idx="8">
                    <c:v>0.48276253651942236</c:v>
                  </c:pt>
                  <c:pt idx="9">
                    <c:v>0.38367496164133025</c:v>
                  </c:pt>
                  <c:pt idx="10">
                    <c:v>0.69630453107817747</c:v>
                  </c:pt>
                  <c:pt idx="11">
                    <c:v>0.58291531689145593</c:v>
                  </c:pt>
                </c:numCache>
              </c:numRef>
            </c:plus>
            <c:minus>
              <c:numRef>
                <c:f>'Air Temp'!$B$16:$M$16</c:f>
                <c:numCache>
                  <c:formatCode>General</c:formatCode>
                  <c:ptCount val="12"/>
                  <c:pt idx="0">
                    <c:v>0.3886069565340623</c:v>
                  </c:pt>
                  <c:pt idx="1">
                    <c:v>0.31756553129498638</c:v>
                  </c:pt>
                  <c:pt idx="2">
                    <c:v>0.4119202997344672</c:v>
                  </c:pt>
                  <c:pt idx="3">
                    <c:v>0.54453243377100324</c:v>
                  </c:pt>
                  <c:pt idx="4">
                    <c:v>0.60100927019235129</c:v>
                  </c:pt>
                  <c:pt idx="5">
                    <c:v>0.64501594664672579</c:v>
                  </c:pt>
                  <c:pt idx="6">
                    <c:v>0.45514419483855717</c:v>
                  </c:pt>
                  <c:pt idx="7">
                    <c:v>0.4378447213339447</c:v>
                  </c:pt>
                  <c:pt idx="8">
                    <c:v>0.48276253651942236</c:v>
                  </c:pt>
                  <c:pt idx="9">
                    <c:v>0.38367496164133025</c:v>
                  </c:pt>
                  <c:pt idx="10">
                    <c:v>0.69630453107817747</c:v>
                  </c:pt>
                  <c:pt idx="11">
                    <c:v>0.58291531689145593</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Temp'!$B$15:$M$15</c:f>
              <c:numCache>
                <c:formatCode>0.0</c:formatCode>
                <c:ptCount val="12"/>
                <c:pt idx="0">
                  <c:v>24.20783333333333</c:v>
                </c:pt>
                <c:pt idx="1">
                  <c:v>24.375333333333334</c:v>
                </c:pt>
                <c:pt idx="2">
                  <c:v>24.531000000000002</c:v>
                </c:pt>
                <c:pt idx="3">
                  <c:v>25.183714285714284</c:v>
                </c:pt>
                <c:pt idx="4">
                  <c:v>25.108857142857143</c:v>
                </c:pt>
                <c:pt idx="5">
                  <c:v>24.938285714285715</c:v>
                </c:pt>
                <c:pt idx="6">
                  <c:v>24.681285714285714</c:v>
                </c:pt>
                <c:pt idx="7">
                  <c:v>24.734999999999996</c:v>
                </c:pt>
                <c:pt idx="8">
                  <c:v>24.619000000000003</c:v>
                </c:pt>
                <c:pt idx="9">
                  <c:v>24.430142857142858</c:v>
                </c:pt>
                <c:pt idx="10">
                  <c:v>24.012</c:v>
                </c:pt>
                <c:pt idx="11">
                  <c:v>24.433333333333337</c:v>
                </c:pt>
              </c:numCache>
            </c:numRef>
          </c:val>
          <c:smooth val="0"/>
          <c:extLst>
            <c:ext xmlns:c16="http://schemas.microsoft.com/office/drawing/2014/chart" uri="{C3380CC4-5D6E-409C-BE32-E72D297353CC}">
              <c16:uniqueId val="{00000001-F1FE-43B7-A76F-5A7C76ABB0B3}"/>
            </c:ext>
          </c:extLst>
        </c:ser>
        <c:dLbls>
          <c:showLegendKey val="0"/>
          <c:showVal val="0"/>
          <c:showCatName val="0"/>
          <c:showSerName val="0"/>
          <c:showPercent val="0"/>
          <c:showBubbleSize val="0"/>
        </c:dLbls>
        <c:marker val="1"/>
        <c:smooth val="0"/>
        <c:axId val="217003512"/>
        <c:axId val="217003904"/>
      </c:lineChart>
      <c:catAx>
        <c:axId val="217003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7003904"/>
        <c:crosses val="autoZero"/>
        <c:auto val="1"/>
        <c:lblAlgn val="ctr"/>
        <c:lblOffset val="100"/>
        <c:noMultiLvlLbl val="0"/>
      </c:catAx>
      <c:valAx>
        <c:axId val="217003904"/>
        <c:scaling>
          <c:orientation val="minMax"/>
          <c:max val="27"/>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3512"/>
        <c:crosses val="autoZero"/>
        <c:crossBetween val="between"/>
        <c:majorUnit val="1"/>
      </c:valAx>
    </c:plotArea>
    <c:legend>
      <c:legendPos val="r"/>
      <c:layout>
        <c:manualLayout>
          <c:xMode val="edge"/>
          <c:yMode val="edge"/>
          <c:x val="0.79996140774956304"/>
          <c:y val="7.1192212936573129E-2"/>
          <c:w val="0.17534254361821794"/>
          <c:h val="0.112688517462924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948793365809818"/>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Average</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Daily_2021!$G$4:$G$368</c:f>
              <c:numCache>
                <c:formatCode>0.0</c:formatCode>
                <c:ptCount val="365"/>
                <c:pt idx="0">
                  <c:v>3.5459999999999998</c:v>
                </c:pt>
                <c:pt idx="1">
                  <c:v>2.8290000000000002</c:v>
                </c:pt>
                <c:pt idx="2">
                  <c:v>3.0379999999999998</c:v>
                </c:pt>
                <c:pt idx="3">
                  <c:v>3.7050000000000001</c:v>
                </c:pt>
                <c:pt idx="4">
                  <c:v>4.0170000000000003</c:v>
                </c:pt>
                <c:pt idx="5">
                  <c:v>3.6339999999999999</c:v>
                </c:pt>
                <c:pt idx="6">
                  <c:v>3.1120000000000001</c:v>
                </c:pt>
                <c:pt idx="7">
                  <c:v>4.1550000000000002</c:v>
                </c:pt>
                <c:pt idx="8">
                  <c:v>3.964</c:v>
                </c:pt>
                <c:pt idx="9">
                  <c:v>2.7130000000000001</c:v>
                </c:pt>
                <c:pt idx="10">
                  <c:v>3.21</c:v>
                </c:pt>
                <c:pt idx="11">
                  <c:v>4.492</c:v>
                </c:pt>
                <c:pt idx="12">
                  <c:v>2.7610000000000001</c:v>
                </c:pt>
                <c:pt idx="13">
                  <c:v>3.968</c:v>
                </c:pt>
                <c:pt idx="14">
                  <c:v>3.2719999999999998</c:v>
                </c:pt>
                <c:pt idx="15">
                  <c:v>3.661</c:v>
                </c:pt>
                <c:pt idx="16">
                  <c:v>3.4860000000000002</c:v>
                </c:pt>
                <c:pt idx="17">
                  <c:v>3.8090000000000002</c:v>
                </c:pt>
                <c:pt idx="18">
                  <c:v>4.2009999999999996</c:v>
                </c:pt>
                <c:pt idx="19">
                  <c:v>5.0819999999999999</c:v>
                </c:pt>
                <c:pt idx="20">
                  <c:v>4.2869999999999999</c:v>
                </c:pt>
                <c:pt idx="21">
                  <c:v>2.9209999999999998</c:v>
                </c:pt>
                <c:pt idx="22">
                  <c:v>3.5950000000000002</c:v>
                </c:pt>
                <c:pt idx="23">
                  <c:v>3.8079999999999998</c:v>
                </c:pt>
                <c:pt idx="24">
                  <c:v>4.0860000000000003</c:v>
                </c:pt>
                <c:pt idx="25">
                  <c:v>4.08</c:v>
                </c:pt>
                <c:pt idx="26">
                  <c:v>3.4489999999999998</c:v>
                </c:pt>
                <c:pt idx="27">
                  <c:v>4.141</c:v>
                </c:pt>
                <c:pt idx="28">
                  <c:v>4.5220000000000002</c:v>
                </c:pt>
                <c:pt idx="29">
                  <c:v>4.8710000000000004</c:v>
                </c:pt>
                <c:pt idx="30">
                  <c:v>3.794</c:v>
                </c:pt>
                <c:pt idx="31">
                  <c:v>5.3920000000000003</c:v>
                </c:pt>
                <c:pt idx="32">
                  <c:v>4.931</c:v>
                </c:pt>
                <c:pt idx="33">
                  <c:v>4.7460000000000004</c:v>
                </c:pt>
                <c:pt idx="34">
                  <c:v>4.2850000000000001</c:v>
                </c:pt>
                <c:pt idx="35">
                  <c:v>4.2960000000000003</c:v>
                </c:pt>
                <c:pt idx="36">
                  <c:v>3.5990000000000002</c:v>
                </c:pt>
                <c:pt idx="37">
                  <c:v>4.133</c:v>
                </c:pt>
                <c:pt idx="38">
                  <c:v>3.5840000000000001</c:v>
                </c:pt>
                <c:pt idx="39">
                  <c:v>3.532</c:v>
                </c:pt>
                <c:pt idx="40">
                  <c:v>4.266</c:v>
                </c:pt>
                <c:pt idx="41">
                  <c:v>4.2060000000000004</c:v>
                </c:pt>
                <c:pt idx="42">
                  <c:v>3.786</c:v>
                </c:pt>
                <c:pt idx="43">
                  <c:v>3.6680000000000001</c:v>
                </c:pt>
                <c:pt idx="44">
                  <c:v>3.8820000000000001</c:v>
                </c:pt>
                <c:pt idx="45">
                  <c:v>3.8170000000000002</c:v>
                </c:pt>
                <c:pt idx="46">
                  <c:v>2.7050000000000001</c:v>
                </c:pt>
                <c:pt idx="47">
                  <c:v>3.468</c:v>
                </c:pt>
                <c:pt idx="48">
                  <c:v>3.5289999999999999</c:v>
                </c:pt>
                <c:pt idx="49">
                  <c:v>3.08</c:v>
                </c:pt>
                <c:pt idx="50">
                  <c:v>2.6930000000000001</c:v>
                </c:pt>
                <c:pt idx="51">
                  <c:v>4.1580000000000004</c:v>
                </c:pt>
                <c:pt idx="52">
                  <c:v>4.3849999999999998</c:v>
                </c:pt>
                <c:pt idx="53">
                  <c:v>4.952</c:v>
                </c:pt>
                <c:pt idx="54">
                  <c:v>4.766</c:v>
                </c:pt>
                <c:pt idx="55">
                  <c:v>4.6379999999999999</c:v>
                </c:pt>
                <c:pt idx="56">
                  <c:v>3.8679999999999999</c:v>
                </c:pt>
                <c:pt idx="57">
                  <c:v>4.5069999999999997</c:v>
                </c:pt>
                <c:pt idx="58">
                  <c:v>3.9390000000000001</c:v>
                </c:pt>
                <c:pt idx="59">
                  <c:v>3.3180000000000001</c:v>
                </c:pt>
                <c:pt idx="60">
                  <c:v>3.431</c:v>
                </c:pt>
                <c:pt idx="61">
                  <c:v>4.617</c:v>
                </c:pt>
                <c:pt idx="62">
                  <c:v>3.8050000000000002</c:v>
                </c:pt>
                <c:pt idx="63">
                  <c:v>4.258</c:v>
                </c:pt>
                <c:pt idx="64">
                  <c:v>4.78</c:v>
                </c:pt>
                <c:pt idx="65">
                  <c:v>5.5810000000000004</c:v>
                </c:pt>
                <c:pt idx="66">
                  <c:v>4.1230000000000002</c:v>
                </c:pt>
                <c:pt idx="67">
                  <c:v>3.7010000000000001</c:v>
                </c:pt>
                <c:pt idx="68">
                  <c:v>4.1399999999999997</c:v>
                </c:pt>
                <c:pt idx="69">
                  <c:v>3.8239999999999998</c:v>
                </c:pt>
                <c:pt idx="70">
                  <c:v>3.363</c:v>
                </c:pt>
                <c:pt idx="71">
                  <c:v>3.61</c:v>
                </c:pt>
                <c:pt idx="72">
                  <c:v>3.5619999999999998</c:v>
                </c:pt>
                <c:pt idx="73">
                  <c:v>3.536</c:v>
                </c:pt>
                <c:pt idx="74">
                  <c:v>3.2229999999999999</c:v>
                </c:pt>
                <c:pt idx="75">
                  <c:v>2.7639999999999998</c:v>
                </c:pt>
                <c:pt idx="76">
                  <c:v>2.4980000000000002</c:v>
                </c:pt>
                <c:pt idx="77">
                  <c:v>2.794</c:v>
                </c:pt>
                <c:pt idx="78">
                  <c:v>3.6659999999999999</c:v>
                </c:pt>
                <c:pt idx="79">
                  <c:v>4.0090000000000003</c:v>
                </c:pt>
                <c:pt idx="80">
                  <c:v>3.734</c:v>
                </c:pt>
                <c:pt idx="81">
                  <c:v>3.121</c:v>
                </c:pt>
                <c:pt idx="82">
                  <c:v>3.1949999999999998</c:v>
                </c:pt>
                <c:pt idx="83">
                  <c:v>3.161</c:v>
                </c:pt>
                <c:pt idx="84">
                  <c:v>3.1680000000000001</c:v>
                </c:pt>
                <c:pt idx="85">
                  <c:v>4.4809999999999999</c:v>
                </c:pt>
                <c:pt idx="86">
                  <c:v>3.9279999999999999</c:v>
                </c:pt>
                <c:pt idx="87">
                  <c:v>3.6280000000000001</c:v>
                </c:pt>
                <c:pt idx="88">
                  <c:v>3.0230000000000001</c:v>
                </c:pt>
                <c:pt idx="89">
                  <c:v>3.681</c:v>
                </c:pt>
                <c:pt idx="90">
                  <c:v>3.387</c:v>
                </c:pt>
                <c:pt idx="91">
                  <c:v>4.2389999999999999</c:v>
                </c:pt>
                <c:pt idx="92">
                  <c:v>5.843</c:v>
                </c:pt>
                <c:pt idx="93">
                  <c:v>3.5640000000000001</c:v>
                </c:pt>
                <c:pt idx="94">
                  <c:v>4.2670000000000003</c:v>
                </c:pt>
                <c:pt idx="95">
                  <c:v>3.92</c:v>
                </c:pt>
                <c:pt idx="96">
                  <c:v>3.0939999999999999</c:v>
                </c:pt>
                <c:pt idx="97">
                  <c:v>2.3860000000000001</c:v>
                </c:pt>
                <c:pt idx="98">
                  <c:v>2.0790000000000002</c:v>
                </c:pt>
                <c:pt idx="99">
                  <c:v>1.885</c:v>
                </c:pt>
                <c:pt idx="100">
                  <c:v>2.6389999999999998</c:v>
                </c:pt>
                <c:pt idx="101">
                  <c:v>2.802</c:v>
                </c:pt>
                <c:pt idx="102">
                  <c:v>2.9</c:v>
                </c:pt>
                <c:pt idx="103">
                  <c:v>3.3090000000000002</c:v>
                </c:pt>
                <c:pt idx="104">
                  <c:v>2.9489999999999998</c:v>
                </c:pt>
                <c:pt idx="105">
                  <c:v>1.08</c:v>
                </c:pt>
                <c:pt idx="106">
                  <c:v>1.4610000000000001</c:v>
                </c:pt>
                <c:pt idx="107">
                  <c:v>1.593</c:v>
                </c:pt>
                <c:pt idx="108">
                  <c:v>1.718</c:v>
                </c:pt>
                <c:pt idx="109">
                  <c:v>3.0659999999999998</c:v>
                </c:pt>
                <c:pt idx="110">
                  <c:v>2.7530000000000001</c:v>
                </c:pt>
                <c:pt idx="111">
                  <c:v>3.653</c:v>
                </c:pt>
                <c:pt idx="112">
                  <c:v>3.4809999999999999</c:v>
                </c:pt>
                <c:pt idx="113">
                  <c:v>3.597</c:v>
                </c:pt>
                <c:pt idx="114">
                  <c:v>3.9060000000000001</c:v>
                </c:pt>
                <c:pt idx="115">
                  <c:v>4.9029999999999996</c:v>
                </c:pt>
                <c:pt idx="116">
                  <c:v>4.2699999999999996</c:v>
                </c:pt>
                <c:pt idx="117">
                  <c:v>2.992</c:v>
                </c:pt>
                <c:pt idx="118">
                  <c:v>2.9769999999999999</c:v>
                </c:pt>
                <c:pt idx="119">
                  <c:v>2.2690000000000001</c:v>
                </c:pt>
                <c:pt idx="120">
                  <c:v>1.7949999999999999</c:v>
                </c:pt>
                <c:pt idx="121">
                  <c:v>1.3340000000000001</c:v>
                </c:pt>
                <c:pt idx="122">
                  <c:v>2.3260000000000001</c:v>
                </c:pt>
                <c:pt idx="123">
                  <c:v>1.9410000000000001</c:v>
                </c:pt>
                <c:pt idx="124">
                  <c:v>2.3730000000000002</c:v>
                </c:pt>
                <c:pt idx="125">
                  <c:v>2.2160000000000002</c:v>
                </c:pt>
                <c:pt idx="126">
                  <c:v>2.4180000000000001</c:v>
                </c:pt>
                <c:pt idx="127">
                  <c:v>2.3820000000000001</c:v>
                </c:pt>
                <c:pt idx="128">
                  <c:v>2.976</c:v>
                </c:pt>
                <c:pt idx="129">
                  <c:v>3.0950000000000002</c:v>
                </c:pt>
                <c:pt idx="130">
                  <c:v>2.7919999999999998</c:v>
                </c:pt>
                <c:pt idx="131">
                  <c:v>2.3559999999999999</c:v>
                </c:pt>
                <c:pt idx="132">
                  <c:v>2.3959999999999999</c:v>
                </c:pt>
                <c:pt idx="133">
                  <c:v>2.9079999999999999</c:v>
                </c:pt>
                <c:pt idx="134">
                  <c:v>3.734</c:v>
                </c:pt>
                <c:pt idx="135">
                  <c:v>4.7460000000000004</c:v>
                </c:pt>
                <c:pt idx="136">
                  <c:v>3.5550000000000002</c:v>
                </c:pt>
                <c:pt idx="137">
                  <c:v>2.6070000000000002</c:v>
                </c:pt>
                <c:pt idx="138">
                  <c:v>3.13</c:v>
                </c:pt>
                <c:pt idx="139">
                  <c:v>2.7759999999999998</c:v>
                </c:pt>
                <c:pt idx="140">
                  <c:v>2.8959999999999999</c:v>
                </c:pt>
                <c:pt idx="141">
                  <c:v>2.48</c:v>
                </c:pt>
                <c:pt idx="142">
                  <c:v>2.4359999999999999</c:v>
                </c:pt>
                <c:pt idx="143">
                  <c:v>2.3580000000000001</c:v>
                </c:pt>
                <c:pt idx="144">
                  <c:v>2.1890000000000001</c:v>
                </c:pt>
                <c:pt idx="145">
                  <c:v>1.708</c:v>
                </c:pt>
                <c:pt idx="146">
                  <c:v>2.972</c:v>
                </c:pt>
                <c:pt idx="147">
                  <c:v>2.476</c:v>
                </c:pt>
                <c:pt idx="148">
                  <c:v>2.4529999999999998</c:v>
                </c:pt>
                <c:pt idx="149">
                  <c:v>3</c:v>
                </c:pt>
                <c:pt idx="150">
                  <c:v>3.4129999999999998</c:v>
                </c:pt>
                <c:pt idx="151">
                  <c:v>4.1840000000000002</c:v>
                </c:pt>
                <c:pt idx="152">
                  <c:v>3.371</c:v>
                </c:pt>
                <c:pt idx="153">
                  <c:v>2.77</c:v>
                </c:pt>
                <c:pt idx="154">
                  <c:v>2.2869999999999999</c:v>
                </c:pt>
                <c:pt idx="155">
                  <c:v>2.4700000000000002</c:v>
                </c:pt>
                <c:pt idx="156">
                  <c:v>2.2549999999999999</c:v>
                </c:pt>
                <c:pt idx="157">
                  <c:v>2.4079999999999999</c:v>
                </c:pt>
                <c:pt idx="158">
                  <c:v>1.742</c:v>
                </c:pt>
                <c:pt idx="159">
                  <c:v>1.548</c:v>
                </c:pt>
                <c:pt idx="160">
                  <c:v>2.101</c:v>
                </c:pt>
                <c:pt idx="161">
                  <c:v>2.4870000000000001</c:v>
                </c:pt>
                <c:pt idx="162">
                  <c:v>2.5870000000000002</c:v>
                </c:pt>
                <c:pt idx="163">
                  <c:v>2.6440000000000001</c:v>
                </c:pt>
                <c:pt idx="164">
                  <c:v>2.8109999999999999</c:v>
                </c:pt>
                <c:pt idx="165">
                  <c:v>2.9470000000000001</c:v>
                </c:pt>
                <c:pt idx="166">
                  <c:v>2.238</c:v>
                </c:pt>
                <c:pt idx="167">
                  <c:v>2.028</c:v>
                </c:pt>
                <c:pt idx="168">
                  <c:v>2.0979999999999999</c:v>
                </c:pt>
                <c:pt idx="169">
                  <c:v>2.6549999999999998</c:v>
                </c:pt>
                <c:pt idx="170">
                  <c:v>2.4169999999999998</c:v>
                </c:pt>
                <c:pt idx="171">
                  <c:v>2.17</c:v>
                </c:pt>
                <c:pt idx="172">
                  <c:v>2.113</c:v>
                </c:pt>
                <c:pt idx="173">
                  <c:v>2.3769999999999998</c:v>
                </c:pt>
                <c:pt idx="174">
                  <c:v>3.2149999999999999</c:v>
                </c:pt>
                <c:pt idx="175">
                  <c:v>1.8720000000000001</c:v>
                </c:pt>
                <c:pt idx="176">
                  <c:v>1.5329999999999999</c:v>
                </c:pt>
                <c:pt idx="177">
                  <c:v>1.5269999999999999</c:v>
                </c:pt>
                <c:pt idx="178">
                  <c:v>2.5089999999999999</c:v>
                </c:pt>
                <c:pt idx="179">
                  <c:v>2.57</c:v>
                </c:pt>
                <c:pt idx="180">
                  <c:v>1.9670000000000001</c:v>
                </c:pt>
                <c:pt idx="181">
                  <c:v>1.6120000000000001</c:v>
                </c:pt>
                <c:pt idx="182">
                  <c:v>1.776</c:v>
                </c:pt>
                <c:pt idx="183">
                  <c:v>1.613</c:v>
                </c:pt>
                <c:pt idx="184">
                  <c:v>1.9990000000000001</c:v>
                </c:pt>
                <c:pt idx="185">
                  <c:v>2.077</c:v>
                </c:pt>
                <c:pt idx="186">
                  <c:v>2.2789999999999999</c:v>
                </c:pt>
                <c:pt idx="187">
                  <c:v>2.843</c:v>
                </c:pt>
                <c:pt idx="188">
                  <c:v>2.6989999999999998</c:v>
                </c:pt>
                <c:pt idx="189">
                  <c:v>2.5449999999999999</c:v>
                </c:pt>
                <c:pt idx="190">
                  <c:v>1.736</c:v>
                </c:pt>
                <c:pt idx="191">
                  <c:v>2.3250000000000002</c:v>
                </c:pt>
                <c:pt idx="192">
                  <c:v>2.4369999999999998</c:v>
                </c:pt>
                <c:pt idx="193">
                  <c:v>2.6579999999999999</c:v>
                </c:pt>
                <c:pt idx="194">
                  <c:v>2.6019999999999999</c:v>
                </c:pt>
                <c:pt idx="195">
                  <c:v>3.7360000000000002</c:v>
                </c:pt>
                <c:pt idx="196">
                  <c:v>4.0709999999999997</c:v>
                </c:pt>
                <c:pt idx="197">
                  <c:v>2.5960000000000001</c:v>
                </c:pt>
                <c:pt idx="198">
                  <c:v>2.6280000000000001</c:v>
                </c:pt>
                <c:pt idx="199">
                  <c:v>3.383</c:v>
                </c:pt>
                <c:pt idx="200">
                  <c:v>4.016</c:v>
                </c:pt>
                <c:pt idx="201">
                  <c:v>2.71</c:v>
                </c:pt>
                <c:pt idx="202">
                  <c:v>2.9020000000000001</c:v>
                </c:pt>
                <c:pt idx="203">
                  <c:v>2.181</c:v>
                </c:pt>
                <c:pt idx="204">
                  <c:v>1.919</c:v>
                </c:pt>
                <c:pt idx="205">
                  <c:v>1.7789999999999999</c:v>
                </c:pt>
                <c:pt idx="206">
                  <c:v>2.3450000000000002</c:v>
                </c:pt>
                <c:pt idx="207">
                  <c:v>1.425</c:v>
                </c:pt>
                <c:pt idx="208">
                  <c:v>2.5870000000000002</c:v>
                </c:pt>
                <c:pt idx="209">
                  <c:v>2.9340000000000002</c:v>
                </c:pt>
                <c:pt idx="210">
                  <c:v>3.198</c:v>
                </c:pt>
                <c:pt idx="211">
                  <c:v>3.3740000000000001</c:v>
                </c:pt>
                <c:pt idx="212">
                  <c:v>2.472</c:v>
                </c:pt>
                <c:pt idx="213">
                  <c:v>2.0670000000000002</c:v>
                </c:pt>
                <c:pt idx="214">
                  <c:v>2.363</c:v>
                </c:pt>
                <c:pt idx="215">
                  <c:v>2.8410000000000002</c:v>
                </c:pt>
                <c:pt idx="216">
                  <c:v>3.3250000000000002</c:v>
                </c:pt>
                <c:pt idx="217">
                  <c:v>2.3290000000000002</c:v>
                </c:pt>
                <c:pt idx="218">
                  <c:v>2.496</c:v>
                </c:pt>
                <c:pt idx="219">
                  <c:v>2.2909999999999999</c:v>
                </c:pt>
                <c:pt idx="220">
                  <c:v>2.2429999999999999</c:v>
                </c:pt>
                <c:pt idx="221">
                  <c:v>2.3340000000000001</c:v>
                </c:pt>
                <c:pt idx="222">
                  <c:v>2.298</c:v>
                </c:pt>
                <c:pt idx="223">
                  <c:v>1.9970000000000001</c:v>
                </c:pt>
                <c:pt idx="224">
                  <c:v>2.3149999999999999</c:v>
                </c:pt>
                <c:pt idx="225">
                  <c:v>1.466</c:v>
                </c:pt>
                <c:pt idx="226">
                  <c:v>0.93400000000000005</c:v>
                </c:pt>
                <c:pt idx="227">
                  <c:v>1.284</c:v>
                </c:pt>
                <c:pt idx="228">
                  <c:v>1.4370000000000001</c:v>
                </c:pt>
                <c:pt idx="229">
                  <c:v>2.0699999999999998</c:v>
                </c:pt>
                <c:pt idx="230">
                  <c:v>1.802</c:v>
                </c:pt>
                <c:pt idx="231">
                  <c:v>2.1989999999999998</c:v>
                </c:pt>
                <c:pt idx="232">
                  <c:v>2.3740000000000001</c:v>
                </c:pt>
                <c:pt idx="233">
                  <c:v>2.0739999999999998</c:v>
                </c:pt>
                <c:pt idx="234">
                  <c:v>3.194</c:v>
                </c:pt>
                <c:pt idx="235">
                  <c:v>2.262</c:v>
                </c:pt>
                <c:pt idx="236">
                  <c:v>2.081</c:v>
                </c:pt>
                <c:pt idx="237">
                  <c:v>2.3090000000000002</c:v>
                </c:pt>
                <c:pt idx="238">
                  <c:v>1.7350000000000001</c:v>
                </c:pt>
                <c:pt idx="239">
                  <c:v>2.1949999999999998</c:v>
                </c:pt>
                <c:pt idx="240">
                  <c:v>2.1469999999999998</c:v>
                </c:pt>
                <c:pt idx="241">
                  <c:v>2.5049999999999999</c:v>
                </c:pt>
                <c:pt idx="242">
                  <c:v>2.3849999999999998</c:v>
                </c:pt>
                <c:pt idx="243">
                  <c:v>1.534</c:v>
                </c:pt>
                <c:pt idx="244">
                  <c:v>2.419</c:v>
                </c:pt>
                <c:pt idx="245">
                  <c:v>2.4159999999999999</c:v>
                </c:pt>
                <c:pt idx="246">
                  <c:v>2.04</c:v>
                </c:pt>
                <c:pt idx="247">
                  <c:v>1.421</c:v>
                </c:pt>
                <c:pt idx="248">
                  <c:v>1.95</c:v>
                </c:pt>
                <c:pt idx="249">
                  <c:v>2.173</c:v>
                </c:pt>
                <c:pt idx="250">
                  <c:v>2.3980000000000001</c:v>
                </c:pt>
                <c:pt idx="251">
                  <c:v>2.403</c:v>
                </c:pt>
                <c:pt idx="252">
                  <c:v>2.855</c:v>
                </c:pt>
                <c:pt idx="253">
                  <c:v>2.173</c:v>
                </c:pt>
                <c:pt idx="254">
                  <c:v>2.504</c:v>
                </c:pt>
                <c:pt idx="255">
                  <c:v>1.7809999999999999</c:v>
                </c:pt>
                <c:pt idx="256">
                  <c:v>1.5209999999999999</c:v>
                </c:pt>
                <c:pt idx="257">
                  <c:v>2.5169999999999999</c:v>
                </c:pt>
                <c:pt idx="258">
                  <c:v>2.5270000000000001</c:v>
                </c:pt>
                <c:pt idx="259">
                  <c:v>3.0419999999999998</c:v>
                </c:pt>
                <c:pt idx="260">
                  <c:v>3.3380000000000001</c:v>
                </c:pt>
                <c:pt idx="261">
                  <c:v>3.2559999999999998</c:v>
                </c:pt>
                <c:pt idx="262">
                  <c:v>2.3690000000000002</c:v>
                </c:pt>
                <c:pt idx="263">
                  <c:v>2.2629999999999999</c:v>
                </c:pt>
                <c:pt idx="264">
                  <c:v>2.4369999999999998</c:v>
                </c:pt>
                <c:pt idx="265">
                  <c:v>1.9339999999999999</c:v>
                </c:pt>
                <c:pt idx="266">
                  <c:v>2.2130000000000001</c:v>
                </c:pt>
                <c:pt idx="267">
                  <c:v>3.419</c:v>
                </c:pt>
                <c:pt idx="268">
                  <c:v>2.7679999999999998</c:v>
                </c:pt>
                <c:pt idx="269">
                  <c:v>2.8839999999999999</c:v>
                </c:pt>
                <c:pt idx="270">
                  <c:v>2.169</c:v>
                </c:pt>
                <c:pt idx="271">
                  <c:v>1.5329999999999999</c:v>
                </c:pt>
                <c:pt idx="272">
                  <c:v>1.3169999999999999</c:v>
                </c:pt>
                <c:pt idx="273">
                  <c:v>2.093</c:v>
                </c:pt>
                <c:pt idx="274">
                  <c:v>2.528</c:v>
                </c:pt>
                <c:pt idx="275">
                  <c:v>3.0449999999999999</c:v>
                </c:pt>
                <c:pt idx="276">
                  <c:v>2.927</c:v>
                </c:pt>
                <c:pt idx="277">
                  <c:v>2.605</c:v>
                </c:pt>
                <c:pt idx="278">
                  <c:v>2.327</c:v>
                </c:pt>
                <c:pt idx="279">
                  <c:v>1.524</c:v>
                </c:pt>
                <c:pt idx="280">
                  <c:v>1.847</c:v>
                </c:pt>
                <c:pt idx="281">
                  <c:v>2.38</c:v>
                </c:pt>
                <c:pt idx="282">
                  <c:v>1.4650000000000001</c:v>
                </c:pt>
                <c:pt idx="283">
                  <c:v>1.883</c:v>
                </c:pt>
                <c:pt idx="284">
                  <c:v>1.296</c:v>
                </c:pt>
                <c:pt idx="285">
                  <c:v>1.488</c:v>
                </c:pt>
                <c:pt idx="286">
                  <c:v>2.157</c:v>
                </c:pt>
                <c:pt idx="287">
                  <c:v>1.6060000000000001</c:v>
                </c:pt>
                <c:pt idx="288">
                  <c:v>1.526</c:v>
                </c:pt>
                <c:pt idx="289">
                  <c:v>1.7649999999999999</c:v>
                </c:pt>
                <c:pt idx="290">
                  <c:v>1.857</c:v>
                </c:pt>
                <c:pt idx="291">
                  <c:v>2.0979999999999999</c:v>
                </c:pt>
                <c:pt idx="292">
                  <c:v>2.52</c:v>
                </c:pt>
                <c:pt idx="293">
                  <c:v>2.379</c:v>
                </c:pt>
                <c:pt idx="294">
                  <c:v>1.9039999999999999</c:v>
                </c:pt>
                <c:pt idx="295">
                  <c:v>2.085</c:v>
                </c:pt>
                <c:pt idx="296">
                  <c:v>1.952</c:v>
                </c:pt>
                <c:pt idx="297">
                  <c:v>2.6150000000000002</c:v>
                </c:pt>
                <c:pt idx="298">
                  <c:v>2.7389999999999999</c:v>
                </c:pt>
                <c:pt idx="299">
                  <c:v>2.4609999999999999</c:v>
                </c:pt>
                <c:pt idx="300">
                  <c:v>2.0990000000000002</c:v>
                </c:pt>
                <c:pt idx="301">
                  <c:v>2.1419999999999999</c:v>
                </c:pt>
                <c:pt idx="302">
                  <c:v>2.0630000000000002</c:v>
                </c:pt>
                <c:pt idx="303">
                  <c:v>1.82</c:v>
                </c:pt>
                <c:pt idx="304">
                  <c:v>2.4</c:v>
                </c:pt>
              </c:numCache>
            </c:numRef>
          </c:yVal>
          <c:smooth val="0"/>
          <c:extLst>
            <c:ext xmlns:c16="http://schemas.microsoft.com/office/drawing/2014/chart" uri="{C3380CC4-5D6E-409C-BE32-E72D297353CC}">
              <c16:uniqueId val="{00000000-9F4B-48E8-984E-66041461FD9F}"/>
            </c:ext>
          </c:extLst>
        </c:ser>
        <c:ser>
          <c:idx val="1"/>
          <c:order val="1"/>
          <c:tx>
            <c:v>Daily Max</c:v>
          </c:tx>
          <c:spPr>
            <a:ln w="15875">
              <a:solidFill>
                <a:srgbClr val="FF000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Daily_2021!$H$4:$H$368</c:f>
              <c:numCache>
                <c:formatCode>0.0</c:formatCode>
                <c:ptCount val="365"/>
                <c:pt idx="0">
                  <c:v>8.6999999999999993</c:v>
                </c:pt>
                <c:pt idx="1">
                  <c:v>8.17</c:v>
                </c:pt>
                <c:pt idx="2">
                  <c:v>8.35</c:v>
                </c:pt>
                <c:pt idx="3">
                  <c:v>9.31</c:v>
                </c:pt>
                <c:pt idx="4">
                  <c:v>8.23</c:v>
                </c:pt>
                <c:pt idx="5">
                  <c:v>8.58</c:v>
                </c:pt>
                <c:pt idx="6">
                  <c:v>8.6</c:v>
                </c:pt>
                <c:pt idx="7">
                  <c:v>9.8000000000000007</c:v>
                </c:pt>
                <c:pt idx="8">
                  <c:v>8.27</c:v>
                </c:pt>
                <c:pt idx="9">
                  <c:v>11.7</c:v>
                </c:pt>
                <c:pt idx="10">
                  <c:v>10.29</c:v>
                </c:pt>
                <c:pt idx="11">
                  <c:v>12.21</c:v>
                </c:pt>
                <c:pt idx="12">
                  <c:v>7.78</c:v>
                </c:pt>
                <c:pt idx="13">
                  <c:v>9.58</c:v>
                </c:pt>
                <c:pt idx="14">
                  <c:v>8</c:v>
                </c:pt>
                <c:pt idx="15">
                  <c:v>10.050000000000001</c:v>
                </c:pt>
                <c:pt idx="16">
                  <c:v>9.66</c:v>
                </c:pt>
                <c:pt idx="17">
                  <c:v>9.9</c:v>
                </c:pt>
                <c:pt idx="18">
                  <c:v>11.84</c:v>
                </c:pt>
                <c:pt idx="19">
                  <c:v>14.9</c:v>
                </c:pt>
                <c:pt idx="20">
                  <c:v>12.72</c:v>
                </c:pt>
                <c:pt idx="21">
                  <c:v>8.4499999999999993</c:v>
                </c:pt>
                <c:pt idx="22">
                  <c:v>8.66</c:v>
                </c:pt>
                <c:pt idx="23">
                  <c:v>10.82</c:v>
                </c:pt>
                <c:pt idx="24">
                  <c:v>12.8</c:v>
                </c:pt>
                <c:pt idx="25">
                  <c:v>10.11</c:v>
                </c:pt>
                <c:pt idx="26">
                  <c:v>8.84</c:v>
                </c:pt>
                <c:pt idx="27">
                  <c:v>10.9</c:v>
                </c:pt>
                <c:pt idx="28">
                  <c:v>12.07</c:v>
                </c:pt>
                <c:pt idx="29">
                  <c:v>14.86</c:v>
                </c:pt>
                <c:pt idx="30">
                  <c:v>10.41</c:v>
                </c:pt>
                <c:pt idx="31">
                  <c:v>10.94</c:v>
                </c:pt>
                <c:pt idx="32">
                  <c:v>11.86</c:v>
                </c:pt>
                <c:pt idx="33">
                  <c:v>14.03</c:v>
                </c:pt>
                <c:pt idx="34">
                  <c:v>10.74</c:v>
                </c:pt>
                <c:pt idx="35">
                  <c:v>10.11</c:v>
                </c:pt>
                <c:pt idx="36">
                  <c:v>8.94</c:v>
                </c:pt>
                <c:pt idx="37">
                  <c:v>10.050000000000001</c:v>
                </c:pt>
                <c:pt idx="38">
                  <c:v>7.27</c:v>
                </c:pt>
                <c:pt idx="39">
                  <c:v>9.43</c:v>
                </c:pt>
                <c:pt idx="40">
                  <c:v>8.84</c:v>
                </c:pt>
                <c:pt idx="41">
                  <c:v>10.07</c:v>
                </c:pt>
                <c:pt idx="42">
                  <c:v>9.31</c:v>
                </c:pt>
                <c:pt idx="43">
                  <c:v>8.2899999999999991</c:v>
                </c:pt>
                <c:pt idx="44">
                  <c:v>8.66</c:v>
                </c:pt>
                <c:pt idx="45">
                  <c:v>9.2899999999999991</c:v>
                </c:pt>
                <c:pt idx="46">
                  <c:v>9.19</c:v>
                </c:pt>
                <c:pt idx="47">
                  <c:v>9.15</c:v>
                </c:pt>
                <c:pt idx="48">
                  <c:v>8.33</c:v>
                </c:pt>
                <c:pt idx="49">
                  <c:v>9.27</c:v>
                </c:pt>
                <c:pt idx="50">
                  <c:v>7.82</c:v>
                </c:pt>
                <c:pt idx="51">
                  <c:v>9.92</c:v>
                </c:pt>
                <c:pt idx="52">
                  <c:v>10.23</c:v>
                </c:pt>
                <c:pt idx="53">
                  <c:v>10.82</c:v>
                </c:pt>
                <c:pt idx="54">
                  <c:v>11.49</c:v>
                </c:pt>
                <c:pt idx="55">
                  <c:v>12.52</c:v>
                </c:pt>
                <c:pt idx="56">
                  <c:v>10.88</c:v>
                </c:pt>
                <c:pt idx="57">
                  <c:v>14.07</c:v>
                </c:pt>
                <c:pt idx="58">
                  <c:v>9.94</c:v>
                </c:pt>
                <c:pt idx="59">
                  <c:v>9.25</c:v>
                </c:pt>
                <c:pt idx="60">
                  <c:v>10.45</c:v>
                </c:pt>
                <c:pt idx="61">
                  <c:v>9.8800000000000008</c:v>
                </c:pt>
                <c:pt idx="62">
                  <c:v>9.92</c:v>
                </c:pt>
                <c:pt idx="63">
                  <c:v>10.37</c:v>
                </c:pt>
                <c:pt idx="64">
                  <c:v>11.39</c:v>
                </c:pt>
                <c:pt idx="65">
                  <c:v>12.31</c:v>
                </c:pt>
                <c:pt idx="66">
                  <c:v>10.37</c:v>
                </c:pt>
                <c:pt idx="67">
                  <c:v>12.13</c:v>
                </c:pt>
                <c:pt idx="68">
                  <c:v>12.35</c:v>
                </c:pt>
                <c:pt idx="69">
                  <c:v>11.23</c:v>
                </c:pt>
                <c:pt idx="70">
                  <c:v>10.66</c:v>
                </c:pt>
                <c:pt idx="71">
                  <c:v>9.56</c:v>
                </c:pt>
                <c:pt idx="72">
                  <c:v>8.8800000000000008</c:v>
                </c:pt>
                <c:pt idx="73">
                  <c:v>11.51</c:v>
                </c:pt>
                <c:pt idx="74">
                  <c:v>12.29</c:v>
                </c:pt>
                <c:pt idx="75">
                  <c:v>9.2100000000000009</c:v>
                </c:pt>
                <c:pt idx="76">
                  <c:v>7.53</c:v>
                </c:pt>
                <c:pt idx="77">
                  <c:v>9.6199999999999992</c:v>
                </c:pt>
                <c:pt idx="78">
                  <c:v>10.29</c:v>
                </c:pt>
                <c:pt idx="79">
                  <c:v>10</c:v>
                </c:pt>
                <c:pt idx="80">
                  <c:v>9.25</c:v>
                </c:pt>
                <c:pt idx="81">
                  <c:v>9.51</c:v>
                </c:pt>
                <c:pt idx="82">
                  <c:v>8.33</c:v>
                </c:pt>
                <c:pt idx="83">
                  <c:v>8.39</c:v>
                </c:pt>
                <c:pt idx="84">
                  <c:v>8.57</c:v>
                </c:pt>
                <c:pt idx="85">
                  <c:v>13.7</c:v>
                </c:pt>
                <c:pt idx="86">
                  <c:v>11.11</c:v>
                </c:pt>
                <c:pt idx="87">
                  <c:v>10.15</c:v>
                </c:pt>
                <c:pt idx="88">
                  <c:v>8.5500000000000007</c:v>
                </c:pt>
                <c:pt idx="89">
                  <c:v>10.53</c:v>
                </c:pt>
                <c:pt idx="90">
                  <c:v>8.8800000000000008</c:v>
                </c:pt>
                <c:pt idx="91">
                  <c:v>12.54</c:v>
                </c:pt>
                <c:pt idx="92">
                  <c:v>12.92</c:v>
                </c:pt>
                <c:pt idx="93">
                  <c:v>9.19</c:v>
                </c:pt>
                <c:pt idx="94">
                  <c:v>10.98</c:v>
                </c:pt>
                <c:pt idx="95">
                  <c:v>9.35</c:v>
                </c:pt>
                <c:pt idx="96">
                  <c:v>7.62</c:v>
                </c:pt>
                <c:pt idx="97">
                  <c:v>8.82</c:v>
                </c:pt>
                <c:pt idx="98">
                  <c:v>7.33</c:v>
                </c:pt>
                <c:pt idx="99">
                  <c:v>5.94</c:v>
                </c:pt>
                <c:pt idx="100">
                  <c:v>7.82</c:v>
                </c:pt>
                <c:pt idx="101">
                  <c:v>8.94</c:v>
                </c:pt>
                <c:pt idx="102">
                  <c:v>7.9</c:v>
                </c:pt>
                <c:pt idx="103">
                  <c:v>9.76</c:v>
                </c:pt>
                <c:pt idx="104">
                  <c:v>8.86</c:v>
                </c:pt>
                <c:pt idx="105">
                  <c:v>7.43</c:v>
                </c:pt>
                <c:pt idx="106">
                  <c:v>6.76</c:v>
                </c:pt>
                <c:pt idx="107">
                  <c:v>7.37</c:v>
                </c:pt>
                <c:pt idx="108">
                  <c:v>7.9</c:v>
                </c:pt>
                <c:pt idx="109">
                  <c:v>8.15</c:v>
                </c:pt>
                <c:pt idx="110">
                  <c:v>8.2100000000000009</c:v>
                </c:pt>
                <c:pt idx="111">
                  <c:v>9.68</c:v>
                </c:pt>
                <c:pt idx="112">
                  <c:v>7.45</c:v>
                </c:pt>
                <c:pt idx="113">
                  <c:v>9.11</c:v>
                </c:pt>
                <c:pt idx="114">
                  <c:v>9.82</c:v>
                </c:pt>
                <c:pt idx="115">
                  <c:v>12.29</c:v>
                </c:pt>
                <c:pt idx="116">
                  <c:v>10.51</c:v>
                </c:pt>
                <c:pt idx="117">
                  <c:v>8.1300000000000008</c:v>
                </c:pt>
                <c:pt idx="118">
                  <c:v>8.84</c:v>
                </c:pt>
                <c:pt idx="119">
                  <c:v>9.17</c:v>
                </c:pt>
                <c:pt idx="120">
                  <c:v>9.43</c:v>
                </c:pt>
                <c:pt idx="121">
                  <c:v>6.66</c:v>
                </c:pt>
                <c:pt idx="122">
                  <c:v>7.04</c:v>
                </c:pt>
                <c:pt idx="123">
                  <c:v>7.06</c:v>
                </c:pt>
                <c:pt idx="124">
                  <c:v>8.17</c:v>
                </c:pt>
                <c:pt idx="125">
                  <c:v>5.9</c:v>
                </c:pt>
                <c:pt idx="126">
                  <c:v>7.45</c:v>
                </c:pt>
                <c:pt idx="127">
                  <c:v>9.25</c:v>
                </c:pt>
                <c:pt idx="128">
                  <c:v>8.02</c:v>
                </c:pt>
                <c:pt idx="129">
                  <c:v>9.07</c:v>
                </c:pt>
                <c:pt idx="130">
                  <c:v>8.43</c:v>
                </c:pt>
                <c:pt idx="131">
                  <c:v>7.86</c:v>
                </c:pt>
                <c:pt idx="132">
                  <c:v>8.4700000000000006</c:v>
                </c:pt>
                <c:pt idx="133">
                  <c:v>8.7200000000000006</c:v>
                </c:pt>
                <c:pt idx="134">
                  <c:v>9.27</c:v>
                </c:pt>
                <c:pt idx="135">
                  <c:v>10.94</c:v>
                </c:pt>
                <c:pt idx="136">
                  <c:v>9.3699999999999992</c:v>
                </c:pt>
                <c:pt idx="137">
                  <c:v>9.2899999999999991</c:v>
                </c:pt>
                <c:pt idx="138">
                  <c:v>9.27</c:v>
                </c:pt>
                <c:pt idx="139">
                  <c:v>9.2899999999999991</c:v>
                </c:pt>
                <c:pt idx="140">
                  <c:v>9.11</c:v>
                </c:pt>
                <c:pt idx="141">
                  <c:v>8.58</c:v>
                </c:pt>
                <c:pt idx="142">
                  <c:v>12.94</c:v>
                </c:pt>
                <c:pt idx="143">
                  <c:v>6.7</c:v>
                </c:pt>
                <c:pt idx="144">
                  <c:v>6.86</c:v>
                </c:pt>
                <c:pt idx="145">
                  <c:v>5.53</c:v>
                </c:pt>
                <c:pt idx="146">
                  <c:v>8.08</c:v>
                </c:pt>
                <c:pt idx="147">
                  <c:v>7.84</c:v>
                </c:pt>
                <c:pt idx="148">
                  <c:v>6.57</c:v>
                </c:pt>
                <c:pt idx="149">
                  <c:v>8.5500000000000007</c:v>
                </c:pt>
                <c:pt idx="150">
                  <c:v>8.76</c:v>
                </c:pt>
                <c:pt idx="151">
                  <c:v>10.8</c:v>
                </c:pt>
                <c:pt idx="152">
                  <c:v>7.78</c:v>
                </c:pt>
                <c:pt idx="153">
                  <c:v>9</c:v>
                </c:pt>
                <c:pt idx="154">
                  <c:v>6.33</c:v>
                </c:pt>
                <c:pt idx="155">
                  <c:v>7.74</c:v>
                </c:pt>
                <c:pt idx="156">
                  <c:v>6.78</c:v>
                </c:pt>
                <c:pt idx="157">
                  <c:v>14.52</c:v>
                </c:pt>
                <c:pt idx="158">
                  <c:v>5.57</c:v>
                </c:pt>
                <c:pt idx="159">
                  <c:v>4.0999999999999996</c:v>
                </c:pt>
                <c:pt idx="160">
                  <c:v>5.8</c:v>
                </c:pt>
                <c:pt idx="161">
                  <c:v>8.8000000000000007</c:v>
                </c:pt>
                <c:pt idx="162">
                  <c:v>8.06</c:v>
                </c:pt>
                <c:pt idx="163">
                  <c:v>9.68</c:v>
                </c:pt>
                <c:pt idx="164">
                  <c:v>9</c:v>
                </c:pt>
                <c:pt idx="165">
                  <c:v>9.58</c:v>
                </c:pt>
                <c:pt idx="166">
                  <c:v>6.72</c:v>
                </c:pt>
                <c:pt idx="167">
                  <c:v>7.76</c:v>
                </c:pt>
                <c:pt idx="168">
                  <c:v>9.27</c:v>
                </c:pt>
                <c:pt idx="169">
                  <c:v>7.78</c:v>
                </c:pt>
                <c:pt idx="170">
                  <c:v>6.51</c:v>
                </c:pt>
                <c:pt idx="171">
                  <c:v>6.84</c:v>
                </c:pt>
                <c:pt idx="172">
                  <c:v>6.68</c:v>
                </c:pt>
                <c:pt idx="173">
                  <c:v>7.19</c:v>
                </c:pt>
                <c:pt idx="174">
                  <c:v>8.68</c:v>
                </c:pt>
                <c:pt idx="175">
                  <c:v>5.25</c:v>
                </c:pt>
                <c:pt idx="176">
                  <c:v>5.43</c:v>
                </c:pt>
                <c:pt idx="177">
                  <c:v>7.92</c:v>
                </c:pt>
                <c:pt idx="178">
                  <c:v>6.92</c:v>
                </c:pt>
                <c:pt idx="179">
                  <c:v>8.6999999999999993</c:v>
                </c:pt>
                <c:pt idx="180">
                  <c:v>11.33</c:v>
                </c:pt>
                <c:pt idx="181">
                  <c:v>5.65</c:v>
                </c:pt>
                <c:pt idx="182">
                  <c:v>7.41</c:v>
                </c:pt>
                <c:pt idx="183">
                  <c:v>7.15</c:v>
                </c:pt>
                <c:pt idx="184">
                  <c:v>8.64</c:v>
                </c:pt>
                <c:pt idx="185">
                  <c:v>6.63</c:v>
                </c:pt>
                <c:pt idx="186">
                  <c:v>7.55</c:v>
                </c:pt>
                <c:pt idx="187">
                  <c:v>8.39</c:v>
                </c:pt>
                <c:pt idx="188">
                  <c:v>6.45</c:v>
                </c:pt>
                <c:pt idx="189">
                  <c:v>10.39</c:v>
                </c:pt>
                <c:pt idx="190">
                  <c:v>8.74</c:v>
                </c:pt>
                <c:pt idx="191">
                  <c:v>7.98</c:v>
                </c:pt>
                <c:pt idx="192">
                  <c:v>8.8000000000000007</c:v>
                </c:pt>
                <c:pt idx="193">
                  <c:v>7.13</c:v>
                </c:pt>
                <c:pt idx="194">
                  <c:v>15.95</c:v>
                </c:pt>
                <c:pt idx="195">
                  <c:v>10.9</c:v>
                </c:pt>
                <c:pt idx="196">
                  <c:v>11.31</c:v>
                </c:pt>
                <c:pt idx="197">
                  <c:v>8.74</c:v>
                </c:pt>
                <c:pt idx="198">
                  <c:v>7.68</c:v>
                </c:pt>
                <c:pt idx="199">
                  <c:v>9.5299999999999994</c:v>
                </c:pt>
                <c:pt idx="200">
                  <c:v>10.15</c:v>
                </c:pt>
                <c:pt idx="201">
                  <c:v>7.66</c:v>
                </c:pt>
                <c:pt idx="202">
                  <c:v>9.6199999999999992</c:v>
                </c:pt>
                <c:pt idx="203">
                  <c:v>6.96</c:v>
                </c:pt>
                <c:pt idx="204">
                  <c:v>6.53</c:v>
                </c:pt>
                <c:pt idx="205">
                  <c:v>5.49</c:v>
                </c:pt>
                <c:pt idx="206">
                  <c:v>7.82</c:v>
                </c:pt>
                <c:pt idx="207">
                  <c:v>6.12</c:v>
                </c:pt>
                <c:pt idx="208">
                  <c:v>7.31</c:v>
                </c:pt>
                <c:pt idx="209">
                  <c:v>9.92</c:v>
                </c:pt>
                <c:pt idx="210">
                  <c:v>8.7799999999999994</c:v>
                </c:pt>
                <c:pt idx="211">
                  <c:v>7.55</c:v>
                </c:pt>
                <c:pt idx="212">
                  <c:v>7.72</c:v>
                </c:pt>
                <c:pt idx="213">
                  <c:v>5.65</c:v>
                </c:pt>
                <c:pt idx="214">
                  <c:v>7.59</c:v>
                </c:pt>
                <c:pt idx="215">
                  <c:v>9.31</c:v>
                </c:pt>
                <c:pt idx="216">
                  <c:v>9.2100000000000009</c:v>
                </c:pt>
                <c:pt idx="217">
                  <c:v>7.68</c:v>
                </c:pt>
                <c:pt idx="218">
                  <c:v>7.08</c:v>
                </c:pt>
                <c:pt idx="219">
                  <c:v>8.76</c:v>
                </c:pt>
                <c:pt idx="220">
                  <c:v>9.2100000000000009</c:v>
                </c:pt>
                <c:pt idx="221">
                  <c:v>7.82</c:v>
                </c:pt>
                <c:pt idx="222">
                  <c:v>6.21</c:v>
                </c:pt>
                <c:pt idx="223">
                  <c:v>6.88</c:v>
                </c:pt>
                <c:pt idx="224">
                  <c:v>8.27</c:v>
                </c:pt>
                <c:pt idx="225">
                  <c:v>4.84</c:v>
                </c:pt>
                <c:pt idx="226">
                  <c:v>4.67</c:v>
                </c:pt>
                <c:pt idx="227">
                  <c:v>8.0399999999999991</c:v>
                </c:pt>
                <c:pt idx="228">
                  <c:v>5.78</c:v>
                </c:pt>
                <c:pt idx="229">
                  <c:v>7.19</c:v>
                </c:pt>
                <c:pt idx="230">
                  <c:v>5</c:v>
                </c:pt>
                <c:pt idx="231">
                  <c:v>8.23</c:v>
                </c:pt>
                <c:pt idx="232">
                  <c:v>6.59</c:v>
                </c:pt>
                <c:pt idx="233">
                  <c:v>7.9</c:v>
                </c:pt>
                <c:pt idx="234">
                  <c:v>8.41</c:v>
                </c:pt>
                <c:pt idx="235">
                  <c:v>11.23</c:v>
                </c:pt>
                <c:pt idx="236">
                  <c:v>8.08</c:v>
                </c:pt>
                <c:pt idx="237">
                  <c:v>9.25</c:v>
                </c:pt>
                <c:pt idx="238">
                  <c:v>8.23</c:v>
                </c:pt>
                <c:pt idx="239">
                  <c:v>8.57</c:v>
                </c:pt>
                <c:pt idx="240">
                  <c:v>7.88</c:v>
                </c:pt>
                <c:pt idx="241">
                  <c:v>8.2899999999999991</c:v>
                </c:pt>
                <c:pt idx="242">
                  <c:v>9.25</c:v>
                </c:pt>
                <c:pt idx="243">
                  <c:v>5.51</c:v>
                </c:pt>
                <c:pt idx="244">
                  <c:v>6.74</c:v>
                </c:pt>
                <c:pt idx="245">
                  <c:v>9.33</c:v>
                </c:pt>
                <c:pt idx="246">
                  <c:v>7.06</c:v>
                </c:pt>
                <c:pt idx="247">
                  <c:v>6.7</c:v>
                </c:pt>
                <c:pt idx="248">
                  <c:v>5.9</c:v>
                </c:pt>
                <c:pt idx="249">
                  <c:v>6.72</c:v>
                </c:pt>
                <c:pt idx="250">
                  <c:v>7.04</c:v>
                </c:pt>
                <c:pt idx="251">
                  <c:v>7.37</c:v>
                </c:pt>
                <c:pt idx="252">
                  <c:v>8.43</c:v>
                </c:pt>
                <c:pt idx="253">
                  <c:v>9.6999999999999993</c:v>
                </c:pt>
                <c:pt idx="254">
                  <c:v>6.53</c:v>
                </c:pt>
                <c:pt idx="255">
                  <c:v>4.53</c:v>
                </c:pt>
                <c:pt idx="256">
                  <c:v>7.66</c:v>
                </c:pt>
                <c:pt idx="257">
                  <c:v>9.15</c:v>
                </c:pt>
                <c:pt idx="258">
                  <c:v>9.02</c:v>
                </c:pt>
                <c:pt idx="259">
                  <c:v>8.35</c:v>
                </c:pt>
                <c:pt idx="260">
                  <c:v>9.8000000000000007</c:v>
                </c:pt>
                <c:pt idx="261">
                  <c:v>7.76</c:v>
                </c:pt>
                <c:pt idx="262">
                  <c:v>7.1</c:v>
                </c:pt>
                <c:pt idx="263">
                  <c:v>8.1300000000000008</c:v>
                </c:pt>
                <c:pt idx="264">
                  <c:v>9.09</c:v>
                </c:pt>
                <c:pt idx="265">
                  <c:v>6.76</c:v>
                </c:pt>
                <c:pt idx="266">
                  <c:v>5.41</c:v>
                </c:pt>
                <c:pt idx="267">
                  <c:v>9.49</c:v>
                </c:pt>
                <c:pt idx="268">
                  <c:v>9.6</c:v>
                </c:pt>
                <c:pt idx="269">
                  <c:v>9.92</c:v>
                </c:pt>
                <c:pt idx="270">
                  <c:v>7.7</c:v>
                </c:pt>
                <c:pt idx="271">
                  <c:v>7.04</c:v>
                </c:pt>
                <c:pt idx="272">
                  <c:v>8.3699999999999992</c:v>
                </c:pt>
                <c:pt idx="273">
                  <c:v>8.2899999999999991</c:v>
                </c:pt>
                <c:pt idx="274">
                  <c:v>7.55</c:v>
                </c:pt>
                <c:pt idx="275">
                  <c:v>7.49</c:v>
                </c:pt>
                <c:pt idx="276">
                  <c:v>7.47</c:v>
                </c:pt>
                <c:pt idx="277">
                  <c:v>7.33</c:v>
                </c:pt>
                <c:pt idx="278">
                  <c:v>6.76</c:v>
                </c:pt>
                <c:pt idx="279">
                  <c:v>7.88</c:v>
                </c:pt>
                <c:pt idx="280">
                  <c:v>10.92</c:v>
                </c:pt>
                <c:pt idx="281">
                  <c:v>6.51</c:v>
                </c:pt>
                <c:pt idx="282">
                  <c:v>6.29</c:v>
                </c:pt>
                <c:pt idx="283">
                  <c:v>7.45</c:v>
                </c:pt>
                <c:pt idx="284">
                  <c:v>6.33</c:v>
                </c:pt>
                <c:pt idx="285">
                  <c:v>6.57</c:v>
                </c:pt>
                <c:pt idx="286">
                  <c:v>6.9</c:v>
                </c:pt>
                <c:pt idx="287">
                  <c:v>8.0399999999999991</c:v>
                </c:pt>
                <c:pt idx="288">
                  <c:v>4.88</c:v>
                </c:pt>
                <c:pt idx="289">
                  <c:v>5.76</c:v>
                </c:pt>
                <c:pt idx="290">
                  <c:v>6.61</c:v>
                </c:pt>
                <c:pt idx="291">
                  <c:v>7.12</c:v>
                </c:pt>
                <c:pt idx="292">
                  <c:v>7.84</c:v>
                </c:pt>
                <c:pt idx="293">
                  <c:v>7.08</c:v>
                </c:pt>
                <c:pt idx="294">
                  <c:v>6.78</c:v>
                </c:pt>
                <c:pt idx="295">
                  <c:v>6.76</c:v>
                </c:pt>
                <c:pt idx="296">
                  <c:v>6.59</c:v>
                </c:pt>
                <c:pt idx="297">
                  <c:v>7.35</c:v>
                </c:pt>
                <c:pt idx="298">
                  <c:v>9.82</c:v>
                </c:pt>
                <c:pt idx="299">
                  <c:v>6.63</c:v>
                </c:pt>
                <c:pt idx="300">
                  <c:v>6.29</c:v>
                </c:pt>
                <c:pt idx="301">
                  <c:v>15.41</c:v>
                </c:pt>
                <c:pt idx="302">
                  <c:v>6.04</c:v>
                </c:pt>
                <c:pt idx="303">
                  <c:v>6.45</c:v>
                </c:pt>
                <c:pt idx="304">
                  <c:v>7.13</c:v>
                </c:pt>
              </c:numCache>
            </c:numRef>
          </c:yVal>
          <c:smooth val="0"/>
          <c:extLst>
            <c:ext xmlns:c16="http://schemas.microsoft.com/office/drawing/2014/chart" uri="{C3380CC4-5D6E-409C-BE32-E72D297353CC}">
              <c16:uniqueId val="{00000001-9F4B-48E8-984E-66041461FD9F}"/>
            </c:ext>
          </c:extLst>
        </c:ser>
        <c:dLbls>
          <c:showLegendKey val="0"/>
          <c:showVal val="0"/>
          <c:showCatName val="0"/>
          <c:showSerName val="0"/>
          <c:showPercent val="0"/>
          <c:showBubbleSize val="0"/>
        </c:dLbls>
        <c:axId val="218468144"/>
        <c:axId val="218468536"/>
      </c:scatterChart>
      <c:valAx>
        <c:axId val="218468144"/>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18"/>
          <c:min val="0"/>
        </c:scaling>
        <c:delete val="0"/>
        <c:axPos val="l"/>
        <c:title>
          <c:tx>
            <c:rich>
              <a:bodyPr/>
              <a:lstStyle/>
              <a:p>
                <a:pPr>
                  <a:defRPr sz="1400"/>
                </a:pPr>
                <a:r>
                  <a:rPr lang="en-US" sz="1400"/>
                  <a:t>Wind Speed (m/s)</a:t>
                </a:r>
              </a:p>
            </c:rich>
          </c:tx>
          <c:layout>
            <c:manualLayout>
              <c:xMode val="edge"/>
              <c:yMode val="edge"/>
              <c:x val="1.8533451801015149E-2"/>
              <c:y val="0.27565940127049338"/>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3"/>
      </c:valAx>
      <c:spPr>
        <a:ln w="19050"/>
      </c:spPr>
    </c:plotArea>
    <c:legend>
      <c:legendPos val="t"/>
      <c:layout>
        <c:manualLayout>
          <c:xMode val="edge"/>
          <c:yMode val="edge"/>
          <c:x val="0.77292288366677886"/>
          <c:y val="5.3019513865114686E-2"/>
          <c:w val="0.2001017188026594"/>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 Temperature </a:t>
            </a:r>
          </a:p>
        </c:rich>
      </c:tx>
      <c:layout>
        <c:manualLayout>
          <c:xMode val="edge"/>
          <c:yMode val="edge"/>
          <c:x val="0.2640486757337151"/>
          <c:y val="2.2544410209593364E-2"/>
        </c:manualLayout>
      </c:layout>
      <c:overlay val="0"/>
    </c:title>
    <c:autoTitleDeleted val="0"/>
    <c:plotArea>
      <c:layout>
        <c:manualLayout>
          <c:layoutTarget val="inner"/>
          <c:xMode val="edge"/>
          <c:yMode val="edge"/>
          <c:x val="7.6050725702197675E-2"/>
          <c:y val="0.13200159762638367"/>
          <c:w val="0.8924233409723038"/>
          <c:h val="0.7146346380615467"/>
        </c:manualLayout>
      </c:layout>
      <c:scatterChart>
        <c:scatterStyle val="lineMarker"/>
        <c:varyColors val="0"/>
        <c:ser>
          <c:idx val="0"/>
          <c:order val="0"/>
          <c:tx>
            <c:v>Avgerage</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Daily_2021!$D$4:$D$368</c:f>
              <c:numCache>
                <c:formatCode>0.0</c:formatCode>
                <c:ptCount val="365"/>
                <c:pt idx="0">
                  <c:v>24.960999999999999</c:v>
                </c:pt>
                <c:pt idx="1">
                  <c:v>25.222000000000001</c:v>
                </c:pt>
                <c:pt idx="2">
                  <c:v>24.890999999999998</c:v>
                </c:pt>
                <c:pt idx="3">
                  <c:v>24.117000000000001</c:v>
                </c:pt>
                <c:pt idx="4">
                  <c:v>23.686</c:v>
                </c:pt>
                <c:pt idx="5">
                  <c:v>23.777999999999999</c:v>
                </c:pt>
                <c:pt idx="6">
                  <c:v>23.541</c:v>
                </c:pt>
                <c:pt idx="7">
                  <c:v>23.792000000000002</c:v>
                </c:pt>
                <c:pt idx="8">
                  <c:v>22.497</c:v>
                </c:pt>
                <c:pt idx="9">
                  <c:v>23.591000000000001</c:v>
                </c:pt>
                <c:pt idx="10">
                  <c:v>24.866</c:v>
                </c:pt>
                <c:pt idx="11">
                  <c:v>24.736999999999998</c:v>
                </c:pt>
                <c:pt idx="12">
                  <c:v>24.36</c:v>
                </c:pt>
                <c:pt idx="13">
                  <c:v>23.885999999999999</c:v>
                </c:pt>
                <c:pt idx="14">
                  <c:v>23.957000000000001</c:v>
                </c:pt>
                <c:pt idx="15">
                  <c:v>23.734000000000002</c:v>
                </c:pt>
                <c:pt idx="16">
                  <c:v>23.94</c:v>
                </c:pt>
                <c:pt idx="17">
                  <c:v>24.382999999999999</c:v>
                </c:pt>
                <c:pt idx="18">
                  <c:v>24.545000000000002</c:v>
                </c:pt>
                <c:pt idx="19">
                  <c:v>24.707000000000001</c:v>
                </c:pt>
                <c:pt idx="20">
                  <c:v>24.602</c:v>
                </c:pt>
                <c:pt idx="21">
                  <c:v>24.353999999999999</c:v>
                </c:pt>
                <c:pt idx="22">
                  <c:v>23.541</c:v>
                </c:pt>
                <c:pt idx="23">
                  <c:v>24.242999999999999</c:v>
                </c:pt>
                <c:pt idx="24">
                  <c:v>24.719000000000001</c:v>
                </c:pt>
                <c:pt idx="25">
                  <c:v>24.43</c:v>
                </c:pt>
                <c:pt idx="26">
                  <c:v>24.352</c:v>
                </c:pt>
                <c:pt idx="27">
                  <c:v>24.510999999999999</c:v>
                </c:pt>
                <c:pt idx="28">
                  <c:v>23.515000000000001</c:v>
                </c:pt>
                <c:pt idx="29">
                  <c:v>24.19</c:v>
                </c:pt>
                <c:pt idx="30">
                  <c:v>24.206</c:v>
                </c:pt>
                <c:pt idx="31">
                  <c:v>24.670999999999999</c:v>
                </c:pt>
                <c:pt idx="32">
                  <c:v>24.611999999999998</c:v>
                </c:pt>
                <c:pt idx="33">
                  <c:v>24.507000000000001</c:v>
                </c:pt>
                <c:pt idx="34">
                  <c:v>24.35</c:v>
                </c:pt>
                <c:pt idx="35">
                  <c:v>24.241</c:v>
                </c:pt>
                <c:pt idx="36">
                  <c:v>24.023</c:v>
                </c:pt>
                <c:pt idx="37">
                  <c:v>24.420999999999999</c:v>
                </c:pt>
                <c:pt idx="38">
                  <c:v>23.821999999999999</c:v>
                </c:pt>
                <c:pt idx="39">
                  <c:v>24.481999999999999</c:v>
                </c:pt>
                <c:pt idx="40">
                  <c:v>23.116</c:v>
                </c:pt>
                <c:pt idx="41">
                  <c:v>23.885999999999999</c:v>
                </c:pt>
                <c:pt idx="42">
                  <c:v>24.096</c:v>
                </c:pt>
                <c:pt idx="43">
                  <c:v>24.068999999999999</c:v>
                </c:pt>
                <c:pt idx="44">
                  <c:v>24.231000000000002</c:v>
                </c:pt>
                <c:pt idx="45">
                  <c:v>23.925000000000001</c:v>
                </c:pt>
                <c:pt idx="46">
                  <c:v>24.446000000000002</c:v>
                </c:pt>
                <c:pt idx="47">
                  <c:v>24.396000000000001</c:v>
                </c:pt>
                <c:pt idx="48">
                  <c:v>24.228999999999999</c:v>
                </c:pt>
                <c:pt idx="49">
                  <c:v>23.77</c:v>
                </c:pt>
                <c:pt idx="50">
                  <c:v>23.687000000000001</c:v>
                </c:pt>
                <c:pt idx="51">
                  <c:v>24.463999999999999</c:v>
                </c:pt>
                <c:pt idx="52">
                  <c:v>24.271000000000001</c:v>
                </c:pt>
                <c:pt idx="53">
                  <c:v>23.937999999999999</c:v>
                </c:pt>
                <c:pt idx="54">
                  <c:v>24.233000000000001</c:v>
                </c:pt>
                <c:pt idx="55">
                  <c:v>24.571000000000002</c:v>
                </c:pt>
                <c:pt idx="56">
                  <c:v>25.010999999999999</c:v>
                </c:pt>
                <c:pt idx="57">
                  <c:v>24.661000000000001</c:v>
                </c:pt>
                <c:pt idx="58">
                  <c:v>24.683</c:v>
                </c:pt>
                <c:pt idx="59">
                  <c:v>24.683</c:v>
                </c:pt>
                <c:pt idx="60">
                  <c:v>24.471</c:v>
                </c:pt>
                <c:pt idx="61">
                  <c:v>23.974</c:v>
                </c:pt>
                <c:pt idx="62">
                  <c:v>24.385000000000002</c:v>
                </c:pt>
                <c:pt idx="63">
                  <c:v>23.937000000000001</c:v>
                </c:pt>
                <c:pt idx="64">
                  <c:v>23.420999999999999</c:v>
                </c:pt>
                <c:pt idx="65">
                  <c:v>22.870999999999999</c:v>
                </c:pt>
                <c:pt idx="66">
                  <c:v>23.172000000000001</c:v>
                </c:pt>
                <c:pt idx="67">
                  <c:v>24.655000000000001</c:v>
                </c:pt>
                <c:pt idx="68">
                  <c:v>24.388000000000002</c:v>
                </c:pt>
                <c:pt idx="69">
                  <c:v>24.381</c:v>
                </c:pt>
                <c:pt idx="70">
                  <c:v>23.975999999999999</c:v>
                </c:pt>
                <c:pt idx="71">
                  <c:v>24.463000000000001</c:v>
                </c:pt>
                <c:pt idx="72">
                  <c:v>24.224</c:v>
                </c:pt>
                <c:pt idx="73">
                  <c:v>24.280999999999999</c:v>
                </c:pt>
                <c:pt idx="74">
                  <c:v>24.132999999999999</c:v>
                </c:pt>
                <c:pt idx="75">
                  <c:v>23.878</c:v>
                </c:pt>
                <c:pt idx="76">
                  <c:v>23.859000000000002</c:v>
                </c:pt>
                <c:pt idx="77">
                  <c:v>23.678000000000001</c:v>
                </c:pt>
                <c:pt idx="78">
                  <c:v>24.526</c:v>
                </c:pt>
                <c:pt idx="79">
                  <c:v>23.73</c:v>
                </c:pt>
                <c:pt idx="80">
                  <c:v>24.552</c:v>
                </c:pt>
                <c:pt idx="81">
                  <c:v>24.58</c:v>
                </c:pt>
                <c:pt idx="82">
                  <c:v>24.882000000000001</c:v>
                </c:pt>
                <c:pt idx="83">
                  <c:v>25.196999999999999</c:v>
                </c:pt>
                <c:pt idx="84">
                  <c:v>24.757000000000001</c:v>
                </c:pt>
                <c:pt idx="85">
                  <c:v>24.457999999999998</c:v>
                </c:pt>
                <c:pt idx="86">
                  <c:v>24.635000000000002</c:v>
                </c:pt>
                <c:pt idx="87">
                  <c:v>25.373999999999999</c:v>
                </c:pt>
                <c:pt idx="88">
                  <c:v>25.542999999999999</c:v>
                </c:pt>
                <c:pt idx="89">
                  <c:v>25.978999999999999</c:v>
                </c:pt>
                <c:pt idx="90">
                  <c:v>24.992999999999999</c:v>
                </c:pt>
                <c:pt idx="91">
                  <c:v>24.234000000000002</c:v>
                </c:pt>
                <c:pt idx="92">
                  <c:v>23.794</c:v>
                </c:pt>
                <c:pt idx="93">
                  <c:v>23.734999999999999</c:v>
                </c:pt>
                <c:pt idx="94">
                  <c:v>23.808</c:v>
                </c:pt>
                <c:pt idx="95">
                  <c:v>23.513000000000002</c:v>
                </c:pt>
                <c:pt idx="96">
                  <c:v>24.268999999999998</c:v>
                </c:pt>
                <c:pt idx="97">
                  <c:v>24.602</c:v>
                </c:pt>
                <c:pt idx="98">
                  <c:v>23.497</c:v>
                </c:pt>
                <c:pt idx="99">
                  <c:v>25.076000000000001</c:v>
                </c:pt>
                <c:pt idx="100">
                  <c:v>25.274999999999999</c:v>
                </c:pt>
                <c:pt idx="101">
                  <c:v>25.291</c:v>
                </c:pt>
                <c:pt idx="102">
                  <c:v>24.931999999999999</c:v>
                </c:pt>
                <c:pt idx="103">
                  <c:v>25.614000000000001</c:v>
                </c:pt>
                <c:pt idx="104">
                  <c:v>25.398</c:v>
                </c:pt>
                <c:pt idx="105">
                  <c:v>24.167000000000002</c:v>
                </c:pt>
                <c:pt idx="106">
                  <c:v>23.584</c:v>
                </c:pt>
                <c:pt idx="107">
                  <c:v>23.81</c:v>
                </c:pt>
                <c:pt idx="108">
                  <c:v>24.928000000000001</c:v>
                </c:pt>
                <c:pt idx="109">
                  <c:v>25.303999999999998</c:v>
                </c:pt>
                <c:pt idx="110">
                  <c:v>25.196000000000002</c:v>
                </c:pt>
                <c:pt idx="111">
                  <c:v>24.189</c:v>
                </c:pt>
                <c:pt idx="112">
                  <c:v>23.739000000000001</c:v>
                </c:pt>
                <c:pt idx="113">
                  <c:v>24.501000000000001</c:v>
                </c:pt>
                <c:pt idx="114">
                  <c:v>25.321999999999999</c:v>
                </c:pt>
                <c:pt idx="115">
                  <c:v>24.457000000000001</c:v>
                </c:pt>
                <c:pt idx="116">
                  <c:v>24.826000000000001</c:v>
                </c:pt>
                <c:pt idx="117">
                  <c:v>24.393000000000001</c:v>
                </c:pt>
                <c:pt idx="118">
                  <c:v>24.707999999999998</c:v>
                </c:pt>
                <c:pt idx="119">
                  <c:v>24.456</c:v>
                </c:pt>
                <c:pt idx="120">
                  <c:v>23.83</c:v>
                </c:pt>
                <c:pt idx="121">
                  <c:v>23.841999999999999</c:v>
                </c:pt>
                <c:pt idx="122">
                  <c:v>24.116</c:v>
                </c:pt>
                <c:pt idx="123">
                  <c:v>24.460999999999999</c:v>
                </c:pt>
                <c:pt idx="124">
                  <c:v>24.151</c:v>
                </c:pt>
                <c:pt idx="125">
                  <c:v>23.585000000000001</c:v>
                </c:pt>
                <c:pt idx="126">
                  <c:v>23.350999999999999</c:v>
                </c:pt>
                <c:pt idx="127">
                  <c:v>24.324000000000002</c:v>
                </c:pt>
                <c:pt idx="128">
                  <c:v>24.329000000000001</c:v>
                </c:pt>
                <c:pt idx="129">
                  <c:v>24.622</c:v>
                </c:pt>
                <c:pt idx="130">
                  <c:v>24.472999999999999</c:v>
                </c:pt>
                <c:pt idx="131">
                  <c:v>24.891999999999999</c:v>
                </c:pt>
                <c:pt idx="132">
                  <c:v>25.152999999999999</c:v>
                </c:pt>
                <c:pt idx="133">
                  <c:v>25.286999999999999</c:v>
                </c:pt>
                <c:pt idx="134">
                  <c:v>25.152000000000001</c:v>
                </c:pt>
                <c:pt idx="135">
                  <c:v>24.831</c:v>
                </c:pt>
                <c:pt idx="136">
                  <c:v>24.872</c:v>
                </c:pt>
                <c:pt idx="137">
                  <c:v>23.896999999999998</c:v>
                </c:pt>
                <c:pt idx="138">
                  <c:v>24.303000000000001</c:v>
                </c:pt>
                <c:pt idx="139">
                  <c:v>25.175999999999998</c:v>
                </c:pt>
                <c:pt idx="140">
                  <c:v>25.437999999999999</c:v>
                </c:pt>
                <c:pt idx="141">
                  <c:v>25.754000000000001</c:v>
                </c:pt>
                <c:pt idx="142">
                  <c:v>24.071000000000002</c:v>
                </c:pt>
                <c:pt idx="143">
                  <c:v>24.042999999999999</c:v>
                </c:pt>
                <c:pt idx="144">
                  <c:v>24.655999999999999</c:v>
                </c:pt>
                <c:pt idx="145">
                  <c:v>24.744</c:v>
                </c:pt>
                <c:pt idx="146">
                  <c:v>24.838000000000001</c:v>
                </c:pt>
                <c:pt idx="147">
                  <c:v>24.562999999999999</c:v>
                </c:pt>
                <c:pt idx="148">
                  <c:v>23.332999999999998</c:v>
                </c:pt>
                <c:pt idx="149">
                  <c:v>24.398</c:v>
                </c:pt>
                <c:pt idx="150">
                  <c:v>25.22</c:v>
                </c:pt>
                <c:pt idx="151">
                  <c:v>24.931000000000001</c:v>
                </c:pt>
                <c:pt idx="152">
                  <c:v>23.385999999999999</c:v>
                </c:pt>
                <c:pt idx="153">
                  <c:v>23.382999999999999</c:v>
                </c:pt>
                <c:pt idx="154">
                  <c:v>25.082000000000001</c:v>
                </c:pt>
                <c:pt idx="155">
                  <c:v>25.126000000000001</c:v>
                </c:pt>
                <c:pt idx="156">
                  <c:v>24.236000000000001</c:v>
                </c:pt>
                <c:pt idx="157">
                  <c:v>23.49</c:v>
                </c:pt>
                <c:pt idx="158">
                  <c:v>23.863</c:v>
                </c:pt>
                <c:pt idx="159">
                  <c:v>23.870999999999999</c:v>
                </c:pt>
                <c:pt idx="160">
                  <c:v>25.038</c:v>
                </c:pt>
                <c:pt idx="161">
                  <c:v>25.292999999999999</c:v>
                </c:pt>
                <c:pt idx="162">
                  <c:v>24.651</c:v>
                </c:pt>
                <c:pt idx="163">
                  <c:v>24.114000000000001</c:v>
                </c:pt>
                <c:pt idx="164">
                  <c:v>23.687000000000001</c:v>
                </c:pt>
                <c:pt idx="165">
                  <c:v>23.835000000000001</c:v>
                </c:pt>
                <c:pt idx="166">
                  <c:v>25.334</c:v>
                </c:pt>
                <c:pt idx="167">
                  <c:v>24.888000000000002</c:v>
                </c:pt>
                <c:pt idx="168">
                  <c:v>24.23</c:v>
                </c:pt>
                <c:pt idx="169">
                  <c:v>24.323</c:v>
                </c:pt>
                <c:pt idx="170">
                  <c:v>24.904</c:v>
                </c:pt>
                <c:pt idx="171">
                  <c:v>22.95</c:v>
                </c:pt>
                <c:pt idx="172">
                  <c:v>24.036000000000001</c:v>
                </c:pt>
                <c:pt idx="173">
                  <c:v>24.616</c:v>
                </c:pt>
                <c:pt idx="174">
                  <c:v>24.875</c:v>
                </c:pt>
                <c:pt idx="175">
                  <c:v>24.036999999999999</c:v>
                </c:pt>
                <c:pt idx="176">
                  <c:v>23.79</c:v>
                </c:pt>
                <c:pt idx="177">
                  <c:v>23.443000000000001</c:v>
                </c:pt>
                <c:pt idx="178">
                  <c:v>24.440999999999999</c:v>
                </c:pt>
                <c:pt idx="179">
                  <c:v>24.285</c:v>
                </c:pt>
                <c:pt idx="180">
                  <c:v>23.417999999999999</c:v>
                </c:pt>
                <c:pt idx="181">
                  <c:v>24.14</c:v>
                </c:pt>
                <c:pt idx="182">
                  <c:v>24.788</c:v>
                </c:pt>
                <c:pt idx="183">
                  <c:v>23.95</c:v>
                </c:pt>
                <c:pt idx="184">
                  <c:v>24.257000000000001</c:v>
                </c:pt>
                <c:pt idx="185">
                  <c:v>24.85</c:v>
                </c:pt>
                <c:pt idx="186">
                  <c:v>24.734000000000002</c:v>
                </c:pt>
                <c:pt idx="187">
                  <c:v>25.404</c:v>
                </c:pt>
                <c:pt idx="188">
                  <c:v>25.861000000000001</c:v>
                </c:pt>
                <c:pt idx="189">
                  <c:v>24.478999999999999</c:v>
                </c:pt>
                <c:pt idx="190">
                  <c:v>23.271000000000001</c:v>
                </c:pt>
                <c:pt idx="191">
                  <c:v>24.484000000000002</c:v>
                </c:pt>
                <c:pt idx="192">
                  <c:v>24.873000000000001</c:v>
                </c:pt>
                <c:pt idx="193">
                  <c:v>24.378</c:v>
                </c:pt>
                <c:pt idx="194">
                  <c:v>23.777000000000001</c:v>
                </c:pt>
                <c:pt idx="195">
                  <c:v>24.738</c:v>
                </c:pt>
                <c:pt idx="196">
                  <c:v>24.626000000000001</c:v>
                </c:pt>
                <c:pt idx="197">
                  <c:v>24.541</c:v>
                </c:pt>
                <c:pt idx="198">
                  <c:v>24.585000000000001</c:v>
                </c:pt>
                <c:pt idx="199">
                  <c:v>25.326000000000001</c:v>
                </c:pt>
                <c:pt idx="200">
                  <c:v>25.355</c:v>
                </c:pt>
                <c:pt idx="201">
                  <c:v>26.262</c:v>
                </c:pt>
                <c:pt idx="202">
                  <c:v>26.228999999999999</c:v>
                </c:pt>
                <c:pt idx="203">
                  <c:v>25.298999999999999</c:v>
                </c:pt>
                <c:pt idx="204">
                  <c:v>23.356000000000002</c:v>
                </c:pt>
                <c:pt idx="205">
                  <c:v>22.827999999999999</c:v>
                </c:pt>
                <c:pt idx="206">
                  <c:v>23.521000000000001</c:v>
                </c:pt>
                <c:pt idx="207">
                  <c:v>24.582999999999998</c:v>
                </c:pt>
                <c:pt idx="208">
                  <c:v>24.597999999999999</c:v>
                </c:pt>
                <c:pt idx="209">
                  <c:v>24.74</c:v>
                </c:pt>
                <c:pt idx="210">
                  <c:v>23.925000000000001</c:v>
                </c:pt>
                <c:pt idx="211">
                  <c:v>24.797999999999998</c:v>
                </c:pt>
                <c:pt idx="212">
                  <c:v>25.212</c:v>
                </c:pt>
                <c:pt idx="213">
                  <c:v>24.471</c:v>
                </c:pt>
                <c:pt idx="214">
                  <c:v>24.379000000000001</c:v>
                </c:pt>
                <c:pt idx="215">
                  <c:v>24.806999999999999</c:v>
                </c:pt>
                <c:pt idx="216">
                  <c:v>24.634</c:v>
                </c:pt>
                <c:pt idx="217">
                  <c:v>24.181999999999999</c:v>
                </c:pt>
                <c:pt idx="218">
                  <c:v>23.495999999999999</c:v>
                </c:pt>
                <c:pt idx="219">
                  <c:v>23.402000000000001</c:v>
                </c:pt>
                <c:pt idx="220">
                  <c:v>23.495000000000001</c:v>
                </c:pt>
                <c:pt idx="221">
                  <c:v>24.364999999999998</c:v>
                </c:pt>
                <c:pt idx="222">
                  <c:v>24.427</c:v>
                </c:pt>
                <c:pt idx="223">
                  <c:v>24.173999999999999</c:v>
                </c:pt>
                <c:pt idx="224">
                  <c:v>23.146000000000001</c:v>
                </c:pt>
                <c:pt idx="225">
                  <c:v>24.565000000000001</c:v>
                </c:pt>
                <c:pt idx="226">
                  <c:v>24.06</c:v>
                </c:pt>
                <c:pt idx="227">
                  <c:v>23.405000000000001</c:v>
                </c:pt>
                <c:pt idx="228">
                  <c:v>24.225000000000001</c:v>
                </c:pt>
                <c:pt idx="229">
                  <c:v>24.872</c:v>
                </c:pt>
                <c:pt idx="230">
                  <c:v>23.613</c:v>
                </c:pt>
                <c:pt idx="231">
                  <c:v>23.305</c:v>
                </c:pt>
                <c:pt idx="232">
                  <c:v>24.375</c:v>
                </c:pt>
                <c:pt idx="233">
                  <c:v>24.748000000000001</c:v>
                </c:pt>
                <c:pt idx="234">
                  <c:v>25.225000000000001</c:v>
                </c:pt>
                <c:pt idx="235">
                  <c:v>23.481000000000002</c:v>
                </c:pt>
                <c:pt idx="236">
                  <c:v>23.984000000000002</c:v>
                </c:pt>
                <c:pt idx="237">
                  <c:v>23.803999999999998</c:v>
                </c:pt>
                <c:pt idx="238">
                  <c:v>23.925000000000001</c:v>
                </c:pt>
                <c:pt idx="239">
                  <c:v>24.859000000000002</c:v>
                </c:pt>
                <c:pt idx="240">
                  <c:v>24.600999999999999</c:v>
                </c:pt>
                <c:pt idx="241">
                  <c:v>23.469000000000001</c:v>
                </c:pt>
                <c:pt idx="242">
                  <c:v>22.786000000000001</c:v>
                </c:pt>
                <c:pt idx="243">
                  <c:v>24.655000000000001</c:v>
                </c:pt>
                <c:pt idx="244">
                  <c:v>25.053999999999998</c:v>
                </c:pt>
                <c:pt idx="245">
                  <c:v>24.994</c:v>
                </c:pt>
                <c:pt idx="246">
                  <c:v>24.241</c:v>
                </c:pt>
                <c:pt idx="247">
                  <c:v>24.443999999999999</c:v>
                </c:pt>
                <c:pt idx="248">
                  <c:v>23.472999999999999</c:v>
                </c:pt>
                <c:pt idx="249">
                  <c:v>24.369</c:v>
                </c:pt>
                <c:pt idx="250">
                  <c:v>25.023</c:v>
                </c:pt>
                <c:pt idx="251">
                  <c:v>24.375</c:v>
                </c:pt>
                <c:pt idx="252">
                  <c:v>24.353000000000002</c:v>
                </c:pt>
                <c:pt idx="253">
                  <c:v>24.167000000000002</c:v>
                </c:pt>
                <c:pt idx="254">
                  <c:v>23.561</c:v>
                </c:pt>
                <c:pt idx="255">
                  <c:v>24.042000000000002</c:v>
                </c:pt>
                <c:pt idx="256">
                  <c:v>24.497</c:v>
                </c:pt>
                <c:pt idx="257">
                  <c:v>22.884</c:v>
                </c:pt>
                <c:pt idx="258">
                  <c:v>25.187999999999999</c:v>
                </c:pt>
                <c:pt idx="259">
                  <c:v>25.298999999999999</c:v>
                </c:pt>
                <c:pt idx="260">
                  <c:v>23.978000000000002</c:v>
                </c:pt>
                <c:pt idx="261">
                  <c:v>24.016999999999999</c:v>
                </c:pt>
                <c:pt idx="262">
                  <c:v>24.81</c:v>
                </c:pt>
                <c:pt idx="263">
                  <c:v>24.61</c:v>
                </c:pt>
                <c:pt idx="264">
                  <c:v>23.376000000000001</c:v>
                </c:pt>
                <c:pt idx="265">
                  <c:v>24.106000000000002</c:v>
                </c:pt>
                <c:pt idx="266">
                  <c:v>23.433</c:v>
                </c:pt>
                <c:pt idx="267">
                  <c:v>24.324999999999999</c:v>
                </c:pt>
                <c:pt idx="268">
                  <c:v>24.686</c:v>
                </c:pt>
                <c:pt idx="269">
                  <c:v>24.114000000000001</c:v>
                </c:pt>
                <c:pt idx="270">
                  <c:v>23.638999999999999</c:v>
                </c:pt>
                <c:pt idx="271">
                  <c:v>23.881</c:v>
                </c:pt>
                <c:pt idx="272">
                  <c:v>23.923999999999999</c:v>
                </c:pt>
                <c:pt idx="273">
                  <c:v>24.023</c:v>
                </c:pt>
                <c:pt idx="274">
                  <c:v>24.352</c:v>
                </c:pt>
                <c:pt idx="275">
                  <c:v>24.091000000000001</c:v>
                </c:pt>
                <c:pt idx="276">
                  <c:v>24.550999999999998</c:v>
                </c:pt>
                <c:pt idx="277">
                  <c:v>24.838999999999999</c:v>
                </c:pt>
                <c:pt idx="278">
                  <c:v>24.359000000000002</c:v>
                </c:pt>
                <c:pt idx="279">
                  <c:v>24.558</c:v>
                </c:pt>
                <c:pt idx="280">
                  <c:v>23.870999999999999</c:v>
                </c:pt>
                <c:pt idx="281">
                  <c:v>23.959</c:v>
                </c:pt>
                <c:pt idx="282">
                  <c:v>23.742000000000001</c:v>
                </c:pt>
                <c:pt idx="283">
                  <c:v>24.83</c:v>
                </c:pt>
                <c:pt idx="284">
                  <c:v>24.343</c:v>
                </c:pt>
                <c:pt idx="285">
                  <c:v>24.356000000000002</c:v>
                </c:pt>
                <c:pt idx="286">
                  <c:v>24.576000000000001</c:v>
                </c:pt>
                <c:pt idx="287">
                  <c:v>24.44</c:v>
                </c:pt>
                <c:pt idx="288">
                  <c:v>23.600999999999999</c:v>
                </c:pt>
                <c:pt idx="289">
                  <c:v>24.251999999999999</c:v>
                </c:pt>
                <c:pt idx="290">
                  <c:v>23.887</c:v>
                </c:pt>
                <c:pt idx="291">
                  <c:v>24.213000000000001</c:v>
                </c:pt>
                <c:pt idx="292">
                  <c:v>24.838999999999999</c:v>
                </c:pt>
                <c:pt idx="293">
                  <c:v>24.103000000000002</c:v>
                </c:pt>
                <c:pt idx="294">
                  <c:v>24.04</c:v>
                </c:pt>
                <c:pt idx="295">
                  <c:v>24.465</c:v>
                </c:pt>
                <c:pt idx="296">
                  <c:v>24.917000000000002</c:v>
                </c:pt>
                <c:pt idx="297">
                  <c:v>25.123999999999999</c:v>
                </c:pt>
                <c:pt idx="298">
                  <c:v>24.036000000000001</c:v>
                </c:pt>
                <c:pt idx="299">
                  <c:v>24.585999999999999</c:v>
                </c:pt>
                <c:pt idx="300">
                  <c:v>24.905999999999999</c:v>
                </c:pt>
                <c:pt idx="301">
                  <c:v>24.241</c:v>
                </c:pt>
                <c:pt idx="302">
                  <c:v>24.271000000000001</c:v>
                </c:pt>
                <c:pt idx="303">
                  <c:v>22.824999999999999</c:v>
                </c:pt>
                <c:pt idx="304">
                  <c:v>22.385999999999999</c:v>
                </c:pt>
              </c:numCache>
            </c:numRef>
          </c:yVal>
          <c:smooth val="0"/>
          <c:extLst>
            <c:ext xmlns:c16="http://schemas.microsoft.com/office/drawing/2014/chart" uri="{C3380CC4-5D6E-409C-BE32-E72D297353CC}">
              <c16:uniqueId val="{00000000-A7A0-4CB7-A2CE-D5709F015DFE}"/>
            </c:ext>
          </c:extLst>
        </c:ser>
        <c:ser>
          <c:idx val="1"/>
          <c:order val="1"/>
          <c:tx>
            <c:v>Avg. Max.</c:v>
          </c:tx>
          <c:spPr>
            <a:ln w="15875">
              <a:solidFill>
                <a:srgbClr val="FF000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Daily_2021!$F$4:$F$368</c:f>
              <c:numCache>
                <c:formatCode>0.0</c:formatCode>
                <c:ptCount val="365"/>
                <c:pt idx="0">
                  <c:v>29.83</c:v>
                </c:pt>
                <c:pt idx="1">
                  <c:v>30.37</c:v>
                </c:pt>
                <c:pt idx="2">
                  <c:v>29.83</c:v>
                </c:pt>
                <c:pt idx="3">
                  <c:v>28.73</c:v>
                </c:pt>
                <c:pt idx="4">
                  <c:v>28.25</c:v>
                </c:pt>
                <c:pt idx="5">
                  <c:v>28.42</c:v>
                </c:pt>
                <c:pt idx="6">
                  <c:v>27.64</c:v>
                </c:pt>
                <c:pt idx="7">
                  <c:v>27.23</c:v>
                </c:pt>
                <c:pt idx="8">
                  <c:v>26</c:v>
                </c:pt>
                <c:pt idx="9">
                  <c:v>26.71</c:v>
                </c:pt>
                <c:pt idx="10">
                  <c:v>29.24</c:v>
                </c:pt>
                <c:pt idx="11">
                  <c:v>29.31</c:v>
                </c:pt>
                <c:pt idx="12">
                  <c:v>28.53</c:v>
                </c:pt>
                <c:pt idx="13">
                  <c:v>27.77</c:v>
                </c:pt>
                <c:pt idx="14">
                  <c:v>27.5</c:v>
                </c:pt>
                <c:pt idx="15">
                  <c:v>27.19</c:v>
                </c:pt>
                <c:pt idx="16">
                  <c:v>28.35</c:v>
                </c:pt>
                <c:pt idx="17">
                  <c:v>29.28</c:v>
                </c:pt>
                <c:pt idx="18">
                  <c:v>28.94</c:v>
                </c:pt>
                <c:pt idx="19">
                  <c:v>28.29</c:v>
                </c:pt>
                <c:pt idx="20">
                  <c:v>28.42</c:v>
                </c:pt>
                <c:pt idx="21">
                  <c:v>29.24</c:v>
                </c:pt>
                <c:pt idx="22">
                  <c:v>27.84</c:v>
                </c:pt>
                <c:pt idx="23">
                  <c:v>28.63</c:v>
                </c:pt>
                <c:pt idx="24">
                  <c:v>28.7</c:v>
                </c:pt>
                <c:pt idx="25">
                  <c:v>29.62</c:v>
                </c:pt>
                <c:pt idx="26">
                  <c:v>28.35</c:v>
                </c:pt>
                <c:pt idx="27">
                  <c:v>29.11</c:v>
                </c:pt>
                <c:pt idx="28">
                  <c:v>27.26</c:v>
                </c:pt>
                <c:pt idx="29">
                  <c:v>28.59</c:v>
                </c:pt>
                <c:pt idx="30">
                  <c:v>28.63</c:v>
                </c:pt>
                <c:pt idx="31">
                  <c:v>28.94</c:v>
                </c:pt>
                <c:pt idx="32">
                  <c:v>28.49</c:v>
                </c:pt>
                <c:pt idx="33">
                  <c:v>28.76</c:v>
                </c:pt>
                <c:pt idx="34">
                  <c:v>28.9</c:v>
                </c:pt>
                <c:pt idx="35">
                  <c:v>27.57</c:v>
                </c:pt>
                <c:pt idx="36">
                  <c:v>27.88</c:v>
                </c:pt>
                <c:pt idx="37">
                  <c:v>28.59</c:v>
                </c:pt>
                <c:pt idx="38">
                  <c:v>28.46</c:v>
                </c:pt>
                <c:pt idx="39">
                  <c:v>29.72</c:v>
                </c:pt>
                <c:pt idx="40">
                  <c:v>25.69</c:v>
                </c:pt>
                <c:pt idx="41">
                  <c:v>28.29</c:v>
                </c:pt>
                <c:pt idx="42">
                  <c:v>28.35</c:v>
                </c:pt>
                <c:pt idx="43">
                  <c:v>28.56</c:v>
                </c:pt>
                <c:pt idx="44">
                  <c:v>29.18</c:v>
                </c:pt>
                <c:pt idx="45">
                  <c:v>27.36</c:v>
                </c:pt>
                <c:pt idx="46">
                  <c:v>29.45</c:v>
                </c:pt>
                <c:pt idx="47">
                  <c:v>29.69</c:v>
                </c:pt>
                <c:pt idx="48">
                  <c:v>29.14</c:v>
                </c:pt>
                <c:pt idx="49">
                  <c:v>28.73</c:v>
                </c:pt>
                <c:pt idx="50">
                  <c:v>28.7</c:v>
                </c:pt>
                <c:pt idx="51">
                  <c:v>29.42</c:v>
                </c:pt>
                <c:pt idx="52">
                  <c:v>29.96</c:v>
                </c:pt>
                <c:pt idx="53">
                  <c:v>28.01</c:v>
                </c:pt>
                <c:pt idx="54">
                  <c:v>28.66</c:v>
                </c:pt>
                <c:pt idx="55">
                  <c:v>29.72</c:v>
                </c:pt>
                <c:pt idx="56">
                  <c:v>30.44</c:v>
                </c:pt>
                <c:pt idx="57">
                  <c:v>28.25</c:v>
                </c:pt>
                <c:pt idx="58">
                  <c:v>30.44</c:v>
                </c:pt>
                <c:pt idx="59">
                  <c:v>31.26</c:v>
                </c:pt>
                <c:pt idx="60">
                  <c:v>30.34</c:v>
                </c:pt>
                <c:pt idx="61">
                  <c:v>28.83</c:v>
                </c:pt>
                <c:pt idx="62">
                  <c:v>29.31</c:v>
                </c:pt>
                <c:pt idx="63">
                  <c:v>29.76</c:v>
                </c:pt>
                <c:pt idx="64">
                  <c:v>27.6</c:v>
                </c:pt>
                <c:pt idx="65">
                  <c:v>25.48</c:v>
                </c:pt>
                <c:pt idx="66">
                  <c:v>25.82</c:v>
                </c:pt>
                <c:pt idx="67">
                  <c:v>29.31</c:v>
                </c:pt>
                <c:pt idx="68">
                  <c:v>29.21</c:v>
                </c:pt>
                <c:pt idx="69">
                  <c:v>29.52</c:v>
                </c:pt>
                <c:pt idx="70">
                  <c:v>28.6</c:v>
                </c:pt>
                <c:pt idx="71">
                  <c:v>29.93</c:v>
                </c:pt>
                <c:pt idx="72">
                  <c:v>29.24</c:v>
                </c:pt>
                <c:pt idx="73">
                  <c:v>30.65</c:v>
                </c:pt>
                <c:pt idx="74">
                  <c:v>28.73</c:v>
                </c:pt>
                <c:pt idx="75">
                  <c:v>27.94</c:v>
                </c:pt>
                <c:pt idx="76">
                  <c:v>28.39</c:v>
                </c:pt>
                <c:pt idx="77">
                  <c:v>28.29</c:v>
                </c:pt>
                <c:pt idx="78">
                  <c:v>29.48</c:v>
                </c:pt>
                <c:pt idx="79">
                  <c:v>28.8</c:v>
                </c:pt>
                <c:pt idx="80">
                  <c:v>30.65</c:v>
                </c:pt>
                <c:pt idx="81">
                  <c:v>30</c:v>
                </c:pt>
                <c:pt idx="82">
                  <c:v>30.72</c:v>
                </c:pt>
                <c:pt idx="83">
                  <c:v>30.85</c:v>
                </c:pt>
                <c:pt idx="84">
                  <c:v>29.21</c:v>
                </c:pt>
                <c:pt idx="85">
                  <c:v>30.24</c:v>
                </c:pt>
                <c:pt idx="86">
                  <c:v>30.99</c:v>
                </c:pt>
                <c:pt idx="87">
                  <c:v>30.79</c:v>
                </c:pt>
                <c:pt idx="88">
                  <c:v>30.65</c:v>
                </c:pt>
                <c:pt idx="89">
                  <c:v>31.1</c:v>
                </c:pt>
                <c:pt idx="90">
                  <c:v>29.83</c:v>
                </c:pt>
                <c:pt idx="91">
                  <c:v>29</c:v>
                </c:pt>
                <c:pt idx="92">
                  <c:v>27.06</c:v>
                </c:pt>
                <c:pt idx="93">
                  <c:v>27.94</c:v>
                </c:pt>
                <c:pt idx="94">
                  <c:v>27.6</c:v>
                </c:pt>
                <c:pt idx="95">
                  <c:v>26.85</c:v>
                </c:pt>
                <c:pt idx="96">
                  <c:v>28.76</c:v>
                </c:pt>
                <c:pt idx="97">
                  <c:v>28.94</c:v>
                </c:pt>
                <c:pt idx="98">
                  <c:v>29.31</c:v>
                </c:pt>
                <c:pt idx="99">
                  <c:v>30.1</c:v>
                </c:pt>
                <c:pt idx="100">
                  <c:v>29.35</c:v>
                </c:pt>
                <c:pt idx="101">
                  <c:v>30</c:v>
                </c:pt>
                <c:pt idx="102">
                  <c:v>29.97</c:v>
                </c:pt>
                <c:pt idx="103">
                  <c:v>30.51</c:v>
                </c:pt>
                <c:pt idx="104">
                  <c:v>29.66</c:v>
                </c:pt>
                <c:pt idx="105">
                  <c:v>28.32</c:v>
                </c:pt>
                <c:pt idx="106">
                  <c:v>28.25</c:v>
                </c:pt>
                <c:pt idx="107">
                  <c:v>29.93</c:v>
                </c:pt>
                <c:pt idx="108">
                  <c:v>29.72</c:v>
                </c:pt>
                <c:pt idx="109">
                  <c:v>29.87</c:v>
                </c:pt>
                <c:pt idx="110">
                  <c:v>30.28</c:v>
                </c:pt>
                <c:pt idx="111">
                  <c:v>28.67</c:v>
                </c:pt>
                <c:pt idx="112">
                  <c:v>27.13</c:v>
                </c:pt>
                <c:pt idx="113">
                  <c:v>28.12</c:v>
                </c:pt>
                <c:pt idx="114">
                  <c:v>30.24</c:v>
                </c:pt>
                <c:pt idx="115">
                  <c:v>27.61</c:v>
                </c:pt>
                <c:pt idx="116">
                  <c:v>29.38</c:v>
                </c:pt>
                <c:pt idx="117">
                  <c:v>28.9</c:v>
                </c:pt>
                <c:pt idx="118">
                  <c:v>29.29</c:v>
                </c:pt>
                <c:pt idx="119">
                  <c:v>28.98</c:v>
                </c:pt>
                <c:pt idx="120">
                  <c:v>26.71</c:v>
                </c:pt>
                <c:pt idx="121">
                  <c:v>29.66</c:v>
                </c:pt>
                <c:pt idx="122">
                  <c:v>28.8</c:v>
                </c:pt>
                <c:pt idx="123">
                  <c:v>29.31</c:v>
                </c:pt>
                <c:pt idx="124">
                  <c:v>29.25</c:v>
                </c:pt>
                <c:pt idx="125">
                  <c:v>25.15</c:v>
                </c:pt>
                <c:pt idx="126">
                  <c:v>25.52</c:v>
                </c:pt>
                <c:pt idx="127">
                  <c:v>30.04</c:v>
                </c:pt>
                <c:pt idx="128">
                  <c:v>28.87</c:v>
                </c:pt>
                <c:pt idx="129">
                  <c:v>28.77</c:v>
                </c:pt>
                <c:pt idx="130">
                  <c:v>28.49</c:v>
                </c:pt>
                <c:pt idx="131">
                  <c:v>29.48</c:v>
                </c:pt>
                <c:pt idx="132">
                  <c:v>28.05</c:v>
                </c:pt>
                <c:pt idx="133">
                  <c:v>30.1</c:v>
                </c:pt>
                <c:pt idx="134">
                  <c:v>29.56</c:v>
                </c:pt>
                <c:pt idx="135">
                  <c:v>28.22</c:v>
                </c:pt>
                <c:pt idx="136">
                  <c:v>28.53</c:v>
                </c:pt>
                <c:pt idx="137">
                  <c:v>26.75</c:v>
                </c:pt>
                <c:pt idx="138">
                  <c:v>28.49</c:v>
                </c:pt>
                <c:pt idx="139">
                  <c:v>29.49</c:v>
                </c:pt>
                <c:pt idx="140">
                  <c:v>29.11</c:v>
                </c:pt>
                <c:pt idx="141">
                  <c:v>30.62</c:v>
                </c:pt>
                <c:pt idx="142">
                  <c:v>29.69</c:v>
                </c:pt>
                <c:pt idx="143">
                  <c:v>26.13</c:v>
                </c:pt>
                <c:pt idx="144">
                  <c:v>28.46</c:v>
                </c:pt>
                <c:pt idx="145">
                  <c:v>28.56</c:v>
                </c:pt>
                <c:pt idx="146">
                  <c:v>30.07</c:v>
                </c:pt>
                <c:pt idx="147">
                  <c:v>27.98</c:v>
                </c:pt>
                <c:pt idx="148">
                  <c:v>25.8</c:v>
                </c:pt>
                <c:pt idx="149">
                  <c:v>29.9</c:v>
                </c:pt>
                <c:pt idx="150">
                  <c:v>29.52</c:v>
                </c:pt>
                <c:pt idx="151">
                  <c:v>28.4</c:v>
                </c:pt>
                <c:pt idx="152">
                  <c:v>26.24</c:v>
                </c:pt>
                <c:pt idx="153">
                  <c:v>26.23</c:v>
                </c:pt>
                <c:pt idx="154">
                  <c:v>28.9</c:v>
                </c:pt>
                <c:pt idx="155">
                  <c:v>28.97</c:v>
                </c:pt>
                <c:pt idx="156">
                  <c:v>26.68</c:v>
                </c:pt>
                <c:pt idx="157">
                  <c:v>27.5</c:v>
                </c:pt>
                <c:pt idx="158">
                  <c:v>28.25</c:v>
                </c:pt>
                <c:pt idx="159">
                  <c:v>28.29</c:v>
                </c:pt>
                <c:pt idx="160">
                  <c:v>30.14</c:v>
                </c:pt>
                <c:pt idx="161">
                  <c:v>30.73</c:v>
                </c:pt>
                <c:pt idx="162">
                  <c:v>27.92</c:v>
                </c:pt>
                <c:pt idx="163">
                  <c:v>29.35</c:v>
                </c:pt>
                <c:pt idx="164">
                  <c:v>27.54</c:v>
                </c:pt>
                <c:pt idx="165">
                  <c:v>28.7</c:v>
                </c:pt>
                <c:pt idx="166">
                  <c:v>31.38</c:v>
                </c:pt>
                <c:pt idx="167">
                  <c:v>29.59</c:v>
                </c:pt>
                <c:pt idx="168">
                  <c:v>26.62</c:v>
                </c:pt>
                <c:pt idx="169">
                  <c:v>28.29</c:v>
                </c:pt>
                <c:pt idx="170">
                  <c:v>29.01</c:v>
                </c:pt>
                <c:pt idx="171">
                  <c:v>24.94</c:v>
                </c:pt>
                <c:pt idx="172">
                  <c:v>28.42</c:v>
                </c:pt>
                <c:pt idx="173">
                  <c:v>28.29</c:v>
                </c:pt>
                <c:pt idx="174">
                  <c:v>29.35</c:v>
                </c:pt>
                <c:pt idx="175">
                  <c:v>28.09</c:v>
                </c:pt>
                <c:pt idx="176">
                  <c:v>25.9</c:v>
                </c:pt>
                <c:pt idx="177">
                  <c:v>30.01</c:v>
                </c:pt>
                <c:pt idx="178">
                  <c:v>30.04</c:v>
                </c:pt>
                <c:pt idx="179">
                  <c:v>28.36</c:v>
                </c:pt>
                <c:pt idx="180">
                  <c:v>29.18</c:v>
                </c:pt>
                <c:pt idx="181">
                  <c:v>27.34</c:v>
                </c:pt>
                <c:pt idx="182">
                  <c:v>30.18</c:v>
                </c:pt>
                <c:pt idx="183">
                  <c:v>29.08</c:v>
                </c:pt>
                <c:pt idx="184">
                  <c:v>27.58</c:v>
                </c:pt>
                <c:pt idx="185">
                  <c:v>30.15</c:v>
                </c:pt>
                <c:pt idx="186">
                  <c:v>29.25</c:v>
                </c:pt>
                <c:pt idx="187">
                  <c:v>29.45</c:v>
                </c:pt>
                <c:pt idx="188">
                  <c:v>29.56</c:v>
                </c:pt>
                <c:pt idx="189">
                  <c:v>29.25</c:v>
                </c:pt>
                <c:pt idx="190">
                  <c:v>24.5</c:v>
                </c:pt>
                <c:pt idx="191">
                  <c:v>29.72</c:v>
                </c:pt>
                <c:pt idx="192">
                  <c:v>30.86</c:v>
                </c:pt>
                <c:pt idx="193">
                  <c:v>28.43</c:v>
                </c:pt>
                <c:pt idx="194">
                  <c:v>29.11</c:v>
                </c:pt>
                <c:pt idx="195">
                  <c:v>28.98</c:v>
                </c:pt>
                <c:pt idx="196">
                  <c:v>27.78</c:v>
                </c:pt>
                <c:pt idx="197">
                  <c:v>29.02</c:v>
                </c:pt>
                <c:pt idx="198">
                  <c:v>27.75</c:v>
                </c:pt>
                <c:pt idx="199">
                  <c:v>29.46</c:v>
                </c:pt>
                <c:pt idx="200">
                  <c:v>28.67</c:v>
                </c:pt>
                <c:pt idx="201">
                  <c:v>30.45</c:v>
                </c:pt>
                <c:pt idx="202">
                  <c:v>31.2</c:v>
                </c:pt>
                <c:pt idx="203">
                  <c:v>29.05</c:v>
                </c:pt>
                <c:pt idx="204">
                  <c:v>25.56</c:v>
                </c:pt>
                <c:pt idx="205">
                  <c:v>25.59</c:v>
                </c:pt>
                <c:pt idx="206">
                  <c:v>28.06</c:v>
                </c:pt>
                <c:pt idx="207">
                  <c:v>29.19</c:v>
                </c:pt>
                <c:pt idx="208">
                  <c:v>28.67</c:v>
                </c:pt>
                <c:pt idx="209">
                  <c:v>28.71</c:v>
                </c:pt>
                <c:pt idx="210">
                  <c:v>25.97</c:v>
                </c:pt>
                <c:pt idx="211">
                  <c:v>27.75</c:v>
                </c:pt>
                <c:pt idx="212">
                  <c:v>28.98</c:v>
                </c:pt>
                <c:pt idx="213">
                  <c:v>30.04</c:v>
                </c:pt>
                <c:pt idx="214">
                  <c:v>30.55</c:v>
                </c:pt>
                <c:pt idx="215">
                  <c:v>29.02</c:v>
                </c:pt>
                <c:pt idx="216">
                  <c:v>29.29</c:v>
                </c:pt>
                <c:pt idx="217">
                  <c:v>27.68</c:v>
                </c:pt>
                <c:pt idx="218">
                  <c:v>27.44</c:v>
                </c:pt>
                <c:pt idx="219">
                  <c:v>26.83</c:v>
                </c:pt>
                <c:pt idx="220">
                  <c:v>27.61</c:v>
                </c:pt>
                <c:pt idx="221">
                  <c:v>29.46</c:v>
                </c:pt>
                <c:pt idx="222">
                  <c:v>29.05</c:v>
                </c:pt>
                <c:pt idx="223">
                  <c:v>28.84</c:v>
                </c:pt>
                <c:pt idx="224">
                  <c:v>26.38</c:v>
                </c:pt>
                <c:pt idx="225">
                  <c:v>30.59</c:v>
                </c:pt>
                <c:pt idx="226">
                  <c:v>29.39</c:v>
                </c:pt>
                <c:pt idx="227">
                  <c:v>27.64</c:v>
                </c:pt>
                <c:pt idx="228">
                  <c:v>27.48</c:v>
                </c:pt>
                <c:pt idx="229">
                  <c:v>29.39</c:v>
                </c:pt>
                <c:pt idx="230">
                  <c:v>27.54</c:v>
                </c:pt>
                <c:pt idx="231">
                  <c:v>28.33</c:v>
                </c:pt>
                <c:pt idx="232">
                  <c:v>29.46</c:v>
                </c:pt>
                <c:pt idx="233">
                  <c:v>30.59</c:v>
                </c:pt>
                <c:pt idx="234">
                  <c:v>28.95</c:v>
                </c:pt>
                <c:pt idx="235">
                  <c:v>26.79</c:v>
                </c:pt>
                <c:pt idx="236">
                  <c:v>28.06</c:v>
                </c:pt>
                <c:pt idx="237">
                  <c:v>29.46</c:v>
                </c:pt>
                <c:pt idx="238">
                  <c:v>28.87</c:v>
                </c:pt>
                <c:pt idx="239">
                  <c:v>28.7</c:v>
                </c:pt>
                <c:pt idx="240">
                  <c:v>29.63</c:v>
                </c:pt>
                <c:pt idx="241">
                  <c:v>28.57</c:v>
                </c:pt>
                <c:pt idx="242">
                  <c:v>27.44</c:v>
                </c:pt>
                <c:pt idx="243">
                  <c:v>29.59</c:v>
                </c:pt>
                <c:pt idx="244">
                  <c:v>31.56</c:v>
                </c:pt>
                <c:pt idx="245">
                  <c:v>29.29</c:v>
                </c:pt>
                <c:pt idx="246">
                  <c:v>28.13</c:v>
                </c:pt>
                <c:pt idx="247">
                  <c:v>27.78</c:v>
                </c:pt>
                <c:pt idx="248">
                  <c:v>26.14</c:v>
                </c:pt>
                <c:pt idx="249">
                  <c:v>29.04</c:v>
                </c:pt>
                <c:pt idx="250">
                  <c:v>30.28</c:v>
                </c:pt>
                <c:pt idx="251">
                  <c:v>30.48</c:v>
                </c:pt>
                <c:pt idx="252">
                  <c:v>27.23</c:v>
                </c:pt>
                <c:pt idx="253">
                  <c:v>27.92</c:v>
                </c:pt>
                <c:pt idx="254">
                  <c:v>26.14</c:v>
                </c:pt>
                <c:pt idx="255">
                  <c:v>27.72</c:v>
                </c:pt>
                <c:pt idx="256">
                  <c:v>29.22</c:v>
                </c:pt>
                <c:pt idx="257">
                  <c:v>26.96</c:v>
                </c:pt>
                <c:pt idx="258">
                  <c:v>29.61</c:v>
                </c:pt>
                <c:pt idx="259">
                  <c:v>30.23</c:v>
                </c:pt>
                <c:pt idx="260">
                  <c:v>29.6</c:v>
                </c:pt>
                <c:pt idx="261">
                  <c:v>27.44</c:v>
                </c:pt>
                <c:pt idx="262">
                  <c:v>28.78</c:v>
                </c:pt>
                <c:pt idx="263">
                  <c:v>30.74</c:v>
                </c:pt>
                <c:pt idx="264">
                  <c:v>27.34</c:v>
                </c:pt>
                <c:pt idx="265">
                  <c:v>28.5</c:v>
                </c:pt>
                <c:pt idx="266">
                  <c:v>25.83</c:v>
                </c:pt>
                <c:pt idx="267">
                  <c:v>28.5</c:v>
                </c:pt>
                <c:pt idx="268">
                  <c:v>29.87</c:v>
                </c:pt>
                <c:pt idx="269">
                  <c:v>27.3</c:v>
                </c:pt>
                <c:pt idx="270">
                  <c:v>27.68</c:v>
                </c:pt>
                <c:pt idx="271">
                  <c:v>27.78</c:v>
                </c:pt>
                <c:pt idx="272">
                  <c:v>30.02</c:v>
                </c:pt>
                <c:pt idx="273">
                  <c:v>28.06</c:v>
                </c:pt>
                <c:pt idx="274">
                  <c:v>28.2</c:v>
                </c:pt>
                <c:pt idx="275">
                  <c:v>26.62</c:v>
                </c:pt>
                <c:pt idx="276">
                  <c:v>28.65</c:v>
                </c:pt>
                <c:pt idx="277">
                  <c:v>28.4</c:v>
                </c:pt>
                <c:pt idx="278">
                  <c:v>27.3</c:v>
                </c:pt>
                <c:pt idx="279">
                  <c:v>28.54</c:v>
                </c:pt>
                <c:pt idx="280">
                  <c:v>28.12</c:v>
                </c:pt>
                <c:pt idx="281">
                  <c:v>28.74</c:v>
                </c:pt>
                <c:pt idx="282">
                  <c:v>28.74</c:v>
                </c:pt>
                <c:pt idx="283">
                  <c:v>29.75</c:v>
                </c:pt>
                <c:pt idx="284">
                  <c:v>28.06</c:v>
                </c:pt>
                <c:pt idx="285">
                  <c:v>29.99</c:v>
                </c:pt>
                <c:pt idx="286">
                  <c:v>28.47</c:v>
                </c:pt>
                <c:pt idx="287">
                  <c:v>29.23</c:v>
                </c:pt>
                <c:pt idx="288">
                  <c:v>26.35</c:v>
                </c:pt>
                <c:pt idx="289">
                  <c:v>29.12</c:v>
                </c:pt>
                <c:pt idx="290">
                  <c:v>29.99</c:v>
                </c:pt>
                <c:pt idx="291">
                  <c:v>28.24</c:v>
                </c:pt>
                <c:pt idx="292">
                  <c:v>29.85</c:v>
                </c:pt>
                <c:pt idx="293">
                  <c:v>27.93</c:v>
                </c:pt>
                <c:pt idx="294">
                  <c:v>27.92</c:v>
                </c:pt>
                <c:pt idx="295">
                  <c:v>28.72</c:v>
                </c:pt>
                <c:pt idx="296">
                  <c:v>29.4</c:v>
                </c:pt>
                <c:pt idx="297">
                  <c:v>30.77</c:v>
                </c:pt>
                <c:pt idx="298">
                  <c:v>27.96</c:v>
                </c:pt>
                <c:pt idx="299">
                  <c:v>27.01</c:v>
                </c:pt>
                <c:pt idx="300">
                  <c:v>28.89</c:v>
                </c:pt>
                <c:pt idx="301">
                  <c:v>30.81</c:v>
                </c:pt>
                <c:pt idx="302">
                  <c:v>30.33</c:v>
                </c:pt>
                <c:pt idx="303">
                  <c:v>24.72</c:v>
                </c:pt>
                <c:pt idx="304">
                  <c:v>24.33</c:v>
                </c:pt>
              </c:numCache>
            </c:numRef>
          </c:yVal>
          <c:smooth val="0"/>
          <c:extLst>
            <c:ext xmlns:c16="http://schemas.microsoft.com/office/drawing/2014/chart" uri="{C3380CC4-5D6E-409C-BE32-E72D297353CC}">
              <c16:uniqueId val="{00000001-A7A0-4CB7-A2CE-D5709F015DFE}"/>
            </c:ext>
          </c:extLst>
        </c:ser>
        <c:ser>
          <c:idx val="2"/>
          <c:order val="2"/>
          <c:tx>
            <c:v>Avg. Min.</c:v>
          </c:tx>
          <c:spPr>
            <a:ln w="15875">
              <a:solidFill>
                <a:srgbClr val="00B05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Daily_2021!$E$4:$E$368</c:f>
              <c:numCache>
                <c:formatCode>0.0</c:formatCode>
                <c:ptCount val="365"/>
                <c:pt idx="0">
                  <c:v>22.58</c:v>
                </c:pt>
                <c:pt idx="1">
                  <c:v>22.89</c:v>
                </c:pt>
                <c:pt idx="2">
                  <c:v>22.55</c:v>
                </c:pt>
                <c:pt idx="3">
                  <c:v>21.43</c:v>
                </c:pt>
                <c:pt idx="4">
                  <c:v>21.36</c:v>
                </c:pt>
                <c:pt idx="5">
                  <c:v>21.77</c:v>
                </c:pt>
                <c:pt idx="6">
                  <c:v>21.36</c:v>
                </c:pt>
                <c:pt idx="7">
                  <c:v>21.39</c:v>
                </c:pt>
                <c:pt idx="8">
                  <c:v>21.05</c:v>
                </c:pt>
                <c:pt idx="9">
                  <c:v>20.63</c:v>
                </c:pt>
                <c:pt idx="10">
                  <c:v>23.06</c:v>
                </c:pt>
                <c:pt idx="11">
                  <c:v>22.96</c:v>
                </c:pt>
                <c:pt idx="12">
                  <c:v>22.21</c:v>
                </c:pt>
                <c:pt idx="13">
                  <c:v>22.07</c:v>
                </c:pt>
                <c:pt idx="14">
                  <c:v>22.04</c:v>
                </c:pt>
                <c:pt idx="15">
                  <c:v>21.87</c:v>
                </c:pt>
                <c:pt idx="16">
                  <c:v>21.91</c:v>
                </c:pt>
                <c:pt idx="17">
                  <c:v>21.97</c:v>
                </c:pt>
                <c:pt idx="18">
                  <c:v>21.8</c:v>
                </c:pt>
                <c:pt idx="19">
                  <c:v>22.48</c:v>
                </c:pt>
                <c:pt idx="20">
                  <c:v>22.38</c:v>
                </c:pt>
                <c:pt idx="21">
                  <c:v>22.14</c:v>
                </c:pt>
                <c:pt idx="22">
                  <c:v>22.14</c:v>
                </c:pt>
                <c:pt idx="23">
                  <c:v>21.97</c:v>
                </c:pt>
                <c:pt idx="24">
                  <c:v>22.51</c:v>
                </c:pt>
                <c:pt idx="25">
                  <c:v>22.28</c:v>
                </c:pt>
                <c:pt idx="26">
                  <c:v>22.11</c:v>
                </c:pt>
                <c:pt idx="27">
                  <c:v>22.18</c:v>
                </c:pt>
                <c:pt idx="28">
                  <c:v>21.67</c:v>
                </c:pt>
                <c:pt idx="29">
                  <c:v>21.97</c:v>
                </c:pt>
                <c:pt idx="30">
                  <c:v>21.91</c:v>
                </c:pt>
                <c:pt idx="31">
                  <c:v>22.55</c:v>
                </c:pt>
                <c:pt idx="32">
                  <c:v>22.58</c:v>
                </c:pt>
                <c:pt idx="33">
                  <c:v>22.25</c:v>
                </c:pt>
                <c:pt idx="34">
                  <c:v>22.24</c:v>
                </c:pt>
                <c:pt idx="35">
                  <c:v>22.48</c:v>
                </c:pt>
                <c:pt idx="36">
                  <c:v>22.65</c:v>
                </c:pt>
                <c:pt idx="37">
                  <c:v>22.01</c:v>
                </c:pt>
                <c:pt idx="38">
                  <c:v>22.11</c:v>
                </c:pt>
                <c:pt idx="39">
                  <c:v>21.87</c:v>
                </c:pt>
                <c:pt idx="40">
                  <c:v>21.63</c:v>
                </c:pt>
                <c:pt idx="41">
                  <c:v>21.73</c:v>
                </c:pt>
                <c:pt idx="42">
                  <c:v>21.9</c:v>
                </c:pt>
                <c:pt idx="43">
                  <c:v>21.29</c:v>
                </c:pt>
                <c:pt idx="44">
                  <c:v>21.97</c:v>
                </c:pt>
                <c:pt idx="45">
                  <c:v>22.38</c:v>
                </c:pt>
                <c:pt idx="46">
                  <c:v>22.55</c:v>
                </c:pt>
                <c:pt idx="47">
                  <c:v>22.01</c:v>
                </c:pt>
                <c:pt idx="48">
                  <c:v>21.87</c:v>
                </c:pt>
                <c:pt idx="49">
                  <c:v>21.86</c:v>
                </c:pt>
                <c:pt idx="50">
                  <c:v>20.7</c:v>
                </c:pt>
                <c:pt idx="51">
                  <c:v>21.94</c:v>
                </c:pt>
                <c:pt idx="52">
                  <c:v>21.43</c:v>
                </c:pt>
                <c:pt idx="53">
                  <c:v>21.7</c:v>
                </c:pt>
                <c:pt idx="54">
                  <c:v>22.14</c:v>
                </c:pt>
                <c:pt idx="55">
                  <c:v>22.75</c:v>
                </c:pt>
                <c:pt idx="56">
                  <c:v>22.48</c:v>
                </c:pt>
                <c:pt idx="57">
                  <c:v>22.52</c:v>
                </c:pt>
                <c:pt idx="58">
                  <c:v>22.08</c:v>
                </c:pt>
                <c:pt idx="59">
                  <c:v>21.98</c:v>
                </c:pt>
                <c:pt idx="60">
                  <c:v>21.74</c:v>
                </c:pt>
                <c:pt idx="61">
                  <c:v>21.4</c:v>
                </c:pt>
                <c:pt idx="62">
                  <c:v>21.67</c:v>
                </c:pt>
                <c:pt idx="63">
                  <c:v>21.43</c:v>
                </c:pt>
                <c:pt idx="64">
                  <c:v>21.23</c:v>
                </c:pt>
                <c:pt idx="65">
                  <c:v>21.83</c:v>
                </c:pt>
                <c:pt idx="66">
                  <c:v>21.76</c:v>
                </c:pt>
                <c:pt idx="67">
                  <c:v>22.34</c:v>
                </c:pt>
                <c:pt idx="68">
                  <c:v>22.04</c:v>
                </c:pt>
                <c:pt idx="69">
                  <c:v>21.8</c:v>
                </c:pt>
                <c:pt idx="70">
                  <c:v>21.16</c:v>
                </c:pt>
                <c:pt idx="71">
                  <c:v>21.6</c:v>
                </c:pt>
                <c:pt idx="72">
                  <c:v>21.74</c:v>
                </c:pt>
                <c:pt idx="73">
                  <c:v>21.67</c:v>
                </c:pt>
                <c:pt idx="74">
                  <c:v>21.91</c:v>
                </c:pt>
                <c:pt idx="75">
                  <c:v>21.59</c:v>
                </c:pt>
                <c:pt idx="76">
                  <c:v>22.51</c:v>
                </c:pt>
                <c:pt idx="77">
                  <c:v>21.86</c:v>
                </c:pt>
                <c:pt idx="78">
                  <c:v>21.98</c:v>
                </c:pt>
                <c:pt idx="79">
                  <c:v>21.18</c:v>
                </c:pt>
                <c:pt idx="80">
                  <c:v>22.01</c:v>
                </c:pt>
                <c:pt idx="81">
                  <c:v>21.84</c:v>
                </c:pt>
                <c:pt idx="82">
                  <c:v>22.42</c:v>
                </c:pt>
                <c:pt idx="83">
                  <c:v>22.25</c:v>
                </c:pt>
                <c:pt idx="84">
                  <c:v>22.75</c:v>
                </c:pt>
                <c:pt idx="85">
                  <c:v>22.15</c:v>
                </c:pt>
                <c:pt idx="86">
                  <c:v>21.94</c:v>
                </c:pt>
                <c:pt idx="87">
                  <c:v>22.07</c:v>
                </c:pt>
                <c:pt idx="88">
                  <c:v>23.51</c:v>
                </c:pt>
                <c:pt idx="89">
                  <c:v>23.44</c:v>
                </c:pt>
                <c:pt idx="90">
                  <c:v>22.82</c:v>
                </c:pt>
                <c:pt idx="91">
                  <c:v>22.75</c:v>
                </c:pt>
                <c:pt idx="92">
                  <c:v>22.45</c:v>
                </c:pt>
                <c:pt idx="93">
                  <c:v>21.59</c:v>
                </c:pt>
                <c:pt idx="94">
                  <c:v>22.11</c:v>
                </c:pt>
                <c:pt idx="95">
                  <c:v>22.04</c:v>
                </c:pt>
                <c:pt idx="96">
                  <c:v>22.31</c:v>
                </c:pt>
                <c:pt idx="97">
                  <c:v>22.14</c:v>
                </c:pt>
                <c:pt idx="98">
                  <c:v>21.05</c:v>
                </c:pt>
                <c:pt idx="99">
                  <c:v>21.97</c:v>
                </c:pt>
                <c:pt idx="100">
                  <c:v>22.96</c:v>
                </c:pt>
                <c:pt idx="101">
                  <c:v>23</c:v>
                </c:pt>
                <c:pt idx="102">
                  <c:v>23.27</c:v>
                </c:pt>
                <c:pt idx="103">
                  <c:v>23.54</c:v>
                </c:pt>
                <c:pt idx="104">
                  <c:v>23.64</c:v>
                </c:pt>
                <c:pt idx="105">
                  <c:v>22.89</c:v>
                </c:pt>
                <c:pt idx="106">
                  <c:v>22.79</c:v>
                </c:pt>
                <c:pt idx="107">
                  <c:v>21.46</c:v>
                </c:pt>
                <c:pt idx="108">
                  <c:v>22.21</c:v>
                </c:pt>
                <c:pt idx="109">
                  <c:v>23.23</c:v>
                </c:pt>
                <c:pt idx="110">
                  <c:v>22.83</c:v>
                </c:pt>
                <c:pt idx="111">
                  <c:v>21.97</c:v>
                </c:pt>
                <c:pt idx="112">
                  <c:v>22.52</c:v>
                </c:pt>
                <c:pt idx="113">
                  <c:v>22.52</c:v>
                </c:pt>
                <c:pt idx="114">
                  <c:v>23.1</c:v>
                </c:pt>
                <c:pt idx="115">
                  <c:v>22.62</c:v>
                </c:pt>
                <c:pt idx="116">
                  <c:v>22.75</c:v>
                </c:pt>
                <c:pt idx="117">
                  <c:v>22.01</c:v>
                </c:pt>
                <c:pt idx="118">
                  <c:v>22.01</c:v>
                </c:pt>
                <c:pt idx="119">
                  <c:v>22.31</c:v>
                </c:pt>
                <c:pt idx="120">
                  <c:v>22.28</c:v>
                </c:pt>
                <c:pt idx="121">
                  <c:v>22.21</c:v>
                </c:pt>
                <c:pt idx="122">
                  <c:v>21.87</c:v>
                </c:pt>
                <c:pt idx="123">
                  <c:v>22.25</c:v>
                </c:pt>
                <c:pt idx="124">
                  <c:v>22.24</c:v>
                </c:pt>
                <c:pt idx="125">
                  <c:v>22.28</c:v>
                </c:pt>
                <c:pt idx="126">
                  <c:v>22.34</c:v>
                </c:pt>
                <c:pt idx="127">
                  <c:v>22.14</c:v>
                </c:pt>
                <c:pt idx="128">
                  <c:v>22.86</c:v>
                </c:pt>
                <c:pt idx="129">
                  <c:v>23.37</c:v>
                </c:pt>
                <c:pt idx="130">
                  <c:v>22.45</c:v>
                </c:pt>
                <c:pt idx="131">
                  <c:v>23.16</c:v>
                </c:pt>
                <c:pt idx="132">
                  <c:v>23.57</c:v>
                </c:pt>
                <c:pt idx="133">
                  <c:v>22.79</c:v>
                </c:pt>
                <c:pt idx="134">
                  <c:v>23.03</c:v>
                </c:pt>
                <c:pt idx="135">
                  <c:v>23.06</c:v>
                </c:pt>
                <c:pt idx="136">
                  <c:v>22.82</c:v>
                </c:pt>
                <c:pt idx="137">
                  <c:v>22.17</c:v>
                </c:pt>
                <c:pt idx="138">
                  <c:v>22.75</c:v>
                </c:pt>
                <c:pt idx="139">
                  <c:v>23.3</c:v>
                </c:pt>
                <c:pt idx="140">
                  <c:v>23.61</c:v>
                </c:pt>
                <c:pt idx="141">
                  <c:v>23.71</c:v>
                </c:pt>
                <c:pt idx="142">
                  <c:v>21.81</c:v>
                </c:pt>
                <c:pt idx="143">
                  <c:v>22.65</c:v>
                </c:pt>
                <c:pt idx="144">
                  <c:v>23.44</c:v>
                </c:pt>
                <c:pt idx="145">
                  <c:v>23.3</c:v>
                </c:pt>
                <c:pt idx="146">
                  <c:v>23.3</c:v>
                </c:pt>
                <c:pt idx="147">
                  <c:v>22.99</c:v>
                </c:pt>
                <c:pt idx="148">
                  <c:v>21.76</c:v>
                </c:pt>
                <c:pt idx="149">
                  <c:v>22.44</c:v>
                </c:pt>
                <c:pt idx="150">
                  <c:v>23.03</c:v>
                </c:pt>
                <c:pt idx="151">
                  <c:v>22.89</c:v>
                </c:pt>
                <c:pt idx="152">
                  <c:v>22.04</c:v>
                </c:pt>
                <c:pt idx="153">
                  <c:v>22.2</c:v>
                </c:pt>
                <c:pt idx="154">
                  <c:v>23.16</c:v>
                </c:pt>
                <c:pt idx="155">
                  <c:v>23.33</c:v>
                </c:pt>
                <c:pt idx="156">
                  <c:v>22.99</c:v>
                </c:pt>
                <c:pt idx="157">
                  <c:v>19.89</c:v>
                </c:pt>
                <c:pt idx="158">
                  <c:v>21.87</c:v>
                </c:pt>
                <c:pt idx="159">
                  <c:v>21.84</c:v>
                </c:pt>
                <c:pt idx="160">
                  <c:v>22.34</c:v>
                </c:pt>
                <c:pt idx="161">
                  <c:v>23.23</c:v>
                </c:pt>
                <c:pt idx="162">
                  <c:v>22.75</c:v>
                </c:pt>
                <c:pt idx="163">
                  <c:v>20.64</c:v>
                </c:pt>
                <c:pt idx="164">
                  <c:v>21.87</c:v>
                </c:pt>
                <c:pt idx="165">
                  <c:v>22.28</c:v>
                </c:pt>
                <c:pt idx="166">
                  <c:v>22.34</c:v>
                </c:pt>
                <c:pt idx="167">
                  <c:v>23.1</c:v>
                </c:pt>
                <c:pt idx="168">
                  <c:v>22.69</c:v>
                </c:pt>
                <c:pt idx="169">
                  <c:v>22.55</c:v>
                </c:pt>
                <c:pt idx="170">
                  <c:v>23.03</c:v>
                </c:pt>
                <c:pt idx="171">
                  <c:v>20.34</c:v>
                </c:pt>
                <c:pt idx="172">
                  <c:v>22.41</c:v>
                </c:pt>
                <c:pt idx="173">
                  <c:v>22.75</c:v>
                </c:pt>
                <c:pt idx="174">
                  <c:v>22.79</c:v>
                </c:pt>
                <c:pt idx="175">
                  <c:v>22.45</c:v>
                </c:pt>
                <c:pt idx="176">
                  <c:v>22.41</c:v>
                </c:pt>
                <c:pt idx="177">
                  <c:v>21.15</c:v>
                </c:pt>
                <c:pt idx="178">
                  <c:v>21.43</c:v>
                </c:pt>
                <c:pt idx="179">
                  <c:v>22.28</c:v>
                </c:pt>
                <c:pt idx="180">
                  <c:v>21.36</c:v>
                </c:pt>
                <c:pt idx="181">
                  <c:v>21.6</c:v>
                </c:pt>
                <c:pt idx="182">
                  <c:v>21.76</c:v>
                </c:pt>
                <c:pt idx="183">
                  <c:v>22.11</c:v>
                </c:pt>
                <c:pt idx="184">
                  <c:v>22.45</c:v>
                </c:pt>
                <c:pt idx="185">
                  <c:v>21.94</c:v>
                </c:pt>
                <c:pt idx="186">
                  <c:v>22.55</c:v>
                </c:pt>
                <c:pt idx="187">
                  <c:v>23.06</c:v>
                </c:pt>
                <c:pt idx="188">
                  <c:v>23.47</c:v>
                </c:pt>
                <c:pt idx="189">
                  <c:v>22.14</c:v>
                </c:pt>
                <c:pt idx="190">
                  <c:v>21.9</c:v>
                </c:pt>
                <c:pt idx="191">
                  <c:v>21.9</c:v>
                </c:pt>
                <c:pt idx="192">
                  <c:v>22.83</c:v>
                </c:pt>
                <c:pt idx="193">
                  <c:v>21.11</c:v>
                </c:pt>
                <c:pt idx="194">
                  <c:v>19.54</c:v>
                </c:pt>
                <c:pt idx="195">
                  <c:v>22.62</c:v>
                </c:pt>
                <c:pt idx="196">
                  <c:v>22.69</c:v>
                </c:pt>
                <c:pt idx="197">
                  <c:v>22.62</c:v>
                </c:pt>
                <c:pt idx="198">
                  <c:v>21.08</c:v>
                </c:pt>
                <c:pt idx="199">
                  <c:v>23.44</c:v>
                </c:pt>
                <c:pt idx="200">
                  <c:v>23.61</c:v>
                </c:pt>
                <c:pt idx="201">
                  <c:v>23.85</c:v>
                </c:pt>
                <c:pt idx="202">
                  <c:v>23.78</c:v>
                </c:pt>
                <c:pt idx="203">
                  <c:v>23</c:v>
                </c:pt>
                <c:pt idx="204">
                  <c:v>22</c:v>
                </c:pt>
                <c:pt idx="205">
                  <c:v>21.43</c:v>
                </c:pt>
                <c:pt idx="206">
                  <c:v>21.63</c:v>
                </c:pt>
                <c:pt idx="207">
                  <c:v>22.21</c:v>
                </c:pt>
                <c:pt idx="208">
                  <c:v>23.07</c:v>
                </c:pt>
                <c:pt idx="209">
                  <c:v>21.63</c:v>
                </c:pt>
                <c:pt idx="210">
                  <c:v>22.99</c:v>
                </c:pt>
                <c:pt idx="211">
                  <c:v>23.23</c:v>
                </c:pt>
                <c:pt idx="212">
                  <c:v>22.55</c:v>
                </c:pt>
                <c:pt idx="213">
                  <c:v>21.9</c:v>
                </c:pt>
                <c:pt idx="214">
                  <c:v>22.18</c:v>
                </c:pt>
                <c:pt idx="215">
                  <c:v>22.8</c:v>
                </c:pt>
                <c:pt idx="216">
                  <c:v>23.44</c:v>
                </c:pt>
                <c:pt idx="217">
                  <c:v>22.08</c:v>
                </c:pt>
                <c:pt idx="218">
                  <c:v>22.31</c:v>
                </c:pt>
                <c:pt idx="219">
                  <c:v>22.21</c:v>
                </c:pt>
                <c:pt idx="220">
                  <c:v>21.69</c:v>
                </c:pt>
                <c:pt idx="221">
                  <c:v>22</c:v>
                </c:pt>
                <c:pt idx="222">
                  <c:v>22.75</c:v>
                </c:pt>
                <c:pt idx="223">
                  <c:v>22.55</c:v>
                </c:pt>
                <c:pt idx="224">
                  <c:v>21.98</c:v>
                </c:pt>
                <c:pt idx="225">
                  <c:v>22.32</c:v>
                </c:pt>
                <c:pt idx="226">
                  <c:v>22.56</c:v>
                </c:pt>
                <c:pt idx="227">
                  <c:v>22.08</c:v>
                </c:pt>
                <c:pt idx="228">
                  <c:v>22.15</c:v>
                </c:pt>
                <c:pt idx="229">
                  <c:v>22.42</c:v>
                </c:pt>
                <c:pt idx="230">
                  <c:v>21.36</c:v>
                </c:pt>
                <c:pt idx="231">
                  <c:v>21.87</c:v>
                </c:pt>
                <c:pt idx="232">
                  <c:v>21.74</c:v>
                </c:pt>
                <c:pt idx="233">
                  <c:v>22.8</c:v>
                </c:pt>
                <c:pt idx="234">
                  <c:v>23.48</c:v>
                </c:pt>
                <c:pt idx="235">
                  <c:v>21.39</c:v>
                </c:pt>
                <c:pt idx="236">
                  <c:v>21.94</c:v>
                </c:pt>
                <c:pt idx="237">
                  <c:v>22.05</c:v>
                </c:pt>
                <c:pt idx="238">
                  <c:v>21.74</c:v>
                </c:pt>
                <c:pt idx="239">
                  <c:v>22.52</c:v>
                </c:pt>
                <c:pt idx="240">
                  <c:v>23.2</c:v>
                </c:pt>
                <c:pt idx="241">
                  <c:v>20.3</c:v>
                </c:pt>
                <c:pt idx="242">
                  <c:v>21.19</c:v>
                </c:pt>
                <c:pt idx="243">
                  <c:v>21.36</c:v>
                </c:pt>
                <c:pt idx="244">
                  <c:v>22.9</c:v>
                </c:pt>
                <c:pt idx="245">
                  <c:v>23.45</c:v>
                </c:pt>
                <c:pt idx="246">
                  <c:v>22.25</c:v>
                </c:pt>
                <c:pt idx="247">
                  <c:v>22.97</c:v>
                </c:pt>
                <c:pt idx="248">
                  <c:v>22.22</c:v>
                </c:pt>
                <c:pt idx="249">
                  <c:v>22.08</c:v>
                </c:pt>
                <c:pt idx="250">
                  <c:v>22.29</c:v>
                </c:pt>
                <c:pt idx="251">
                  <c:v>22.46</c:v>
                </c:pt>
                <c:pt idx="252">
                  <c:v>22.97</c:v>
                </c:pt>
                <c:pt idx="253">
                  <c:v>22.39</c:v>
                </c:pt>
                <c:pt idx="254">
                  <c:v>22.35</c:v>
                </c:pt>
                <c:pt idx="255">
                  <c:v>22.25</c:v>
                </c:pt>
                <c:pt idx="256">
                  <c:v>22.29</c:v>
                </c:pt>
                <c:pt idx="257">
                  <c:v>20.54</c:v>
                </c:pt>
                <c:pt idx="258">
                  <c:v>22.22</c:v>
                </c:pt>
                <c:pt idx="259">
                  <c:v>23.07</c:v>
                </c:pt>
                <c:pt idx="260">
                  <c:v>20.68</c:v>
                </c:pt>
                <c:pt idx="261">
                  <c:v>21.94</c:v>
                </c:pt>
                <c:pt idx="262">
                  <c:v>23.38</c:v>
                </c:pt>
                <c:pt idx="263">
                  <c:v>23.04</c:v>
                </c:pt>
                <c:pt idx="264">
                  <c:v>21.74</c:v>
                </c:pt>
                <c:pt idx="265">
                  <c:v>21.84</c:v>
                </c:pt>
                <c:pt idx="266">
                  <c:v>21.77</c:v>
                </c:pt>
                <c:pt idx="267">
                  <c:v>22.46</c:v>
                </c:pt>
                <c:pt idx="268">
                  <c:v>22.8</c:v>
                </c:pt>
                <c:pt idx="269">
                  <c:v>22.15</c:v>
                </c:pt>
                <c:pt idx="270">
                  <c:v>22.56</c:v>
                </c:pt>
                <c:pt idx="271">
                  <c:v>22.7</c:v>
                </c:pt>
                <c:pt idx="272">
                  <c:v>21.74</c:v>
                </c:pt>
                <c:pt idx="273">
                  <c:v>22.56</c:v>
                </c:pt>
                <c:pt idx="274">
                  <c:v>22.22</c:v>
                </c:pt>
                <c:pt idx="275">
                  <c:v>22.39</c:v>
                </c:pt>
                <c:pt idx="276">
                  <c:v>21.94</c:v>
                </c:pt>
                <c:pt idx="277">
                  <c:v>23.04</c:v>
                </c:pt>
                <c:pt idx="278">
                  <c:v>23.28</c:v>
                </c:pt>
                <c:pt idx="279">
                  <c:v>23.11</c:v>
                </c:pt>
                <c:pt idx="280">
                  <c:v>21.33</c:v>
                </c:pt>
                <c:pt idx="281">
                  <c:v>21.88</c:v>
                </c:pt>
                <c:pt idx="282">
                  <c:v>21.5</c:v>
                </c:pt>
                <c:pt idx="283">
                  <c:v>22.18</c:v>
                </c:pt>
                <c:pt idx="284">
                  <c:v>22.87</c:v>
                </c:pt>
                <c:pt idx="285">
                  <c:v>22.7</c:v>
                </c:pt>
                <c:pt idx="286">
                  <c:v>22.87</c:v>
                </c:pt>
                <c:pt idx="287">
                  <c:v>22.22</c:v>
                </c:pt>
                <c:pt idx="288">
                  <c:v>21.98</c:v>
                </c:pt>
                <c:pt idx="289">
                  <c:v>22.32</c:v>
                </c:pt>
                <c:pt idx="290">
                  <c:v>22.32</c:v>
                </c:pt>
                <c:pt idx="291">
                  <c:v>22.29</c:v>
                </c:pt>
                <c:pt idx="292">
                  <c:v>22.15</c:v>
                </c:pt>
                <c:pt idx="293">
                  <c:v>22.05</c:v>
                </c:pt>
                <c:pt idx="294">
                  <c:v>22.01</c:v>
                </c:pt>
                <c:pt idx="295">
                  <c:v>22.39</c:v>
                </c:pt>
                <c:pt idx="296">
                  <c:v>22.32</c:v>
                </c:pt>
                <c:pt idx="297">
                  <c:v>22.73</c:v>
                </c:pt>
                <c:pt idx="298">
                  <c:v>22.39</c:v>
                </c:pt>
                <c:pt idx="299">
                  <c:v>23</c:v>
                </c:pt>
                <c:pt idx="300">
                  <c:v>23.07</c:v>
                </c:pt>
                <c:pt idx="301">
                  <c:v>20.57</c:v>
                </c:pt>
                <c:pt idx="302">
                  <c:v>21.91</c:v>
                </c:pt>
                <c:pt idx="303">
                  <c:v>21.88</c:v>
                </c:pt>
                <c:pt idx="304">
                  <c:v>21.46</c:v>
                </c:pt>
              </c:numCache>
            </c:numRef>
          </c:yVal>
          <c:smooth val="0"/>
          <c:extLst>
            <c:ext xmlns:c16="http://schemas.microsoft.com/office/drawing/2014/chart" uri="{C3380CC4-5D6E-409C-BE32-E72D297353CC}">
              <c16:uniqueId val="{00000002-A7A0-4CB7-A2CE-D5709F015DFE}"/>
            </c:ext>
          </c:extLst>
        </c:ser>
        <c:dLbls>
          <c:showLegendKey val="0"/>
          <c:showVal val="0"/>
          <c:showCatName val="0"/>
          <c:showSerName val="0"/>
          <c:showPercent val="0"/>
          <c:showBubbleSize val="0"/>
        </c:dLbls>
        <c:axId val="218469320"/>
        <c:axId val="431693664"/>
      </c:scatterChart>
      <c:valAx>
        <c:axId val="218469320"/>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431693664"/>
        <c:crosses val="autoZero"/>
        <c:crossBetween val="midCat"/>
        <c:majorUnit val="30"/>
      </c:valAx>
      <c:valAx>
        <c:axId val="431693664"/>
        <c:scaling>
          <c:orientation val="minMax"/>
          <c:max val="32"/>
          <c:min val="19"/>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218469320"/>
        <c:crosses val="autoZero"/>
        <c:crossBetween val="midCat"/>
      </c:valAx>
      <c:spPr>
        <a:ln w="19050"/>
      </c:spPr>
    </c:plotArea>
    <c:legend>
      <c:legendPos val="t"/>
      <c:layout>
        <c:manualLayout>
          <c:xMode val="edge"/>
          <c:yMode val="edge"/>
          <c:x val="0.61117200122711934"/>
          <c:y val="4.3357678116322414E-2"/>
          <c:w val="0.31168923202781468"/>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0650318419499881"/>
          <c:y val="4.1868081707177908E-2"/>
        </c:manualLayout>
      </c:layout>
      <c:overlay val="0"/>
    </c:title>
    <c:autoTitleDeleted val="0"/>
    <c:plotArea>
      <c:layout>
        <c:manualLayout>
          <c:layoutTarget val="inner"/>
          <c:xMode val="edge"/>
          <c:yMode val="edge"/>
          <c:x val="7.6050725702197675E-2"/>
          <c:y val="0.15615618699836437"/>
          <c:w val="0.8924233409723038"/>
          <c:h val="0.69048004868956603"/>
        </c:manualLayout>
      </c:layout>
      <c:scatterChart>
        <c:scatterStyle val="lineMarker"/>
        <c:varyColors val="0"/>
        <c:ser>
          <c:idx val="1"/>
          <c:order val="0"/>
          <c:tx>
            <c:v>Rel. Hum.</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Daily_2021!$C$4:$C$368</c:f>
              <c:numCache>
                <c:formatCode>0.0</c:formatCode>
                <c:ptCount val="365"/>
                <c:pt idx="0">
                  <c:v>84.644000000000005</c:v>
                </c:pt>
                <c:pt idx="1">
                  <c:v>84.221000000000004</c:v>
                </c:pt>
                <c:pt idx="2">
                  <c:v>88.649000000000001</c:v>
                </c:pt>
                <c:pt idx="3">
                  <c:v>84.977000000000004</c:v>
                </c:pt>
                <c:pt idx="4">
                  <c:v>80.099999999999994</c:v>
                </c:pt>
                <c:pt idx="5">
                  <c:v>85.29</c:v>
                </c:pt>
                <c:pt idx="6">
                  <c:v>91.558000000000007</c:v>
                </c:pt>
                <c:pt idx="7">
                  <c:v>88.328999999999994</c:v>
                </c:pt>
                <c:pt idx="8">
                  <c:v>99.182000000000002</c:v>
                </c:pt>
                <c:pt idx="9">
                  <c:v>95.896000000000001</c:v>
                </c:pt>
                <c:pt idx="10">
                  <c:v>89.257999999999996</c:v>
                </c:pt>
                <c:pt idx="11">
                  <c:v>89.647000000000006</c:v>
                </c:pt>
                <c:pt idx="12">
                  <c:v>89.864999999999995</c:v>
                </c:pt>
                <c:pt idx="13">
                  <c:v>92.644999999999996</c:v>
                </c:pt>
                <c:pt idx="14">
                  <c:v>90.055999999999997</c:v>
                </c:pt>
                <c:pt idx="15">
                  <c:v>87.466999999999999</c:v>
                </c:pt>
                <c:pt idx="16">
                  <c:v>87.503</c:v>
                </c:pt>
                <c:pt idx="17">
                  <c:v>83.17</c:v>
                </c:pt>
                <c:pt idx="18">
                  <c:v>82.027000000000001</c:v>
                </c:pt>
                <c:pt idx="19">
                  <c:v>82.277000000000001</c:v>
                </c:pt>
                <c:pt idx="20">
                  <c:v>81.227000000000004</c:v>
                </c:pt>
                <c:pt idx="21">
                  <c:v>83.543000000000006</c:v>
                </c:pt>
                <c:pt idx="22">
                  <c:v>90.481999999999999</c:v>
                </c:pt>
                <c:pt idx="23">
                  <c:v>87.384</c:v>
                </c:pt>
                <c:pt idx="24">
                  <c:v>81.259</c:v>
                </c:pt>
                <c:pt idx="25">
                  <c:v>85.488</c:v>
                </c:pt>
                <c:pt idx="26">
                  <c:v>87.245000000000005</c:v>
                </c:pt>
                <c:pt idx="27">
                  <c:v>79.951999999999998</c:v>
                </c:pt>
                <c:pt idx="28">
                  <c:v>83.656000000000006</c:v>
                </c:pt>
                <c:pt idx="29">
                  <c:v>79.317999999999998</c:v>
                </c:pt>
                <c:pt idx="30">
                  <c:v>86.188999999999993</c:v>
                </c:pt>
                <c:pt idx="31">
                  <c:v>86.887</c:v>
                </c:pt>
                <c:pt idx="32">
                  <c:v>88.542000000000002</c:v>
                </c:pt>
                <c:pt idx="33">
                  <c:v>82.016999999999996</c:v>
                </c:pt>
                <c:pt idx="34">
                  <c:v>87.331999999999994</c:v>
                </c:pt>
                <c:pt idx="35">
                  <c:v>92.093999999999994</c:v>
                </c:pt>
                <c:pt idx="36">
                  <c:v>95.626999999999995</c:v>
                </c:pt>
                <c:pt idx="37">
                  <c:v>86.608000000000004</c:v>
                </c:pt>
                <c:pt idx="38">
                  <c:v>91.356999999999999</c:v>
                </c:pt>
                <c:pt idx="39">
                  <c:v>82.861999999999995</c:v>
                </c:pt>
                <c:pt idx="40">
                  <c:v>93.576999999999998</c:v>
                </c:pt>
                <c:pt idx="41">
                  <c:v>87.257999999999996</c:v>
                </c:pt>
                <c:pt idx="42">
                  <c:v>84.614999999999995</c:v>
                </c:pt>
                <c:pt idx="43">
                  <c:v>80.355999999999995</c:v>
                </c:pt>
                <c:pt idx="44">
                  <c:v>87.515000000000001</c:v>
                </c:pt>
                <c:pt idx="45">
                  <c:v>93.307000000000002</c:v>
                </c:pt>
                <c:pt idx="46">
                  <c:v>91.912999999999997</c:v>
                </c:pt>
                <c:pt idx="47">
                  <c:v>82.421999999999997</c:v>
                </c:pt>
                <c:pt idx="48">
                  <c:v>84.522999999999996</c:v>
                </c:pt>
                <c:pt idx="49">
                  <c:v>90.05</c:v>
                </c:pt>
                <c:pt idx="50">
                  <c:v>87.245999999999995</c:v>
                </c:pt>
                <c:pt idx="51">
                  <c:v>78.933000000000007</c:v>
                </c:pt>
                <c:pt idx="52">
                  <c:v>76.855999999999995</c:v>
                </c:pt>
                <c:pt idx="53">
                  <c:v>84.406999999999996</c:v>
                </c:pt>
                <c:pt idx="54">
                  <c:v>88.649000000000001</c:v>
                </c:pt>
                <c:pt idx="55">
                  <c:v>87.35</c:v>
                </c:pt>
                <c:pt idx="56">
                  <c:v>84.787999999999997</c:v>
                </c:pt>
                <c:pt idx="57">
                  <c:v>83.873999999999995</c:v>
                </c:pt>
                <c:pt idx="58">
                  <c:v>82.042000000000002</c:v>
                </c:pt>
                <c:pt idx="59">
                  <c:v>82.174999999999997</c:v>
                </c:pt>
                <c:pt idx="60">
                  <c:v>77.552000000000007</c:v>
                </c:pt>
                <c:pt idx="61">
                  <c:v>80.441000000000003</c:v>
                </c:pt>
                <c:pt idx="62">
                  <c:v>75.085999999999999</c:v>
                </c:pt>
                <c:pt idx="63">
                  <c:v>72.694000000000003</c:v>
                </c:pt>
                <c:pt idx="64">
                  <c:v>80.893000000000001</c:v>
                </c:pt>
                <c:pt idx="65">
                  <c:v>96.308000000000007</c:v>
                </c:pt>
                <c:pt idx="66">
                  <c:v>94.534999999999997</c:v>
                </c:pt>
                <c:pt idx="67">
                  <c:v>82.444999999999993</c:v>
                </c:pt>
                <c:pt idx="68">
                  <c:v>80.644999999999996</c:v>
                </c:pt>
                <c:pt idx="69">
                  <c:v>75.334999999999994</c:v>
                </c:pt>
                <c:pt idx="70">
                  <c:v>84.013000000000005</c:v>
                </c:pt>
                <c:pt idx="71">
                  <c:v>78.582999999999998</c:v>
                </c:pt>
                <c:pt idx="72">
                  <c:v>79.447999999999993</c:v>
                </c:pt>
                <c:pt idx="73">
                  <c:v>79.643000000000001</c:v>
                </c:pt>
                <c:pt idx="74">
                  <c:v>86.472999999999999</c:v>
                </c:pt>
                <c:pt idx="75">
                  <c:v>92.775999999999996</c:v>
                </c:pt>
                <c:pt idx="76">
                  <c:v>96.052000000000007</c:v>
                </c:pt>
                <c:pt idx="77">
                  <c:v>90.602999999999994</c:v>
                </c:pt>
                <c:pt idx="78">
                  <c:v>78.673000000000002</c:v>
                </c:pt>
                <c:pt idx="79">
                  <c:v>85.457999999999998</c:v>
                </c:pt>
                <c:pt idx="80">
                  <c:v>80.701999999999998</c:v>
                </c:pt>
                <c:pt idx="81">
                  <c:v>82.929000000000002</c:v>
                </c:pt>
                <c:pt idx="82">
                  <c:v>81.242999999999995</c:v>
                </c:pt>
                <c:pt idx="83">
                  <c:v>81.894000000000005</c:v>
                </c:pt>
                <c:pt idx="84">
                  <c:v>84.087000000000003</c:v>
                </c:pt>
                <c:pt idx="85">
                  <c:v>83.194999999999993</c:v>
                </c:pt>
                <c:pt idx="86">
                  <c:v>83.71</c:v>
                </c:pt>
                <c:pt idx="87">
                  <c:v>81.646000000000001</c:v>
                </c:pt>
                <c:pt idx="88">
                  <c:v>86.135999999999996</c:v>
                </c:pt>
                <c:pt idx="89">
                  <c:v>84.483000000000004</c:v>
                </c:pt>
                <c:pt idx="90">
                  <c:v>87.33</c:v>
                </c:pt>
                <c:pt idx="91">
                  <c:v>89.123999999999995</c:v>
                </c:pt>
                <c:pt idx="92">
                  <c:v>91.918000000000006</c:v>
                </c:pt>
                <c:pt idx="93">
                  <c:v>94.046999999999997</c:v>
                </c:pt>
                <c:pt idx="94">
                  <c:v>88.83</c:v>
                </c:pt>
                <c:pt idx="95">
                  <c:v>96.56</c:v>
                </c:pt>
                <c:pt idx="96">
                  <c:v>96.343999999999994</c:v>
                </c:pt>
                <c:pt idx="97">
                  <c:v>93.581000000000003</c:v>
                </c:pt>
                <c:pt idx="98">
                  <c:v>95</c:v>
                </c:pt>
                <c:pt idx="99">
                  <c:v>86.617999999999995</c:v>
                </c:pt>
                <c:pt idx="100">
                  <c:v>89.316000000000003</c:v>
                </c:pt>
                <c:pt idx="101">
                  <c:v>89.518000000000001</c:v>
                </c:pt>
                <c:pt idx="102">
                  <c:v>92.311999999999998</c:v>
                </c:pt>
                <c:pt idx="103">
                  <c:v>87.8</c:v>
                </c:pt>
                <c:pt idx="104">
                  <c:v>90.516000000000005</c:v>
                </c:pt>
                <c:pt idx="105">
                  <c:v>98.066999999999993</c:v>
                </c:pt>
                <c:pt idx="106">
                  <c:v>98.846999999999994</c:v>
                </c:pt>
                <c:pt idx="107">
                  <c:v>95.106999999999999</c:v>
                </c:pt>
                <c:pt idx="108">
                  <c:v>90.995999999999995</c:v>
                </c:pt>
                <c:pt idx="109">
                  <c:v>92.188000000000002</c:v>
                </c:pt>
                <c:pt idx="110">
                  <c:v>87.906000000000006</c:v>
                </c:pt>
                <c:pt idx="111">
                  <c:v>89.191999999999993</c:v>
                </c:pt>
                <c:pt idx="112">
                  <c:v>94.35</c:v>
                </c:pt>
                <c:pt idx="113">
                  <c:v>92.483999999999995</c:v>
                </c:pt>
                <c:pt idx="114">
                  <c:v>85.558999999999997</c:v>
                </c:pt>
                <c:pt idx="115">
                  <c:v>88.802000000000007</c:v>
                </c:pt>
                <c:pt idx="116">
                  <c:v>83.656999999999996</c:v>
                </c:pt>
                <c:pt idx="117">
                  <c:v>83.828000000000003</c:v>
                </c:pt>
                <c:pt idx="118">
                  <c:v>83.984999999999999</c:v>
                </c:pt>
                <c:pt idx="119">
                  <c:v>88.537000000000006</c:v>
                </c:pt>
                <c:pt idx="120">
                  <c:v>93.61</c:v>
                </c:pt>
                <c:pt idx="121">
                  <c:v>94.364000000000004</c:v>
                </c:pt>
                <c:pt idx="122">
                  <c:v>92.165999999999997</c:v>
                </c:pt>
                <c:pt idx="123">
                  <c:v>90.492999999999995</c:v>
                </c:pt>
                <c:pt idx="124">
                  <c:v>93.677999999999997</c:v>
                </c:pt>
                <c:pt idx="125">
                  <c:v>98.24</c:v>
                </c:pt>
                <c:pt idx="126">
                  <c:v>97.701999999999998</c:v>
                </c:pt>
                <c:pt idx="127">
                  <c:v>92.957999999999998</c:v>
                </c:pt>
                <c:pt idx="128">
                  <c:v>91.572000000000003</c:v>
                </c:pt>
                <c:pt idx="129">
                  <c:v>95.4</c:v>
                </c:pt>
                <c:pt idx="130">
                  <c:v>98.483000000000004</c:v>
                </c:pt>
                <c:pt idx="131">
                  <c:v>95.281000000000006</c:v>
                </c:pt>
                <c:pt idx="132">
                  <c:v>92.936000000000007</c:v>
                </c:pt>
                <c:pt idx="133">
                  <c:v>89.757999999999996</c:v>
                </c:pt>
                <c:pt idx="134">
                  <c:v>87.159000000000006</c:v>
                </c:pt>
                <c:pt idx="135">
                  <c:v>90.503</c:v>
                </c:pt>
                <c:pt idx="136">
                  <c:v>88.543999999999997</c:v>
                </c:pt>
                <c:pt idx="137">
                  <c:v>97.006</c:v>
                </c:pt>
                <c:pt idx="138">
                  <c:v>96.02</c:v>
                </c:pt>
                <c:pt idx="139">
                  <c:v>94.097999999999999</c:v>
                </c:pt>
                <c:pt idx="140">
                  <c:v>91.433000000000007</c:v>
                </c:pt>
                <c:pt idx="141">
                  <c:v>91.453000000000003</c:v>
                </c:pt>
                <c:pt idx="142">
                  <c:v>95.548000000000002</c:v>
                </c:pt>
                <c:pt idx="143">
                  <c:v>99.566999999999993</c:v>
                </c:pt>
                <c:pt idx="144">
                  <c:v>97.76</c:v>
                </c:pt>
                <c:pt idx="145">
                  <c:v>98.043000000000006</c:v>
                </c:pt>
                <c:pt idx="146">
                  <c:v>95.093999999999994</c:v>
                </c:pt>
                <c:pt idx="147">
                  <c:v>93.652000000000001</c:v>
                </c:pt>
                <c:pt idx="148">
                  <c:v>97.784999999999997</c:v>
                </c:pt>
                <c:pt idx="149">
                  <c:v>94.058999999999997</c:v>
                </c:pt>
                <c:pt idx="150">
                  <c:v>90.712000000000003</c:v>
                </c:pt>
                <c:pt idx="151">
                  <c:v>91.162999999999997</c:v>
                </c:pt>
                <c:pt idx="152">
                  <c:v>98.241</c:v>
                </c:pt>
                <c:pt idx="153">
                  <c:v>98.98</c:v>
                </c:pt>
                <c:pt idx="154">
                  <c:v>95.027000000000001</c:v>
                </c:pt>
                <c:pt idx="155">
                  <c:v>91.103999999999999</c:v>
                </c:pt>
                <c:pt idx="156">
                  <c:v>98.263999999999996</c:v>
                </c:pt>
                <c:pt idx="157">
                  <c:v>91.075999999999993</c:v>
                </c:pt>
                <c:pt idx="158">
                  <c:v>90.878</c:v>
                </c:pt>
                <c:pt idx="159">
                  <c:v>94.081999999999994</c:v>
                </c:pt>
                <c:pt idx="160">
                  <c:v>90.680999999999997</c:v>
                </c:pt>
                <c:pt idx="161">
                  <c:v>91.575999999999993</c:v>
                </c:pt>
                <c:pt idx="162">
                  <c:v>96.018000000000001</c:v>
                </c:pt>
                <c:pt idx="163">
                  <c:v>94.316000000000003</c:v>
                </c:pt>
                <c:pt idx="164">
                  <c:v>95.587000000000003</c:v>
                </c:pt>
                <c:pt idx="165">
                  <c:v>95.903999999999996</c:v>
                </c:pt>
                <c:pt idx="166">
                  <c:v>88.94</c:v>
                </c:pt>
                <c:pt idx="167">
                  <c:v>93.331999999999994</c:v>
                </c:pt>
                <c:pt idx="168">
                  <c:v>96.977000000000004</c:v>
                </c:pt>
                <c:pt idx="169">
                  <c:v>98.061999999999998</c:v>
                </c:pt>
                <c:pt idx="170">
                  <c:v>96.444999999999993</c:v>
                </c:pt>
                <c:pt idx="171">
                  <c:v>97.52</c:v>
                </c:pt>
                <c:pt idx="172">
                  <c:v>93.225999999999999</c:v>
                </c:pt>
                <c:pt idx="173">
                  <c:v>95.801000000000002</c:v>
                </c:pt>
                <c:pt idx="174">
                  <c:v>87.257000000000005</c:v>
                </c:pt>
                <c:pt idx="175">
                  <c:v>94.015000000000001</c:v>
                </c:pt>
                <c:pt idx="176">
                  <c:v>94.602999999999994</c:v>
                </c:pt>
                <c:pt idx="177">
                  <c:v>93.834999999999994</c:v>
                </c:pt>
                <c:pt idx="178">
                  <c:v>89.945999999999998</c:v>
                </c:pt>
                <c:pt idx="179">
                  <c:v>94.995999999999995</c:v>
                </c:pt>
                <c:pt idx="180">
                  <c:v>96.563999999999993</c:v>
                </c:pt>
                <c:pt idx="181">
                  <c:v>89.991</c:v>
                </c:pt>
                <c:pt idx="182">
                  <c:v>91.873000000000005</c:v>
                </c:pt>
                <c:pt idx="183">
                  <c:v>97.087999999999994</c:v>
                </c:pt>
                <c:pt idx="184">
                  <c:v>93.742999999999995</c:v>
                </c:pt>
                <c:pt idx="185">
                  <c:v>89.225999999999999</c:v>
                </c:pt>
                <c:pt idx="186">
                  <c:v>94.442999999999998</c:v>
                </c:pt>
                <c:pt idx="187">
                  <c:v>91.691000000000003</c:v>
                </c:pt>
                <c:pt idx="188">
                  <c:v>90.649000000000001</c:v>
                </c:pt>
                <c:pt idx="189">
                  <c:v>95.981999999999999</c:v>
                </c:pt>
                <c:pt idx="190">
                  <c:v>99.245000000000005</c:v>
                </c:pt>
                <c:pt idx="191">
                  <c:v>93.722999999999999</c:v>
                </c:pt>
                <c:pt idx="192">
                  <c:v>92.338999999999999</c:v>
                </c:pt>
                <c:pt idx="193">
                  <c:v>96.76</c:v>
                </c:pt>
                <c:pt idx="194">
                  <c:v>96.316999999999993</c:v>
                </c:pt>
                <c:pt idx="195">
                  <c:v>93.537000000000006</c:v>
                </c:pt>
                <c:pt idx="196">
                  <c:v>95.91</c:v>
                </c:pt>
                <c:pt idx="197">
                  <c:v>95.2</c:v>
                </c:pt>
                <c:pt idx="198">
                  <c:v>96.353999999999999</c:v>
                </c:pt>
                <c:pt idx="199">
                  <c:v>92.841999999999999</c:v>
                </c:pt>
                <c:pt idx="200">
                  <c:v>95.352999999999994</c:v>
                </c:pt>
                <c:pt idx="201">
                  <c:v>88.756</c:v>
                </c:pt>
                <c:pt idx="202">
                  <c:v>87.534000000000006</c:v>
                </c:pt>
                <c:pt idx="203">
                  <c:v>94.027000000000001</c:v>
                </c:pt>
                <c:pt idx="204">
                  <c:v>99.584999999999994</c:v>
                </c:pt>
                <c:pt idx="205">
                  <c:v>99.426000000000002</c:v>
                </c:pt>
                <c:pt idx="206">
                  <c:v>95.028000000000006</c:v>
                </c:pt>
                <c:pt idx="207">
                  <c:v>90.674000000000007</c:v>
                </c:pt>
                <c:pt idx="208">
                  <c:v>94.396000000000001</c:v>
                </c:pt>
                <c:pt idx="209">
                  <c:v>94.680999999999997</c:v>
                </c:pt>
                <c:pt idx="210">
                  <c:v>98.465000000000003</c:v>
                </c:pt>
                <c:pt idx="211">
                  <c:v>97.271000000000001</c:v>
                </c:pt>
                <c:pt idx="212">
                  <c:v>94.35</c:v>
                </c:pt>
                <c:pt idx="213">
                  <c:v>91.686999999999998</c:v>
                </c:pt>
                <c:pt idx="214">
                  <c:v>93.611999999999995</c:v>
                </c:pt>
                <c:pt idx="215">
                  <c:v>91.332999999999998</c:v>
                </c:pt>
                <c:pt idx="216">
                  <c:v>96.370999999999995</c:v>
                </c:pt>
                <c:pt idx="217">
                  <c:v>98.292000000000002</c:v>
                </c:pt>
                <c:pt idx="218">
                  <c:v>98.311999999999998</c:v>
                </c:pt>
                <c:pt idx="219">
                  <c:v>98.489000000000004</c:v>
                </c:pt>
                <c:pt idx="220">
                  <c:v>98.945999999999998</c:v>
                </c:pt>
                <c:pt idx="221">
                  <c:v>95.230999999999995</c:v>
                </c:pt>
                <c:pt idx="222">
                  <c:v>95.37</c:v>
                </c:pt>
                <c:pt idx="223">
                  <c:v>97.457999999999998</c:v>
                </c:pt>
                <c:pt idx="224">
                  <c:v>99.328000000000003</c:v>
                </c:pt>
                <c:pt idx="225">
                  <c:v>93.734999999999999</c:v>
                </c:pt>
                <c:pt idx="226">
                  <c:v>96.087999999999994</c:v>
                </c:pt>
                <c:pt idx="227">
                  <c:v>97.614999999999995</c:v>
                </c:pt>
                <c:pt idx="228">
                  <c:v>92.460999999999999</c:v>
                </c:pt>
                <c:pt idx="229">
                  <c:v>90.611999999999995</c:v>
                </c:pt>
                <c:pt idx="230">
                  <c:v>95.406999999999996</c:v>
                </c:pt>
                <c:pt idx="231">
                  <c:v>97.021000000000001</c:v>
                </c:pt>
                <c:pt idx="232">
                  <c:v>90.218000000000004</c:v>
                </c:pt>
                <c:pt idx="233">
                  <c:v>92.962000000000003</c:v>
                </c:pt>
                <c:pt idx="234">
                  <c:v>93.771000000000001</c:v>
                </c:pt>
                <c:pt idx="235">
                  <c:v>98.953000000000003</c:v>
                </c:pt>
                <c:pt idx="236">
                  <c:v>91.948999999999998</c:v>
                </c:pt>
                <c:pt idx="237">
                  <c:v>92.462000000000003</c:v>
                </c:pt>
                <c:pt idx="238">
                  <c:v>91.930999999999997</c:v>
                </c:pt>
                <c:pt idx="239">
                  <c:v>93.905000000000001</c:v>
                </c:pt>
                <c:pt idx="240">
                  <c:v>97.531999999999996</c:v>
                </c:pt>
                <c:pt idx="241">
                  <c:v>94.465000000000003</c:v>
                </c:pt>
                <c:pt idx="242">
                  <c:v>96.215999999999994</c:v>
                </c:pt>
                <c:pt idx="243">
                  <c:v>88.486000000000004</c:v>
                </c:pt>
                <c:pt idx="244">
                  <c:v>91.754999999999995</c:v>
                </c:pt>
                <c:pt idx="245">
                  <c:v>94.192999999999998</c:v>
                </c:pt>
                <c:pt idx="246">
                  <c:v>98.087000000000003</c:v>
                </c:pt>
                <c:pt idx="247">
                  <c:v>97.878</c:v>
                </c:pt>
                <c:pt idx="248">
                  <c:v>99.524000000000001</c:v>
                </c:pt>
                <c:pt idx="249">
                  <c:v>93.421999999999997</c:v>
                </c:pt>
                <c:pt idx="250">
                  <c:v>90.754000000000005</c:v>
                </c:pt>
                <c:pt idx="251">
                  <c:v>95.076999999999998</c:v>
                </c:pt>
                <c:pt idx="252">
                  <c:v>97.338999999999999</c:v>
                </c:pt>
                <c:pt idx="253">
                  <c:v>94.001999999999995</c:v>
                </c:pt>
                <c:pt idx="254">
                  <c:v>93.153999999999996</c:v>
                </c:pt>
                <c:pt idx="255">
                  <c:v>93.74</c:v>
                </c:pt>
                <c:pt idx="256">
                  <c:v>94.088999999999999</c:v>
                </c:pt>
                <c:pt idx="257">
                  <c:v>95.274000000000001</c:v>
                </c:pt>
                <c:pt idx="258">
                  <c:v>87.266000000000005</c:v>
                </c:pt>
                <c:pt idx="259">
                  <c:v>94.153000000000006</c:v>
                </c:pt>
                <c:pt idx="260">
                  <c:v>95.938999999999993</c:v>
                </c:pt>
                <c:pt idx="261">
                  <c:v>96.951999999999998</c:v>
                </c:pt>
                <c:pt idx="262">
                  <c:v>95.052999999999997</c:v>
                </c:pt>
                <c:pt idx="263">
                  <c:v>94.65</c:v>
                </c:pt>
                <c:pt idx="264">
                  <c:v>96.971000000000004</c:v>
                </c:pt>
                <c:pt idx="265">
                  <c:v>91.058000000000007</c:v>
                </c:pt>
                <c:pt idx="266">
                  <c:v>97.045000000000002</c:v>
                </c:pt>
                <c:pt idx="267">
                  <c:v>96.506</c:v>
                </c:pt>
                <c:pt idx="268">
                  <c:v>95.566999999999993</c:v>
                </c:pt>
                <c:pt idx="269">
                  <c:v>99.265000000000001</c:v>
                </c:pt>
                <c:pt idx="270">
                  <c:v>97.61</c:v>
                </c:pt>
                <c:pt idx="271">
                  <c:v>95.736999999999995</c:v>
                </c:pt>
                <c:pt idx="272">
                  <c:v>92.686999999999998</c:v>
                </c:pt>
                <c:pt idx="273">
                  <c:v>93.801000000000002</c:v>
                </c:pt>
                <c:pt idx="274">
                  <c:v>94.462000000000003</c:v>
                </c:pt>
                <c:pt idx="275">
                  <c:v>95.878</c:v>
                </c:pt>
                <c:pt idx="276">
                  <c:v>91.38</c:v>
                </c:pt>
                <c:pt idx="277">
                  <c:v>94.938000000000002</c:v>
                </c:pt>
                <c:pt idx="278">
                  <c:v>98.052999999999997</c:v>
                </c:pt>
                <c:pt idx="279">
                  <c:v>97.132000000000005</c:v>
                </c:pt>
                <c:pt idx="280">
                  <c:v>97.200999999999993</c:v>
                </c:pt>
                <c:pt idx="281">
                  <c:v>97.218000000000004</c:v>
                </c:pt>
                <c:pt idx="282">
                  <c:v>97.478999999999999</c:v>
                </c:pt>
                <c:pt idx="283">
                  <c:v>91.94</c:v>
                </c:pt>
                <c:pt idx="284">
                  <c:v>96.45</c:v>
                </c:pt>
                <c:pt idx="285">
                  <c:v>94.67</c:v>
                </c:pt>
                <c:pt idx="286">
                  <c:v>95.179000000000002</c:v>
                </c:pt>
                <c:pt idx="287">
                  <c:v>95.995999999999995</c:v>
                </c:pt>
                <c:pt idx="288">
                  <c:v>97.793000000000006</c:v>
                </c:pt>
                <c:pt idx="289">
                  <c:v>93.822999999999993</c:v>
                </c:pt>
                <c:pt idx="290">
                  <c:v>95.933999999999997</c:v>
                </c:pt>
                <c:pt idx="291">
                  <c:v>96.995000000000005</c:v>
                </c:pt>
                <c:pt idx="292">
                  <c:v>90.088999999999999</c:v>
                </c:pt>
                <c:pt idx="293">
                  <c:v>98.573999999999998</c:v>
                </c:pt>
                <c:pt idx="294">
                  <c:v>97.257999999999996</c:v>
                </c:pt>
                <c:pt idx="295">
                  <c:v>93.972999999999999</c:v>
                </c:pt>
                <c:pt idx="296">
                  <c:v>92.56</c:v>
                </c:pt>
                <c:pt idx="297">
                  <c:v>93.756</c:v>
                </c:pt>
                <c:pt idx="298">
                  <c:v>96.397999999999996</c:v>
                </c:pt>
                <c:pt idx="299">
                  <c:v>95.680999999999997</c:v>
                </c:pt>
                <c:pt idx="300">
                  <c:v>90.528000000000006</c:v>
                </c:pt>
                <c:pt idx="301">
                  <c:v>89.813000000000002</c:v>
                </c:pt>
                <c:pt idx="302">
                  <c:v>92.837999999999994</c:v>
                </c:pt>
                <c:pt idx="303">
                  <c:v>98.948999999999998</c:v>
                </c:pt>
                <c:pt idx="304">
                  <c:v>98.456000000000003</c:v>
                </c:pt>
              </c:numCache>
            </c:numRef>
          </c:yVal>
          <c:smooth val="0"/>
          <c:extLst>
            <c:ext xmlns:c16="http://schemas.microsoft.com/office/drawing/2014/chart" uri="{C3380CC4-5D6E-409C-BE32-E72D297353CC}">
              <c16:uniqueId val="{00000002-031D-415C-A6E2-2DEC2C773B64}"/>
            </c:ext>
          </c:extLst>
        </c:ser>
        <c:ser>
          <c:idx val="0"/>
          <c:order val="1"/>
          <c:tx>
            <c:v>Rel. Hum.</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Daily_2021!$C$4:$C$368</c:f>
              <c:numCache>
                <c:formatCode>0.0</c:formatCode>
                <c:ptCount val="365"/>
                <c:pt idx="0">
                  <c:v>84.644000000000005</c:v>
                </c:pt>
                <c:pt idx="1">
                  <c:v>84.221000000000004</c:v>
                </c:pt>
                <c:pt idx="2">
                  <c:v>88.649000000000001</c:v>
                </c:pt>
                <c:pt idx="3">
                  <c:v>84.977000000000004</c:v>
                </c:pt>
                <c:pt idx="4">
                  <c:v>80.099999999999994</c:v>
                </c:pt>
                <c:pt idx="5">
                  <c:v>85.29</c:v>
                </c:pt>
                <c:pt idx="6">
                  <c:v>91.558000000000007</c:v>
                </c:pt>
                <c:pt idx="7">
                  <c:v>88.328999999999994</c:v>
                </c:pt>
                <c:pt idx="8">
                  <c:v>99.182000000000002</c:v>
                </c:pt>
                <c:pt idx="9">
                  <c:v>95.896000000000001</c:v>
                </c:pt>
                <c:pt idx="10">
                  <c:v>89.257999999999996</c:v>
                </c:pt>
                <c:pt idx="11">
                  <c:v>89.647000000000006</c:v>
                </c:pt>
                <c:pt idx="12">
                  <c:v>89.864999999999995</c:v>
                </c:pt>
                <c:pt idx="13">
                  <c:v>92.644999999999996</c:v>
                </c:pt>
                <c:pt idx="14">
                  <c:v>90.055999999999997</c:v>
                </c:pt>
                <c:pt idx="15">
                  <c:v>87.466999999999999</c:v>
                </c:pt>
                <c:pt idx="16">
                  <c:v>87.503</c:v>
                </c:pt>
                <c:pt idx="17">
                  <c:v>83.17</c:v>
                </c:pt>
                <c:pt idx="18">
                  <c:v>82.027000000000001</c:v>
                </c:pt>
                <c:pt idx="19">
                  <c:v>82.277000000000001</c:v>
                </c:pt>
                <c:pt idx="20">
                  <c:v>81.227000000000004</c:v>
                </c:pt>
                <c:pt idx="21">
                  <c:v>83.543000000000006</c:v>
                </c:pt>
                <c:pt idx="22">
                  <c:v>90.481999999999999</c:v>
                </c:pt>
                <c:pt idx="23">
                  <c:v>87.384</c:v>
                </c:pt>
                <c:pt idx="24">
                  <c:v>81.259</c:v>
                </c:pt>
                <c:pt idx="25">
                  <c:v>85.488</c:v>
                </c:pt>
                <c:pt idx="26">
                  <c:v>87.245000000000005</c:v>
                </c:pt>
                <c:pt idx="27">
                  <c:v>79.951999999999998</c:v>
                </c:pt>
                <c:pt idx="28">
                  <c:v>83.656000000000006</c:v>
                </c:pt>
                <c:pt idx="29">
                  <c:v>79.317999999999998</c:v>
                </c:pt>
                <c:pt idx="30">
                  <c:v>86.188999999999993</c:v>
                </c:pt>
                <c:pt idx="31">
                  <c:v>86.887</c:v>
                </c:pt>
                <c:pt idx="32">
                  <c:v>88.542000000000002</c:v>
                </c:pt>
                <c:pt idx="33">
                  <c:v>82.016999999999996</c:v>
                </c:pt>
                <c:pt idx="34">
                  <c:v>87.331999999999994</c:v>
                </c:pt>
                <c:pt idx="35">
                  <c:v>92.093999999999994</c:v>
                </c:pt>
                <c:pt idx="36">
                  <c:v>95.626999999999995</c:v>
                </c:pt>
                <c:pt idx="37">
                  <c:v>86.608000000000004</c:v>
                </c:pt>
                <c:pt idx="38">
                  <c:v>91.356999999999999</c:v>
                </c:pt>
                <c:pt idx="39">
                  <c:v>82.861999999999995</c:v>
                </c:pt>
                <c:pt idx="40">
                  <c:v>93.576999999999998</c:v>
                </c:pt>
                <c:pt idx="41">
                  <c:v>87.257999999999996</c:v>
                </c:pt>
                <c:pt idx="42">
                  <c:v>84.614999999999995</c:v>
                </c:pt>
                <c:pt idx="43">
                  <c:v>80.355999999999995</c:v>
                </c:pt>
                <c:pt idx="44">
                  <c:v>87.515000000000001</c:v>
                </c:pt>
                <c:pt idx="45">
                  <c:v>93.307000000000002</c:v>
                </c:pt>
                <c:pt idx="46">
                  <c:v>91.912999999999997</c:v>
                </c:pt>
                <c:pt idx="47">
                  <c:v>82.421999999999997</c:v>
                </c:pt>
                <c:pt idx="48">
                  <c:v>84.522999999999996</c:v>
                </c:pt>
                <c:pt idx="49">
                  <c:v>90.05</c:v>
                </c:pt>
                <c:pt idx="50">
                  <c:v>87.245999999999995</c:v>
                </c:pt>
                <c:pt idx="51">
                  <c:v>78.933000000000007</c:v>
                </c:pt>
                <c:pt idx="52">
                  <c:v>76.855999999999995</c:v>
                </c:pt>
                <c:pt idx="53">
                  <c:v>84.406999999999996</c:v>
                </c:pt>
                <c:pt idx="54">
                  <c:v>88.649000000000001</c:v>
                </c:pt>
                <c:pt idx="55">
                  <c:v>87.35</c:v>
                </c:pt>
                <c:pt idx="56">
                  <c:v>84.787999999999997</c:v>
                </c:pt>
                <c:pt idx="57">
                  <c:v>83.873999999999995</c:v>
                </c:pt>
                <c:pt idx="58">
                  <c:v>82.042000000000002</c:v>
                </c:pt>
                <c:pt idx="59">
                  <c:v>82.174999999999997</c:v>
                </c:pt>
                <c:pt idx="60">
                  <c:v>77.552000000000007</c:v>
                </c:pt>
                <c:pt idx="61">
                  <c:v>80.441000000000003</c:v>
                </c:pt>
                <c:pt idx="62">
                  <c:v>75.085999999999999</c:v>
                </c:pt>
                <c:pt idx="63">
                  <c:v>72.694000000000003</c:v>
                </c:pt>
                <c:pt idx="64">
                  <c:v>80.893000000000001</c:v>
                </c:pt>
                <c:pt idx="65">
                  <c:v>96.308000000000007</c:v>
                </c:pt>
                <c:pt idx="66">
                  <c:v>94.534999999999997</c:v>
                </c:pt>
                <c:pt idx="67">
                  <c:v>82.444999999999993</c:v>
                </c:pt>
                <c:pt idx="68">
                  <c:v>80.644999999999996</c:v>
                </c:pt>
                <c:pt idx="69">
                  <c:v>75.334999999999994</c:v>
                </c:pt>
                <c:pt idx="70">
                  <c:v>84.013000000000005</c:v>
                </c:pt>
                <c:pt idx="71">
                  <c:v>78.582999999999998</c:v>
                </c:pt>
                <c:pt idx="72">
                  <c:v>79.447999999999993</c:v>
                </c:pt>
                <c:pt idx="73">
                  <c:v>79.643000000000001</c:v>
                </c:pt>
                <c:pt idx="74">
                  <c:v>86.472999999999999</c:v>
                </c:pt>
                <c:pt idx="75">
                  <c:v>92.775999999999996</c:v>
                </c:pt>
                <c:pt idx="76">
                  <c:v>96.052000000000007</c:v>
                </c:pt>
                <c:pt idx="77">
                  <c:v>90.602999999999994</c:v>
                </c:pt>
                <c:pt idx="78">
                  <c:v>78.673000000000002</c:v>
                </c:pt>
                <c:pt idx="79">
                  <c:v>85.457999999999998</c:v>
                </c:pt>
                <c:pt idx="80">
                  <c:v>80.701999999999998</c:v>
                </c:pt>
                <c:pt idx="81">
                  <c:v>82.929000000000002</c:v>
                </c:pt>
                <c:pt idx="82">
                  <c:v>81.242999999999995</c:v>
                </c:pt>
                <c:pt idx="83">
                  <c:v>81.894000000000005</c:v>
                </c:pt>
                <c:pt idx="84">
                  <c:v>84.087000000000003</c:v>
                </c:pt>
                <c:pt idx="85">
                  <c:v>83.194999999999993</c:v>
                </c:pt>
                <c:pt idx="86">
                  <c:v>83.71</c:v>
                </c:pt>
                <c:pt idx="87">
                  <c:v>81.646000000000001</c:v>
                </c:pt>
                <c:pt idx="88">
                  <c:v>86.135999999999996</c:v>
                </c:pt>
                <c:pt idx="89">
                  <c:v>84.483000000000004</c:v>
                </c:pt>
                <c:pt idx="90">
                  <c:v>87.33</c:v>
                </c:pt>
                <c:pt idx="91">
                  <c:v>89.123999999999995</c:v>
                </c:pt>
                <c:pt idx="92">
                  <c:v>91.918000000000006</c:v>
                </c:pt>
                <c:pt idx="93">
                  <c:v>94.046999999999997</c:v>
                </c:pt>
                <c:pt idx="94">
                  <c:v>88.83</c:v>
                </c:pt>
                <c:pt idx="95">
                  <c:v>96.56</c:v>
                </c:pt>
                <c:pt idx="96">
                  <c:v>96.343999999999994</c:v>
                </c:pt>
                <c:pt idx="97">
                  <c:v>93.581000000000003</c:v>
                </c:pt>
                <c:pt idx="98">
                  <c:v>95</c:v>
                </c:pt>
                <c:pt idx="99">
                  <c:v>86.617999999999995</c:v>
                </c:pt>
                <c:pt idx="100">
                  <c:v>89.316000000000003</c:v>
                </c:pt>
                <c:pt idx="101">
                  <c:v>89.518000000000001</c:v>
                </c:pt>
                <c:pt idx="102">
                  <c:v>92.311999999999998</c:v>
                </c:pt>
                <c:pt idx="103">
                  <c:v>87.8</c:v>
                </c:pt>
                <c:pt idx="104">
                  <c:v>90.516000000000005</c:v>
                </c:pt>
                <c:pt idx="105">
                  <c:v>98.066999999999993</c:v>
                </c:pt>
                <c:pt idx="106">
                  <c:v>98.846999999999994</c:v>
                </c:pt>
                <c:pt idx="107">
                  <c:v>95.106999999999999</c:v>
                </c:pt>
                <c:pt idx="108">
                  <c:v>90.995999999999995</c:v>
                </c:pt>
                <c:pt idx="109">
                  <c:v>92.188000000000002</c:v>
                </c:pt>
                <c:pt idx="110">
                  <c:v>87.906000000000006</c:v>
                </c:pt>
                <c:pt idx="111">
                  <c:v>89.191999999999993</c:v>
                </c:pt>
                <c:pt idx="112">
                  <c:v>94.35</c:v>
                </c:pt>
                <c:pt idx="113">
                  <c:v>92.483999999999995</c:v>
                </c:pt>
                <c:pt idx="114">
                  <c:v>85.558999999999997</c:v>
                </c:pt>
                <c:pt idx="115">
                  <c:v>88.802000000000007</c:v>
                </c:pt>
                <c:pt idx="116">
                  <c:v>83.656999999999996</c:v>
                </c:pt>
                <c:pt idx="117">
                  <c:v>83.828000000000003</c:v>
                </c:pt>
                <c:pt idx="118">
                  <c:v>83.984999999999999</c:v>
                </c:pt>
                <c:pt idx="119">
                  <c:v>88.537000000000006</c:v>
                </c:pt>
                <c:pt idx="120">
                  <c:v>93.61</c:v>
                </c:pt>
                <c:pt idx="121">
                  <c:v>94.364000000000004</c:v>
                </c:pt>
                <c:pt idx="122">
                  <c:v>92.165999999999997</c:v>
                </c:pt>
                <c:pt idx="123">
                  <c:v>90.492999999999995</c:v>
                </c:pt>
                <c:pt idx="124">
                  <c:v>93.677999999999997</c:v>
                </c:pt>
                <c:pt idx="125">
                  <c:v>98.24</c:v>
                </c:pt>
                <c:pt idx="126">
                  <c:v>97.701999999999998</c:v>
                </c:pt>
                <c:pt idx="127">
                  <c:v>92.957999999999998</c:v>
                </c:pt>
                <c:pt idx="128">
                  <c:v>91.572000000000003</c:v>
                </c:pt>
                <c:pt idx="129">
                  <c:v>95.4</c:v>
                </c:pt>
                <c:pt idx="130">
                  <c:v>98.483000000000004</c:v>
                </c:pt>
                <c:pt idx="131">
                  <c:v>95.281000000000006</c:v>
                </c:pt>
                <c:pt idx="132">
                  <c:v>92.936000000000007</c:v>
                </c:pt>
                <c:pt idx="133">
                  <c:v>89.757999999999996</c:v>
                </c:pt>
                <c:pt idx="134">
                  <c:v>87.159000000000006</c:v>
                </c:pt>
                <c:pt idx="135">
                  <c:v>90.503</c:v>
                </c:pt>
                <c:pt idx="136">
                  <c:v>88.543999999999997</c:v>
                </c:pt>
                <c:pt idx="137">
                  <c:v>97.006</c:v>
                </c:pt>
                <c:pt idx="138">
                  <c:v>96.02</c:v>
                </c:pt>
                <c:pt idx="139">
                  <c:v>94.097999999999999</c:v>
                </c:pt>
                <c:pt idx="140">
                  <c:v>91.433000000000007</c:v>
                </c:pt>
                <c:pt idx="141">
                  <c:v>91.453000000000003</c:v>
                </c:pt>
                <c:pt idx="142">
                  <c:v>95.548000000000002</c:v>
                </c:pt>
                <c:pt idx="143">
                  <c:v>99.566999999999993</c:v>
                </c:pt>
                <c:pt idx="144">
                  <c:v>97.76</c:v>
                </c:pt>
                <c:pt idx="145">
                  <c:v>98.043000000000006</c:v>
                </c:pt>
                <c:pt idx="146">
                  <c:v>95.093999999999994</c:v>
                </c:pt>
                <c:pt idx="147">
                  <c:v>93.652000000000001</c:v>
                </c:pt>
                <c:pt idx="148">
                  <c:v>97.784999999999997</c:v>
                </c:pt>
                <c:pt idx="149">
                  <c:v>94.058999999999997</c:v>
                </c:pt>
                <c:pt idx="150">
                  <c:v>90.712000000000003</c:v>
                </c:pt>
                <c:pt idx="151">
                  <c:v>91.162999999999997</c:v>
                </c:pt>
                <c:pt idx="152">
                  <c:v>98.241</c:v>
                </c:pt>
                <c:pt idx="153">
                  <c:v>98.98</c:v>
                </c:pt>
                <c:pt idx="154">
                  <c:v>95.027000000000001</c:v>
                </c:pt>
                <c:pt idx="155">
                  <c:v>91.103999999999999</c:v>
                </c:pt>
                <c:pt idx="156">
                  <c:v>98.263999999999996</c:v>
                </c:pt>
                <c:pt idx="157">
                  <c:v>91.075999999999993</c:v>
                </c:pt>
                <c:pt idx="158">
                  <c:v>90.878</c:v>
                </c:pt>
                <c:pt idx="159">
                  <c:v>94.081999999999994</c:v>
                </c:pt>
                <c:pt idx="160">
                  <c:v>90.680999999999997</c:v>
                </c:pt>
                <c:pt idx="161">
                  <c:v>91.575999999999993</c:v>
                </c:pt>
                <c:pt idx="162">
                  <c:v>96.018000000000001</c:v>
                </c:pt>
                <c:pt idx="163">
                  <c:v>94.316000000000003</c:v>
                </c:pt>
                <c:pt idx="164">
                  <c:v>95.587000000000003</c:v>
                </c:pt>
                <c:pt idx="165">
                  <c:v>95.903999999999996</c:v>
                </c:pt>
                <c:pt idx="166">
                  <c:v>88.94</c:v>
                </c:pt>
                <c:pt idx="167">
                  <c:v>93.331999999999994</c:v>
                </c:pt>
                <c:pt idx="168">
                  <c:v>96.977000000000004</c:v>
                </c:pt>
                <c:pt idx="169">
                  <c:v>98.061999999999998</c:v>
                </c:pt>
                <c:pt idx="170">
                  <c:v>96.444999999999993</c:v>
                </c:pt>
                <c:pt idx="171">
                  <c:v>97.52</c:v>
                </c:pt>
                <c:pt idx="172">
                  <c:v>93.225999999999999</c:v>
                </c:pt>
                <c:pt idx="173">
                  <c:v>95.801000000000002</c:v>
                </c:pt>
                <c:pt idx="174">
                  <c:v>87.257000000000005</c:v>
                </c:pt>
                <c:pt idx="175">
                  <c:v>94.015000000000001</c:v>
                </c:pt>
                <c:pt idx="176">
                  <c:v>94.602999999999994</c:v>
                </c:pt>
                <c:pt idx="177">
                  <c:v>93.834999999999994</c:v>
                </c:pt>
                <c:pt idx="178">
                  <c:v>89.945999999999998</c:v>
                </c:pt>
                <c:pt idx="179">
                  <c:v>94.995999999999995</c:v>
                </c:pt>
                <c:pt idx="180">
                  <c:v>96.563999999999993</c:v>
                </c:pt>
                <c:pt idx="181">
                  <c:v>89.991</c:v>
                </c:pt>
                <c:pt idx="182">
                  <c:v>91.873000000000005</c:v>
                </c:pt>
                <c:pt idx="183">
                  <c:v>97.087999999999994</c:v>
                </c:pt>
                <c:pt idx="184">
                  <c:v>93.742999999999995</c:v>
                </c:pt>
                <c:pt idx="185">
                  <c:v>89.225999999999999</c:v>
                </c:pt>
                <c:pt idx="186">
                  <c:v>94.442999999999998</c:v>
                </c:pt>
                <c:pt idx="187">
                  <c:v>91.691000000000003</c:v>
                </c:pt>
                <c:pt idx="188">
                  <c:v>90.649000000000001</c:v>
                </c:pt>
                <c:pt idx="189">
                  <c:v>95.981999999999999</c:v>
                </c:pt>
                <c:pt idx="190">
                  <c:v>99.245000000000005</c:v>
                </c:pt>
                <c:pt idx="191">
                  <c:v>93.722999999999999</c:v>
                </c:pt>
                <c:pt idx="192">
                  <c:v>92.338999999999999</c:v>
                </c:pt>
                <c:pt idx="193">
                  <c:v>96.76</c:v>
                </c:pt>
                <c:pt idx="194">
                  <c:v>96.316999999999993</c:v>
                </c:pt>
                <c:pt idx="195">
                  <c:v>93.537000000000006</c:v>
                </c:pt>
                <c:pt idx="196">
                  <c:v>95.91</c:v>
                </c:pt>
                <c:pt idx="197">
                  <c:v>95.2</c:v>
                </c:pt>
                <c:pt idx="198">
                  <c:v>96.353999999999999</c:v>
                </c:pt>
                <c:pt idx="199">
                  <c:v>92.841999999999999</c:v>
                </c:pt>
                <c:pt idx="200">
                  <c:v>95.352999999999994</c:v>
                </c:pt>
                <c:pt idx="201">
                  <c:v>88.756</c:v>
                </c:pt>
                <c:pt idx="202">
                  <c:v>87.534000000000006</c:v>
                </c:pt>
                <c:pt idx="203">
                  <c:v>94.027000000000001</c:v>
                </c:pt>
                <c:pt idx="204">
                  <c:v>99.584999999999994</c:v>
                </c:pt>
                <c:pt idx="205">
                  <c:v>99.426000000000002</c:v>
                </c:pt>
                <c:pt idx="206">
                  <c:v>95.028000000000006</c:v>
                </c:pt>
                <c:pt idx="207">
                  <c:v>90.674000000000007</c:v>
                </c:pt>
                <c:pt idx="208">
                  <c:v>94.396000000000001</c:v>
                </c:pt>
                <c:pt idx="209">
                  <c:v>94.680999999999997</c:v>
                </c:pt>
                <c:pt idx="210">
                  <c:v>98.465000000000003</c:v>
                </c:pt>
                <c:pt idx="211">
                  <c:v>97.271000000000001</c:v>
                </c:pt>
                <c:pt idx="212">
                  <c:v>94.35</c:v>
                </c:pt>
                <c:pt idx="213">
                  <c:v>91.686999999999998</c:v>
                </c:pt>
                <c:pt idx="214">
                  <c:v>93.611999999999995</c:v>
                </c:pt>
                <c:pt idx="215">
                  <c:v>91.332999999999998</c:v>
                </c:pt>
                <c:pt idx="216">
                  <c:v>96.370999999999995</c:v>
                </c:pt>
                <c:pt idx="217">
                  <c:v>98.292000000000002</c:v>
                </c:pt>
                <c:pt idx="218">
                  <c:v>98.311999999999998</c:v>
                </c:pt>
                <c:pt idx="219">
                  <c:v>98.489000000000004</c:v>
                </c:pt>
                <c:pt idx="220">
                  <c:v>98.945999999999998</c:v>
                </c:pt>
                <c:pt idx="221">
                  <c:v>95.230999999999995</c:v>
                </c:pt>
                <c:pt idx="222">
                  <c:v>95.37</c:v>
                </c:pt>
                <c:pt idx="223">
                  <c:v>97.457999999999998</c:v>
                </c:pt>
                <c:pt idx="224">
                  <c:v>99.328000000000003</c:v>
                </c:pt>
                <c:pt idx="225">
                  <c:v>93.734999999999999</c:v>
                </c:pt>
                <c:pt idx="226">
                  <c:v>96.087999999999994</c:v>
                </c:pt>
                <c:pt idx="227">
                  <c:v>97.614999999999995</c:v>
                </c:pt>
                <c:pt idx="228">
                  <c:v>92.460999999999999</c:v>
                </c:pt>
                <c:pt idx="229">
                  <c:v>90.611999999999995</c:v>
                </c:pt>
                <c:pt idx="230">
                  <c:v>95.406999999999996</c:v>
                </c:pt>
                <c:pt idx="231">
                  <c:v>97.021000000000001</c:v>
                </c:pt>
                <c:pt idx="232">
                  <c:v>90.218000000000004</c:v>
                </c:pt>
                <c:pt idx="233">
                  <c:v>92.962000000000003</c:v>
                </c:pt>
                <c:pt idx="234">
                  <c:v>93.771000000000001</c:v>
                </c:pt>
                <c:pt idx="235">
                  <c:v>98.953000000000003</c:v>
                </c:pt>
                <c:pt idx="236">
                  <c:v>91.948999999999998</c:v>
                </c:pt>
                <c:pt idx="237">
                  <c:v>92.462000000000003</c:v>
                </c:pt>
                <c:pt idx="238">
                  <c:v>91.930999999999997</c:v>
                </c:pt>
                <c:pt idx="239">
                  <c:v>93.905000000000001</c:v>
                </c:pt>
                <c:pt idx="240">
                  <c:v>97.531999999999996</c:v>
                </c:pt>
                <c:pt idx="241">
                  <c:v>94.465000000000003</c:v>
                </c:pt>
                <c:pt idx="242">
                  <c:v>96.215999999999994</c:v>
                </c:pt>
                <c:pt idx="243">
                  <c:v>88.486000000000004</c:v>
                </c:pt>
                <c:pt idx="244">
                  <c:v>91.754999999999995</c:v>
                </c:pt>
                <c:pt idx="245">
                  <c:v>94.192999999999998</c:v>
                </c:pt>
                <c:pt idx="246">
                  <c:v>98.087000000000003</c:v>
                </c:pt>
                <c:pt idx="247">
                  <c:v>97.878</c:v>
                </c:pt>
                <c:pt idx="248">
                  <c:v>99.524000000000001</c:v>
                </c:pt>
                <c:pt idx="249">
                  <c:v>93.421999999999997</c:v>
                </c:pt>
                <c:pt idx="250">
                  <c:v>90.754000000000005</c:v>
                </c:pt>
                <c:pt idx="251">
                  <c:v>95.076999999999998</c:v>
                </c:pt>
                <c:pt idx="252">
                  <c:v>97.338999999999999</c:v>
                </c:pt>
                <c:pt idx="253">
                  <c:v>94.001999999999995</c:v>
                </c:pt>
                <c:pt idx="254">
                  <c:v>93.153999999999996</c:v>
                </c:pt>
                <c:pt idx="255">
                  <c:v>93.74</c:v>
                </c:pt>
                <c:pt idx="256">
                  <c:v>94.088999999999999</c:v>
                </c:pt>
                <c:pt idx="257">
                  <c:v>95.274000000000001</c:v>
                </c:pt>
                <c:pt idx="258">
                  <c:v>87.266000000000005</c:v>
                </c:pt>
                <c:pt idx="259">
                  <c:v>94.153000000000006</c:v>
                </c:pt>
                <c:pt idx="260">
                  <c:v>95.938999999999993</c:v>
                </c:pt>
                <c:pt idx="261">
                  <c:v>96.951999999999998</c:v>
                </c:pt>
                <c:pt idx="262">
                  <c:v>95.052999999999997</c:v>
                </c:pt>
                <c:pt idx="263">
                  <c:v>94.65</c:v>
                </c:pt>
                <c:pt idx="264">
                  <c:v>96.971000000000004</c:v>
                </c:pt>
                <c:pt idx="265">
                  <c:v>91.058000000000007</c:v>
                </c:pt>
                <c:pt idx="266">
                  <c:v>97.045000000000002</c:v>
                </c:pt>
                <c:pt idx="267">
                  <c:v>96.506</c:v>
                </c:pt>
                <c:pt idx="268">
                  <c:v>95.566999999999993</c:v>
                </c:pt>
                <c:pt idx="269">
                  <c:v>99.265000000000001</c:v>
                </c:pt>
                <c:pt idx="270">
                  <c:v>97.61</c:v>
                </c:pt>
                <c:pt idx="271">
                  <c:v>95.736999999999995</c:v>
                </c:pt>
                <c:pt idx="272">
                  <c:v>92.686999999999998</c:v>
                </c:pt>
                <c:pt idx="273">
                  <c:v>93.801000000000002</c:v>
                </c:pt>
                <c:pt idx="274">
                  <c:v>94.462000000000003</c:v>
                </c:pt>
                <c:pt idx="275">
                  <c:v>95.878</c:v>
                </c:pt>
                <c:pt idx="276">
                  <c:v>91.38</c:v>
                </c:pt>
                <c:pt idx="277">
                  <c:v>94.938000000000002</c:v>
                </c:pt>
                <c:pt idx="278">
                  <c:v>98.052999999999997</c:v>
                </c:pt>
                <c:pt idx="279">
                  <c:v>97.132000000000005</c:v>
                </c:pt>
                <c:pt idx="280">
                  <c:v>97.200999999999993</c:v>
                </c:pt>
                <c:pt idx="281">
                  <c:v>97.218000000000004</c:v>
                </c:pt>
                <c:pt idx="282">
                  <c:v>97.478999999999999</c:v>
                </c:pt>
                <c:pt idx="283">
                  <c:v>91.94</c:v>
                </c:pt>
                <c:pt idx="284">
                  <c:v>96.45</c:v>
                </c:pt>
                <c:pt idx="285">
                  <c:v>94.67</c:v>
                </c:pt>
                <c:pt idx="286">
                  <c:v>95.179000000000002</c:v>
                </c:pt>
                <c:pt idx="287">
                  <c:v>95.995999999999995</c:v>
                </c:pt>
                <c:pt idx="288">
                  <c:v>97.793000000000006</c:v>
                </c:pt>
                <c:pt idx="289">
                  <c:v>93.822999999999993</c:v>
                </c:pt>
                <c:pt idx="290">
                  <c:v>95.933999999999997</c:v>
                </c:pt>
                <c:pt idx="291">
                  <c:v>96.995000000000005</c:v>
                </c:pt>
                <c:pt idx="292">
                  <c:v>90.088999999999999</c:v>
                </c:pt>
                <c:pt idx="293">
                  <c:v>98.573999999999998</c:v>
                </c:pt>
                <c:pt idx="294">
                  <c:v>97.257999999999996</c:v>
                </c:pt>
                <c:pt idx="295">
                  <c:v>93.972999999999999</c:v>
                </c:pt>
                <c:pt idx="296">
                  <c:v>92.56</c:v>
                </c:pt>
                <c:pt idx="297">
                  <c:v>93.756</c:v>
                </c:pt>
                <c:pt idx="298">
                  <c:v>96.397999999999996</c:v>
                </c:pt>
                <c:pt idx="299">
                  <c:v>95.680999999999997</c:v>
                </c:pt>
                <c:pt idx="300">
                  <c:v>90.528000000000006</c:v>
                </c:pt>
                <c:pt idx="301">
                  <c:v>89.813000000000002</c:v>
                </c:pt>
                <c:pt idx="302">
                  <c:v>92.837999999999994</c:v>
                </c:pt>
                <c:pt idx="303">
                  <c:v>98.948999999999998</c:v>
                </c:pt>
                <c:pt idx="304">
                  <c:v>98.456000000000003</c:v>
                </c:pt>
              </c:numCache>
            </c:numRef>
          </c:yVal>
          <c:smooth val="0"/>
          <c:extLst>
            <c:ext xmlns:c16="http://schemas.microsoft.com/office/drawing/2014/chart" uri="{C3380CC4-5D6E-409C-BE32-E72D297353CC}">
              <c16:uniqueId val="{00000001-031D-415C-A6E2-2DEC2C773B64}"/>
            </c:ext>
          </c:extLst>
        </c:ser>
        <c:dLbls>
          <c:showLegendKey val="0"/>
          <c:showVal val="0"/>
          <c:showCatName val="0"/>
          <c:showSerName val="0"/>
          <c:showPercent val="0"/>
          <c:showBubbleSize val="0"/>
        </c:dLbls>
        <c:axId val="431694448"/>
        <c:axId val="431694840"/>
      </c:scatterChart>
      <c:valAx>
        <c:axId val="431694448"/>
        <c:scaling>
          <c:orientation val="minMax"/>
          <c:max val="44562"/>
          <c:min val="44197"/>
        </c:scaling>
        <c:delete val="0"/>
        <c:axPos val="b"/>
        <c:numFmt formatCode="[$-409]d\-mmm;@" sourceLinked="0"/>
        <c:majorTickMark val="out"/>
        <c:minorTickMark val="none"/>
        <c:tickLblPos val="nextTo"/>
        <c:crossAx val="431694840"/>
        <c:crosses val="autoZero"/>
        <c:crossBetween val="midCat"/>
        <c:majorUnit val="30"/>
      </c:valAx>
      <c:valAx>
        <c:axId val="431694840"/>
        <c:scaling>
          <c:orientation val="minMax"/>
          <c:max val="100"/>
          <c:min val="70"/>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a:t>
            </a:r>
            <a:r>
              <a:rPr lang="en-US" baseline="0"/>
              <a:t> Pressure</a:t>
            </a:r>
            <a:endParaRPr lang="en-US"/>
          </a:p>
        </c:rich>
      </c:tx>
      <c:layout>
        <c:manualLayout>
          <c:xMode val="edge"/>
          <c:yMode val="edge"/>
          <c:x val="0.47265732771775631"/>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Air. Press</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Daily_2021!$P$4:$P$368</c:f>
              <c:numCache>
                <c:formatCode>0.0</c:formatCode>
                <c:ptCount val="365"/>
                <c:pt idx="0">
                  <c:v>730.70399999999995</c:v>
                </c:pt>
                <c:pt idx="1">
                  <c:v>730.28800000000001</c:v>
                </c:pt>
                <c:pt idx="2">
                  <c:v>730.37099999999998</c:v>
                </c:pt>
                <c:pt idx="3">
                  <c:v>730.14200000000005</c:v>
                </c:pt>
                <c:pt idx="4">
                  <c:v>730.51300000000003</c:v>
                </c:pt>
                <c:pt idx="5">
                  <c:v>731.05</c:v>
                </c:pt>
                <c:pt idx="6">
                  <c:v>731.471</c:v>
                </c:pt>
                <c:pt idx="7">
                  <c:v>731.57100000000003</c:v>
                </c:pt>
                <c:pt idx="8">
                  <c:v>731.05399999999997</c:v>
                </c:pt>
                <c:pt idx="9">
                  <c:v>730.38800000000003</c:v>
                </c:pt>
                <c:pt idx="10">
                  <c:v>730.32500000000005</c:v>
                </c:pt>
                <c:pt idx="11">
                  <c:v>729.87099999999998</c:v>
                </c:pt>
                <c:pt idx="12">
                  <c:v>729.74199999999996</c:v>
                </c:pt>
                <c:pt idx="13">
                  <c:v>729.64599999999996</c:v>
                </c:pt>
                <c:pt idx="14">
                  <c:v>729.846</c:v>
                </c:pt>
                <c:pt idx="15">
                  <c:v>730.65800000000002</c:v>
                </c:pt>
                <c:pt idx="16">
                  <c:v>730.16700000000003</c:v>
                </c:pt>
                <c:pt idx="17">
                  <c:v>730.48299999999995</c:v>
                </c:pt>
                <c:pt idx="18">
                  <c:v>730.24199999999996</c:v>
                </c:pt>
                <c:pt idx="19">
                  <c:v>729.86699999999996</c:v>
                </c:pt>
                <c:pt idx="20">
                  <c:v>729.88800000000003</c:v>
                </c:pt>
                <c:pt idx="21">
                  <c:v>730.26700000000005</c:v>
                </c:pt>
                <c:pt idx="22">
                  <c:v>730.54200000000003</c:v>
                </c:pt>
                <c:pt idx="23">
                  <c:v>730.10400000000004</c:v>
                </c:pt>
                <c:pt idx="24">
                  <c:v>729.4</c:v>
                </c:pt>
                <c:pt idx="25">
                  <c:v>729.57100000000003</c:v>
                </c:pt>
                <c:pt idx="26">
                  <c:v>729.87900000000002</c:v>
                </c:pt>
                <c:pt idx="27">
                  <c:v>730.95399999999995</c:v>
                </c:pt>
                <c:pt idx="28">
                  <c:v>730.50400000000002</c:v>
                </c:pt>
                <c:pt idx="29">
                  <c:v>729.87099999999998</c:v>
                </c:pt>
                <c:pt idx="30">
                  <c:v>729.37099999999998</c:v>
                </c:pt>
                <c:pt idx="31">
                  <c:v>729.83299999999997</c:v>
                </c:pt>
                <c:pt idx="32">
                  <c:v>729.92499999999995</c:v>
                </c:pt>
                <c:pt idx="33">
                  <c:v>730.05799999999999</c:v>
                </c:pt>
                <c:pt idx="34">
                  <c:v>730.62099999999998</c:v>
                </c:pt>
                <c:pt idx="35">
                  <c:v>730.154</c:v>
                </c:pt>
                <c:pt idx="36">
                  <c:v>729.971</c:v>
                </c:pt>
                <c:pt idx="37">
                  <c:v>729.721</c:v>
                </c:pt>
                <c:pt idx="38">
                  <c:v>730.37900000000002</c:v>
                </c:pt>
                <c:pt idx="39">
                  <c:v>730.64599999999996</c:v>
                </c:pt>
                <c:pt idx="40">
                  <c:v>730.65</c:v>
                </c:pt>
                <c:pt idx="41">
                  <c:v>729.64200000000005</c:v>
                </c:pt>
                <c:pt idx="42">
                  <c:v>729.45</c:v>
                </c:pt>
                <c:pt idx="43">
                  <c:v>729.78300000000002</c:v>
                </c:pt>
                <c:pt idx="44">
                  <c:v>730.85</c:v>
                </c:pt>
                <c:pt idx="45">
                  <c:v>731.42100000000005</c:v>
                </c:pt>
                <c:pt idx="46">
                  <c:v>731.46699999999998</c:v>
                </c:pt>
                <c:pt idx="47">
                  <c:v>731.27499999999998</c:v>
                </c:pt>
                <c:pt idx="48">
                  <c:v>731.18299999999999</c:v>
                </c:pt>
                <c:pt idx="49">
                  <c:v>731.65</c:v>
                </c:pt>
                <c:pt idx="50">
                  <c:v>731.59199999999998</c:v>
                </c:pt>
                <c:pt idx="51">
                  <c:v>731.58799999999997</c:v>
                </c:pt>
                <c:pt idx="52">
                  <c:v>730.95</c:v>
                </c:pt>
                <c:pt idx="53">
                  <c:v>730.68299999999999</c:v>
                </c:pt>
                <c:pt idx="54">
                  <c:v>730.22900000000004</c:v>
                </c:pt>
                <c:pt idx="55">
                  <c:v>730.02499999999998</c:v>
                </c:pt>
                <c:pt idx="56">
                  <c:v>729.33799999999997</c:v>
                </c:pt>
                <c:pt idx="57">
                  <c:v>729.31700000000001</c:v>
                </c:pt>
                <c:pt idx="58">
                  <c:v>729.22500000000002</c:v>
                </c:pt>
                <c:pt idx="59">
                  <c:v>728.97500000000002</c:v>
                </c:pt>
                <c:pt idx="60">
                  <c:v>730.1</c:v>
                </c:pt>
                <c:pt idx="61">
                  <c:v>731.26300000000003</c:v>
                </c:pt>
                <c:pt idx="62">
                  <c:v>731.69200000000001</c:v>
                </c:pt>
                <c:pt idx="63">
                  <c:v>730.904</c:v>
                </c:pt>
                <c:pt idx="64">
                  <c:v>730.71299999999997</c:v>
                </c:pt>
                <c:pt idx="65">
                  <c:v>731.41300000000001</c:v>
                </c:pt>
                <c:pt idx="66">
                  <c:v>731.904</c:v>
                </c:pt>
                <c:pt idx="67">
                  <c:v>731.56700000000001</c:v>
                </c:pt>
                <c:pt idx="68">
                  <c:v>731.27099999999996</c:v>
                </c:pt>
                <c:pt idx="69">
                  <c:v>731.97500000000002</c:v>
                </c:pt>
                <c:pt idx="70">
                  <c:v>732.33799999999997</c:v>
                </c:pt>
                <c:pt idx="71">
                  <c:v>732.23800000000006</c:v>
                </c:pt>
                <c:pt idx="72">
                  <c:v>731.93299999999999</c:v>
                </c:pt>
                <c:pt idx="73">
                  <c:v>731.35</c:v>
                </c:pt>
                <c:pt idx="74">
                  <c:v>730.70799999999997</c:v>
                </c:pt>
                <c:pt idx="75">
                  <c:v>730.279</c:v>
                </c:pt>
                <c:pt idx="76">
                  <c:v>730.49599999999998</c:v>
                </c:pt>
                <c:pt idx="77">
                  <c:v>730.47500000000002</c:v>
                </c:pt>
                <c:pt idx="78">
                  <c:v>730.94200000000001</c:v>
                </c:pt>
                <c:pt idx="79">
                  <c:v>730.68799999999999</c:v>
                </c:pt>
                <c:pt idx="80">
                  <c:v>731.00400000000002</c:v>
                </c:pt>
                <c:pt idx="81">
                  <c:v>731.1</c:v>
                </c:pt>
                <c:pt idx="82">
                  <c:v>730.73800000000006</c:v>
                </c:pt>
                <c:pt idx="83">
                  <c:v>730.7</c:v>
                </c:pt>
                <c:pt idx="84">
                  <c:v>730.625</c:v>
                </c:pt>
                <c:pt idx="85">
                  <c:v>730.28800000000001</c:v>
                </c:pt>
                <c:pt idx="86">
                  <c:v>729.39599999999996</c:v>
                </c:pt>
                <c:pt idx="87">
                  <c:v>728.99199999999996</c:v>
                </c:pt>
                <c:pt idx="88">
                  <c:v>728.86699999999996</c:v>
                </c:pt>
                <c:pt idx="89">
                  <c:v>728.28300000000002</c:v>
                </c:pt>
                <c:pt idx="90">
                  <c:v>728.18299999999999</c:v>
                </c:pt>
                <c:pt idx="91">
                  <c:v>729</c:v>
                </c:pt>
                <c:pt idx="92">
                  <c:v>730.33299999999997</c:v>
                </c:pt>
                <c:pt idx="93">
                  <c:v>729.63800000000003</c:v>
                </c:pt>
                <c:pt idx="94">
                  <c:v>729.70399999999995</c:v>
                </c:pt>
                <c:pt idx="95">
                  <c:v>730.05399999999997</c:v>
                </c:pt>
                <c:pt idx="96">
                  <c:v>729.76300000000003</c:v>
                </c:pt>
                <c:pt idx="97">
                  <c:v>729.67499999999995</c:v>
                </c:pt>
                <c:pt idx="98">
                  <c:v>730.38300000000004</c:v>
                </c:pt>
                <c:pt idx="99">
                  <c:v>729.846</c:v>
                </c:pt>
                <c:pt idx="100">
                  <c:v>728.66300000000001</c:v>
                </c:pt>
                <c:pt idx="101">
                  <c:v>728.53800000000001</c:v>
                </c:pt>
                <c:pt idx="102">
                  <c:v>729.19600000000003</c:v>
                </c:pt>
                <c:pt idx="103">
                  <c:v>729.75</c:v>
                </c:pt>
                <c:pt idx="104">
                  <c:v>729.096</c:v>
                </c:pt>
                <c:pt idx="105">
                  <c:v>729.45399999999995</c:v>
                </c:pt>
                <c:pt idx="106">
                  <c:v>729.84199999999998</c:v>
                </c:pt>
                <c:pt idx="107">
                  <c:v>730.42899999999997</c:v>
                </c:pt>
                <c:pt idx="108">
                  <c:v>730.58299999999997</c:v>
                </c:pt>
                <c:pt idx="109">
                  <c:v>730.36699999999996</c:v>
                </c:pt>
                <c:pt idx="110">
                  <c:v>730.25400000000002</c:v>
                </c:pt>
                <c:pt idx="111">
                  <c:v>730.07899999999995</c:v>
                </c:pt>
                <c:pt idx="112">
                  <c:v>730.47500000000002</c:v>
                </c:pt>
                <c:pt idx="113">
                  <c:v>730.48299999999995</c:v>
                </c:pt>
                <c:pt idx="114">
                  <c:v>730.21699999999998</c:v>
                </c:pt>
                <c:pt idx="115">
                  <c:v>730.28300000000002</c:v>
                </c:pt>
                <c:pt idx="116">
                  <c:v>730.69600000000003</c:v>
                </c:pt>
                <c:pt idx="117">
                  <c:v>731.17499999999995</c:v>
                </c:pt>
                <c:pt idx="118">
                  <c:v>731.47900000000004</c:v>
                </c:pt>
                <c:pt idx="119">
                  <c:v>731.41700000000003</c:v>
                </c:pt>
                <c:pt idx="120">
                  <c:v>731.596</c:v>
                </c:pt>
                <c:pt idx="121">
                  <c:v>731.46699999999998</c:v>
                </c:pt>
                <c:pt idx="122">
                  <c:v>731.55</c:v>
                </c:pt>
                <c:pt idx="123">
                  <c:v>731.779</c:v>
                </c:pt>
                <c:pt idx="124">
                  <c:v>731.904</c:v>
                </c:pt>
                <c:pt idx="125">
                  <c:v>731.31700000000001</c:v>
                </c:pt>
                <c:pt idx="126">
                  <c:v>731.21299999999997</c:v>
                </c:pt>
                <c:pt idx="127">
                  <c:v>731.00400000000002</c:v>
                </c:pt>
                <c:pt idx="128">
                  <c:v>730.29600000000005</c:v>
                </c:pt>
                <c:pt idx="129">
                  <c:v>729.125</c:v>
                </c:pt>
                <c:pt idx="130">
                  <c:v>729.45</c:v>
                </c:pt>
                <c:pt idx="131">
                  <c:v>729.68299999999999</c:v>
                </c:pt>
                <c:pt idx="132">
                  <c:v>729.55799999999999</c:v>
                </c:pt>
                <c:pt idx="133">
                  <c:v>729.80399999999997</c:v>
                </c:pt>
                <c:pt idx="134">
                  <c:v>730.19200000000001</c:v>
                </c:pt>
                <c:pt idx="135">
                  <c:v>731</c:v>
                </c:pt>
                <c:pt idx="136">
                  <c:v>731.15</c:v>
                </c:pt>
                <c:pt idx="137">
                  <c:v>731.125</c:v>
                </c:pt>
                <c:pt idx="138">
                  <c:v>730.05</c:v>
                </c:pt>
                <c:pt idx="139">
                  <c:v>729.45399999999995</c:v>
                </c:pt>
                <c:pt idx="140">
                  <c:v>729.57899999999995</c:v>
                </c:pt>
                <c:pt idx="141">
                  <c:v>729.66300000000001</c:v>
                </c:pt>
                <c:pt idx="142">
                  <c:v>729.63800000000003</c:v>
                </c:pt>
                <c:pt idx="143">
                  <c:v>730.11300000000006</c:v>
                </c:pt>
                <c:pt idx="144">
                  <c:v>730.57100000000003</c:v>
                </c:pt>
                <c:pt idx="145">
                  <c:v>730.79200000000003</c:v>
                </c:pt>
                <c:pt idx="146">
                  <c:v>730.99199999999996</c:v>
                </c:pt>
                <c:pt idx="147">
                  <c:v>730.98299999999995</c:v>
                </c:pt>
                <c:pt idx="148">
                  <c:v>730.73800000000006</c:v>
                </c:pt>
                <c:pt idx="149">
                  <c:v>730.80799999999999</c:v>
                </c:pt>
                <c:pt idx="150">
                  <c:v>731.11699999999996</c:v>
                </c:pt>
                <c:pt idx="151">
                  <c:v>730.49599999999998</c:v>
                </c:pt>
                <c:pt idx="152">
                  <c:v>729.97500000000002</c:v>
                </c:pt>
                <c:pt idx="153">
                  <c:v>729.971</c:v>
                </c:pt>
                <c:pt idx="154">
                  <c:v>729.71299999999997</c:v>
                </c:pt>
                <c:pt idx="155">
                  <c:v>729.76300000000003</c:v>
                </c:pt>
                <c:pt idx="156">
                  <c:v>729.721</c:v>
                </c:pt>
                <c:pt idx="157">
                  <c:v>730.42499999999995</c:v>
                </c:pt>
                <c:pt idx="158">
                  <c:v>731.66700000000003</c:v>
                </c:pt>
                <c:pt idx="159">
                  <c:v>732.07500000000005</c:v>
                </c:pt>
                <c:pt idx="160">
                  <c:v>731.32100000000003</c:v>
                </c:pt>
                <c:pt idx="161">
                  <c:v>730.58799999999997</c:v>
                </c:pt>
                <c:pt idx="162">
                  <c:v>730.15</c:v>
                </c:pt>
                <c:pt idx="163">
                  <c:v>730.654</c:v>
                </c:pt>
                <c:pt idx="164">
                  <c:v>731.44200000000001</c:v>
                </c:pt>
                <c:pt idx="165">
                  <c:v>731.90800000000002</c:v>
                </c:pt>
                <c:pt idx="166">
                  <c:v>730.49599999999998</c:v>
                </c:pt>
                <c:pt idx="167">
                  <c:v>729.75</c:v>
                </c:pt>
                <c:pt idx="168">
                  <c:v>730.32899999999995</c:v>
                </c:pt>
                <c:pt idx="169">
                  <c:v>731.32100000000003</c:v>
                </c:pt>
                <c:pt idx="170">
                  <c:v>731.17100000000005</c:v>
                </c:pt>
                <c:pt idx="171">
                  <c:v>731.55</c:v>
                </c:pt>
                <c:pt idx="172">
                  <c:v>732.17899999999997</c:v>
                </c:pt>
                <c:pt idx="173">
                  <c:v>731.92100000000005</c:v>
                </c:pt>
                <c:pt idx="174">
                  <c:v>731.2</c:v>
                </c:pt>
                <c:pt idx="175">
                  <c:v>730.904</c:v>
                </c:pt>
                <c:pt idx="176">
                  <c:v>730.83799999999997</c:v>
                </c:pt>
                <c:pt idx="177">
                  <c:v>730.79600000000005</c:v>
                </c:pt>
                <c:pt idx="178">
                  <c:v>730.91700000000003</c:v>
                </c:pt>
                <c:pt idx="179">
                  <c:v>730.77099999999996</c:v>
                </c:pt>
                <c:pt idx="180">
                  <c:v>730.14599999999996</c:v>
                </c:pt>
                <c:pt idx="181">
                  <c:v>731.10799999999995</c:v>
                </c:pt>
                <c:pt idx="182">
                  <c:v>731.31700000000001</c:v>
                </c:pt>
                <c:pt idx="183">
                  <c:v>731.37099999999998</c:v>
                </c:pt>
                <c:pt idx="184">
                  <c:v>731.56299999999999</c:v>
                </c:pt>
                <c:pt idx="185">
                  <c:v>731.8</c:v>
                </c:pt>
                <c:pt idx="186">
                  <c:v>731.04200000000003</c:v>
                </c:pt>
                <c:pt idx="187">
                  <c:v>729.61699999999996</c:v>
                </c:pt>
                <c:pt idx="188">
                  <c:v>729.19600000000003</c:v>
                </c:pt>
                <c:pt idx="189">
                  <c:v>729.75800000000004</c:v>
                </c:pt>
                <c:pt idx="190">
                  <c:v>730.18299999999999</c:v>
                </c:pt>
                <c:pt idx="191">
                  <c:v>730.20799999999997</c:v>
                </c:pt>
                <c:pt idx="192">
                  <c:v>730.16300000000001</c:v>
                </c:pt>
                <c:pt idx="193">
                  <c:v>730.59199999999998</c:v>
                </c:pt>
                <c:pt idx="194">
                  <c:v>731.22500000000002</c:v>
                </c:pt>
                <c:pt idx="195">
                  <c:v>730.96299999999997</c:v>
                </c:pt>
                <c:pt idx="196">
                  <c:v>730.51700000000005</c:v>
                </c:pt>
                <c:pt idx="197">
                  <c:v>730.50400000000002</c:v>
                </c:pt>
                <c:pt idx="198">
                  <c:v>730.48800000000006</c:v>
                </c:pt>
                <c:pt idx="199">
                  <c:v>730.21699999999998</c:v>
                </c:pt>
                <c:pt idx="200">
                  <c:v>729.3</c:v>
                </c:pt>
                <c:pt idx="201">
                  <c:v>729.30799999999999</c:v>
                </c:pt>
                <c:pt idx="202">
                  <c:v>730.30799999999999</c:v>
                </c:pt>
                <c:pt idx="203">
                  <c:v>730.61699999999996</c:v>
                </c:pt>
                <c:pt idx="204">
                  <c:v>731.14599999999996</c:v>
                </c:pt>
                <c:pt idx="205">
                  <c:v>731.42899999999997</c:v>
                </c:pt>
                <c:pt idx="206">
                  <c:v>731.54600000000005</c:v>
                </c:pt>
                <c:pt idx="207">
                  <c:v>731.74599999999998</c:v>
                </c:pt>
                <c:pt idx="208">
                  <c:v>730.16300000000001</c:v>
                </c:pt>
                <c:pt idx="209">
                  <c:v>729.74599999999998</c:v>
                </c:pt>
                <c:pt idx="210">
                  <c:v>730.69200000000001</c:v>
                </c:pt>
                <c:pt idx="211">
                  <c:v>730.4</c:v>
                </c:pt>
                <c:pt idx="212">
                  <c:v>730.37900000000002</c:v>
                </c:pt>
                <c:pt idx="213">
                  <c:v>731.30399999999997</c:v>
                </c:pt>
                <c:pt idx="214">
                  <c:v>731.63300000000004</c:v>
                </c:pt>
                <c:pt idx="215">
                  <c:v>731.62900000000002</c:v>
                </c:pt>
                <c:pt idx="216">
                  <c:v>731.88800000000003</c:v>
                </c:pt>
                <c:pt idx="217">
                  <c:v>731.70399999999995</c:v>
                </c:pt>
                <c:pt idx="218">
                  <c:v>731.79200000000003</c:v>
                </c:pt>
                <c:pt idx="219">
                  <c:v>731.79200000000003</c:v>
                </c:pt>
                <c:pt idx="220">
                  <c:v>731.07899999999995</c:v>
                </c:pt>
                <c:pt idx="221">
                  <c:v>731.06299999999999</c:v>
                </c:pt>
                <c:pt idx="222">
                  <c:v>731.43799999999999</c:v>
                </c:pt>
                <c:pt idx="223">
                  <c:v>731.82100000000003</c:v>
                </c:pt>
                <c:pt idx="224">
                  <c:v>732.09199999999998</c:v>
                </c:pt>
                <c:pt idx="225">
                  <c:v>731.95</c:v>
                </c:pt>
                <c:pt idx="226">
                  <c:v>731.30399999999997</c:v>
                </c:pt>
                <c:pt idx="227">
                  <c:v>730.84199999999998</c:v>
                </c:pt>
                <c:pt idx="228">
                  <c:v>730.88300000000004</c:v>
                </c:pt>
                <c:pt idx="229">
                  <c:v>731.31299999999999</c:v>
                </c:pt>
                <c:pt idx="230">
                  <c:v>731.01700000000005</c:v>
                </c:pt>
                <c:pt idx="231">
                  <c:v>729.57500000000005</c:v>
                </c:pt>
                <c:pt idx="232">
                  <c:v>729.06700000000001</c:v>
                </c:pt>
                <c:pt idx="233">
                  <c:v>729.28800000000001</c:v>
                </c:pt>
                <c:pt idx="234">
                  <c:v>728.85799999999995</c:v>
                </c:pt>
                <c:pt idx="235">
                  <c:v>728.31700000000001</c:v>
                </c:pt>
                <c:pt idx="236">
                  <c:v>728.87900000000002</c:v>
                </c:pt>
                <c:pt idx="237">
                  <c:v>729.78300000000002</c:v>
                </c:pt>
                <c:pt idx="238">
                  <c:v>730.21699999999998</c:v>
                </c:pt>
                <c:pt idx="239">
                  <c:v>730.55</c:v>
                </c:pt>
                <c:pt idx="240">
                  <c:v>730.36699999999996</c:v>
                </c:pt>
                <c:pt idx="241">
                  <c:v>730.27499999999998</c:v>
                </c:pt>
                <c:pt idx="242">
                  <c:v>730.81700000000001</c:v>
                </c:pt>
                <c:pt idx="243">
                  <c:v>730.95</c:v>
                </c:pt>
                <c:pt idx="244">
                  <c:v>730.971</c:v>
                </c:pt>
                <c:pt idx="245">
                  <c:v>730.39599999999996</c:v>
                </c:pt>
                <c:pt idx="246">
                  <c:v>729.97500000000002</c:v>
                </c:pt>
                <c:pt idx="247">
                  <c:v>730.34199999999998</c:v>
                </c:pt>
                <c:pt idx="248">
                  <c:v>730.46699999999998</c:v>
                </c:pt>
                <c:pt idx="249">
                  <c:v>730.38300000000004</c:v>
                </c:pt>
                <c:pt idx="250">
                  <c:v>730.375</c:v>
                </c:pt>
                <c:pt idx="251">
                  <c:v>730.33799999999997</c:v>
                </c:pt>
                <c:pt idx="252">
                  <c:v>730.29200000000003</c:v>
                </c:pt>
                <c:pt idx="253">
                  <c:v>730.96299999999997</c:v>
                </c:pt>
                <c:pt idx="254">
                  <c:v>731.91300000000001</c:v>
                </c:pt>
                <c:pt idx="255">
                  <c:v>732.22900000000004</c:v>
                </c:pt>
                <c:pt idx="256">
                  <c:v>731.59199999999998</c:v>
                </c:pt>
                <c:pt idx="257">
                  <c:v>731.11300000000006</c:v>
                </c:pt>
                <c:pt idx="258">
                  <c:v>731.26700000000005</c:v>
                </c:pt>
                <c:pt idx="259">
                  <c:v>731.00800000000004</c:v>
                </c:pt>
                <c:pt idx="260">
                  <c:v>730.4</c:v>
                </c:pt>
                <c:pt idx="261">
                  <c:v>730.29200000000003</c:v>
                </c:pt>
                <c:pt idx="262">
                  <c:v>730.1</c:v>
                </c:pt>
                <c:pt idx="263">
                  <c:v>730.35400000000004</c:v>
                </c:pt>
                <c:pt idx="264">
                  <c:v>730.42899999999997</c:v>
                </c:pt>
                <c:pt idx="265">
                  <c:v>730.279</c:v>
                </c:pt>
                <c:pt idx="266">
                  <c:v>730.45799999999997</c:v>
                </c:pt>
                <c:pt idx="267">
                  <c:v>730.39599999999996</c:v>
                </c:pt>
                <c:pt idx="268">
                  <c:v>730.67499999999995</c:v>
                </c:pt>
                <c:pt idx="269">
                  <c:v>730.85</c:v>
                </c:pt>
                <c:pt idx="270">
                  <c:v>730.6</c:v>
                </c:pt>
                <c:pt idx="271">
                  <c:v>730.76300000000003</c:v>
                </c:pt>
                <c:pt idx="272">
                  <c:v>730.654</c:v>
                </c:pt>
                <c:pt idx="273">
                  <c:v>730.26300000000003</c:v>
                </c:pt>
                <c:pt idx="274">
                  <c:v>729.67499999999995</c:v>
                </c:pt>
                <c:pt idx="275">
                  <c:v>728.55</c:v>
                </c:pt>
                <c:pt idx="276">
                  <c:v>728.55799999999999</c:v>
                </c:pt>
                <c:pt idx="277">
                  <c:v>729.00800000000004</c:v>
                </c:pt>
                <c:pt idx="278">
                  <c:v>729.19200000000001</c:v>
                </c:pt>
                <c:pt idx="279">
                  <c:v>729.11300000000006</c:v>
                </c:pt>
                <c:pt idx="280">
                  <c:v>729.529</c:v>
                </c:pt>
                <c:pt idx="281">
                  <c:v>729.971</c:v>
                </c:pt>
                <c:pt idx="282">
                  <c:v>730.16300000000001</c:v>
                </c:pt>
                <c:pt idx="283">
                  <c:v>730.154</c:v>
                </c:pt>
                <c:pt idx="284">
                  <c:v>730.17499999999995</c:v>
                </c:pt>
                <c:pt idx="285">
                  <c:v>729.83799999999997</c:v>
                </c:pt>
                <c:pt idx="286">
                  <c:v>729.44200000000001</c:v>
                </c:pt>
                <c:pt idx="287">
                  <c:v>729.62099999999998</c:v>
                </c:pt>
                <c:pt idx="288">
                  <c:v>730.85400000000004</c:v>
                </c:pt>
                <c:pt idx="289">
                  <c:v>731.35400000000004</c:v>
                </c:pt>
                <c:pt idx="290">
                  <c:v>730.75400000000002</c:v>
                </c:pt>
                <c:pt idx="291">
                  <c:v>730.971</c:v>
                </c:pt>
                <c:pt idx="292">
                  <c:v>731.72900000000004</c:v>
                </c:pt>
                <c:pt idx="293">
                  <c:v>731.52099999999996</c:v>
                </c:pt>
                <c:pt idx="294">
                  <c:v>730.52099999999996</c:v>
                </c:pt>
                <c:pt idx="295">
                  <c:v>730.28800000000001</c:v>
                </c:pt>
                <c:pt idx="296">
                  <c:v>730.94600000000003</c:v>
                </c:pt>
                <c:pt idx="297">
                  <c:v>731.50400000000002</c:v>
                </c:pt>
                <c:pt idx="298">
                  <c:v>730.74599999999998</c:v>
                </c:pt>
                <c:pt idx="299">
                  <c:v>730.28800000000001</c:v>
                </c:pt>
                <c:pt idx="300">
                  <c:v>730.58799999999997</c:v>
                </c:pt>
                <c:pt idx="301">
                  <c:v>730.50800000000004</c:v>
                </c:pt>
                <c:pt idx="302">
                  <c:v>730.53300000000002</c:v>
                </c:pt>
                <c:pt idx="303">
                  <c:v>731.06700000000001</c:v>
                </c:pt>
                <c:pt idx="304">
                  <c:v>731.2</c:v>
                </c:pt>
              </c:numCache>
            </c:numRef>
          </c:yVal>
          <c:smooth val="0"/>
          <c:extLst>
            <c:ext xmlns:c16="http://schemas.microsoft.com/office/drawing/2014/chart" uri="{C3380CC4-5D6E-409C-BE32-E72D297353CC}">
              <c16:uniqueId val="{00000000-7FEC-446A-8401-045387CFB60A}"/>
            </c:ext>
          </c:extLst>
        </c:ser>
        <c:dLbls>
          <c:showLegendKey val="0"/>
          <c:showVal val="0"/>
          <c:showCatName val="0"/>
          <c:showSerName val="0"/>
          <c:showPercent val="0"/>
          <c:showBubbleSize val="0"/>
        </c:dLbls>
        <c:axId val="218468144"/>
        <c:axId val="218468536"/>
      </c:scatterChart>
      <c:valAx>
        <c:axId val="218468144"/>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733"/>
        </c:scaling>
        <c:delete val="0"/>
        <c:axPos val="l"/>
        <c:title>
          <c:tx>
            <c:rich>
              <a:bodyPr/>
              <a:lstStyle/>
              <a:p>
                <a:pPr>
                  <a:defRPr sz="1400"/>
                </a:pPr>
                <a:r>
                  <a:rPr lang="en-US" sz="1400"/>
                  <a:t>Air Pressure (mmHg)</a:t>
                </a:r>
              </a:p>
            </c:rich>
          </c:tx>
          <c:layout>
            <c:manualLayout>
              <c:xMode val="edge"/>
              <c:yMode val="edge"/>
              <c:x val="1.3497934851166861E-2"/>
              <c:y val="0.15939138042527293"/>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Wind Dir.</a:t>
            </a:r>
          </a:p>
        </c:rich>
      </c:tx>
      <c:layout>
        <c:manualLayout>
          <c:xMode val="edge"/>
          <c:yMode val="edge"/>
          <c:x val="0.45505213599272853"/>
          <c:y val="4.1868081707177908E-2"/>
        </c:manualLayout>
      </c:layout>
      <c:overlay val="0"/>
    </c:title>
    <c:autoTitleDeleted val="0"/>
    <c:plotArea>
      <c:layout>
        <c:manualLayout>
          <c:layoutTarget val="inner"/>
          <c:xMode val="edge"/>
          <c:yMode val="edge"/>
          <c:x val="7.6050725702197675E-2"/>
          <c:y val="0.1658180227471566"/>
          <c:w val="0.8924233409723038"/>
          <c:h val="0.68081821294077371"/>
        </c:manualLayout>
      </c:layout>
      <c:scatterChart>
        <c:scatterStyle val="lineMarker"/>
        <c:varyColors val="0"/>
        <c:ser>
          <c:idx val="0"/>
          <c:order val="0"/>
          <c:tx>
            <c:v>Wind Dir</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Daily_2021!$I$4:$I$368</c:f>
              <c:numCache>
                <c:formatCode>0.0</c:formatCode>
                <c:ptCount val="365"/>
                <c:pt idx="0">
                  <c:v>38.405000000000001</c:v>
                </c:pt>
                <c:pt idx="1">
                  <c:v>34.539000000000001</c:v>
                </c:pt>
                <c:pt idx="2">
                  <c:v>40.762999999999998</c:v>
                </c:pt>
                <c:pt idx="3">
                  <c:v>40.593000000000004</c:v>
                </c:pt>
                <c:pt idx="4">
                  <c:v>356.137</c:v>
                </c:pt>
                <c:pt idx="5">
                  <c:v>343.00900000000001</c:v>
                </c:pt>
                <c:pt idx="6">
                  <c:v>332.42</c:v>
                </c:pt>
                <c:pt idx="7">
                  <c:v>346.84800000000001</c:v>
                </c:pt>
                <c:pt idx="8">
                  <c:v>330.06099999999998</c:v>
                </c:pt>
                <c:pt idx="9">
                  <c:v>8.1370000000000005</c:v>
                </c:pt>
                <c:pt idx="10">
                  <c:v>43.594999999999999</c:v>
                </c:pt>
                <c:pt idx="11">
                  <c:v>48.466999999999999</c:v>
                </c:pt>
                <c:pt idx="12">
                  <c:v>26.905000000000001</c:v>
                </c:pt>
                <c:pt idx="13">
                  <c:v>341.49299999999999</c:v>
                </c:pt>
                <c:pt idx="14">
                  <c:v>354.70699999999999</c:v>
                </c:pt>
                <c:pt idx="15">
                  <c:v>0.753</c:v>
                </c:pt>
                <c:pt idx="16">
                  <c:v>355.77100000000002</c:v>
                </c:pt>
                <c:pt idx="17">
                  <c:v>20.696000000000002</c:v>
                </c:pt>
                <c:pt idx="18">
                  <c:v>18.506</c:v>
                </c:pt>
                <c:pt idx="19">
                  <c:v>38.100999999999999</c:v>
                </c:pt>
                <c:pt idx="20">
                  <c:v>33.759</c:v>
                </c:pt>
                <c:pt idx="21">
                  <c:v>9.2059999999999995</c:v>
                </c:pt>
                <c:pt idx="22">
                  <c:v>7.0330000000000004</c:v>
                </c:pt>
                <c:pt idx="23">
                  <c:v>359.41800000000001</c:v>
                </c:pt>
                <c:pt idx="24">
                  <c:v>18.998999999999999</c:v>
                </c:pt>
                <c:pt idx="25">
                  <c:v>7.8E-2</c:v>
                </c:pt>
                <c:pt idx="26">
                  <c:v>350.572</c:v>
                </c:pt>
                <c:pt idx="27">
                  <c:v>13.769</c:v>
                </c:pt>
                <c:pt idx="28">
                  <c:v>9.1110000000000007</c:v>
                </c:pt>
                <c:pt idx="29">
                  <c:v>23.79</c:v>
                </c:pt>
                <c:pt idx="30">
                  <c:v>352.19299999999998</c:v>
                </c:pt>
                <c:pt idx="31">
                  <c:v>355.548</c:v>
                </c:pt>
                <c:pt idx="32">
                  <c:v>356.72699999999998</c:v>
                </c:pt>
                <c:pt idx="33">
                  <c:v>28.148</c:v>
                </c:pt>
                <c:pt idx="34">
                  <c:v>359.012</c:v>
                </c:pt>
                <c:pt idx="35">
                  <c:v>340.38400000000001</c:v>
                </c:pt>
                <c:pt idx="36">
                  <c:v>333.73700000000002</c:v>
                </c:pt>
                <c:pt idx="37">
                  <c:v>0.95199999999999996</c:v>
                </c:pt>
                <c:pt idx="38">
                  <c:v>6.032</c:v>
                </c:pt>
                <c:pt idx="39">
                  <c:v>16.004000000000001</c:v>
                </c:pt>
                <c:pt idx="40">
                  <c:v>347.64400000000001</c:v>
                </c:pt>
                <c:pt idx="41">
                  <c:v>346.70400000000001</c:v>
                </c:pt>
                <c:pt idx="42">
                  <c:v>346.60700000000003</c:v>
                </c:pt>
                <c:pt idx="43">
                  <c:v>345.863</c:v>
                </c:pt>
                <c:pt idx="44">
                  <c:v>344.85599999999999</c:v>
                </c:pt>
                <c:pt idx="45">
                  <c:v>337.11</c:v>
                </c:pt>
                <c:pt idx="46">
                  <c:v>312.58999999999997</c:v>
                </c:pt>
                <c:pt idx="47">
                  <c:v>358.32499999999999</c:v>
                </c:pt>
                <c:pt idx="48">
                  <c:v>350.65</c:v>
                </c:pt>
                <c:pt idx="49">
                  <c:v>338.53</c:v>
                </c:pt>
                <c:pt idx="50">
                  <c:v>3.4889999999999999</c:v>
                </c:pt>
                <c:pt idx="51">
                  <c:v>15.459</c:v>
                </c:pt>
                <c:pt idx="52">
                  <c:v>12.396000000000001</c:v>
                </c:pt>
                <c:pt idx="53">
                  <c:v>352.512</c:v>
                </c:pt>
                <c:pt idx="54">
                  <c:v>352.45100000000002</c:v>
                </c:pt>
                <c:pt idx="55">
                  <c:v>0.621</c:v>
                </c:pt>
                <c:pt idx="56">
                  <c:v>16.117999999999999</c:v>
                </c:pt>
                <c:pt idx="57">
                  <c:v>33.249000000000002</c:v>
                </c:pt>
                <c:pt idx="58">
                  <c:v>359.517</c:v>
                </c:pt>
                <c:pt idx="59">
                  <c:v>358.98099999999999</c:v>
                </c:pt>
                <c:pt idx="60">
                  <c:v>11.637</c:v>
                </c:pt>
                <c:pt idx="61">
                  <c:v>354.37700000000001</c:v>
                </c:pt>
                <c:pt idx="62">
                  <c:v>3.98</c:v>
                </c:pt>
                <c:pt idx="63">
                  <c:v>7.0179999999999998</c:v>
                </c:pt>
                <c:pt idx="64">
                  <c:v>352.76400000000001</c:v>
                </c:pt>
                <c:pt idx="65">
                  <c:v>348.40699999999998</c:v>
                </c:pt>
                <c:pt idx="66">
                  <c:v>3.3559999999999999</c:v>
                </c:pt>
                <c:pt idx="67">
                  <c:v>21.459</c:v>
                </c:pt>
                <c:pt idx="68">
                  <c:v>20.177</c:v>
                </c:pt>
                <c:pt idx="69">
                  <c:v>1.8620000000000001</c:v>
                </c:pt>
                <c:pt idx="70">
                  <c:v>0.8</c:v>
                </c:pt>
                <c:pt idx="71">
                  <c:v>29.099</c:v>
                </c:pt>
                <c:pt idx="72">
                  <c:v>19.561</c:v>
                </c:pt>
                <c:pt idx="73">
                  <c:v>3.4670000000000001</c:v>
                </c:pt>
                <c:pt idx="74">
                  <c:v>7.3869999999999996</c:v>
                </c:pt>
                <c:pt idx="75">
                  <c:v>300.93599999999998</c:v>
                </c:pt>
                <c:pt idx="76">
                  <c:v>320.90600000000001</c:v>
                </c:pt>
                <c:pt idx="77">
                  <c:v>43.825000000000003</c:v>
                </c:pt>
                <c:pt idx="78">
                  <c:v>27.866</c:v>
                </c:pt>
                <c:pt idx="79">
                  <c:v>12.273</c:v>
                </c:pt>
                <c:pt idx="80">
                  <c:v>358.529</c:v>
                </c:pt>
                <c:pt idx="81">
                  <c:v>356.97699999999998</c:v>
                </c:pt>
                <c:pt idx="82">
                  <c:v>16.260999999999999</c:v>
                </c:pt>
                <c:pt idx="83">
                  <c:v>14.815</c:v>
                </c:pt>
                <c:pt idx="84">
                  <c:v>4.6230000000000002</c:v>
                </c:pt>
                <c:pt idx="85">
                  <c:v>1.0609999999999999</c:v>
                </c:pt>
                <c:pt idx="86">
                  <c:v>0.72499999999999998</c:v>
                </c:pt>
                <c:pt idx="87">
                  <c:v>32.957000000000001</c:v>
                </c:pt>
                <c:pt idx="88">
                  <c:v>18.059000000000001</c:v>
                </c:pt>
                <c:pt idx="89">
                  <c:v>29.568999999999999</c:v>
                </c:pt>
                <c:pt idx="90">
                  <c:v>10.826000000000001</c:v>
                </c:pt>
                <c:pt idx="91">
                  <c:v>15.747</c:v>
                </c:pt>
                <c:pt idx="92">
                  <c:v>350.97899999999998</c:v>
                </c:pt>
                <c:pt idx="93">
                  <c:v>0.71899999999999997</c:v>
                </c:pt>
                <c:pt idx="94">
                  <c:v>0.90300000000000002</c:v>
                </c:pt>
                <c:pt idx="95">
                  <c:v>341.846</c:v>
                </c:pt>
                <c:pt idx="96">
                  <c:v>2.9119999999999999</c:v>
                </c:pt>
                <c:pt idx="97">
                  <c:v>14.481</c:v>
                </c:pt>
                <c:pt idx="98">
                  <c:v>47.23</c:v>
                </c:pt>
                <c:pt idx="99">
                  <c:v>20.722999999999999</c:v>
                </c:pt>
                <c:pt idx="100">
                  <c:v>352.96199999999999</c:v>
                </c:pt>
                <c:pt idx="101">
                  <c:v>9.86</c:v>
                </c:pt>
                <c:pt idx="102">
                  <c:v>5.375</c:v>
                </c:pt>
                <c:pt idx="103">
                  <c:v>33.648000000000003</c:v>
                </c:pt>
                <c:pt idx="104">
                  <c:v>34.819000000000003</c:v>
                </c:pt>
                <c:pt idx="105">
                  <c:v>260.93700000000001</c:v>
                </c:pt>
                <c:pt idx="106">
                  <c:v>238.53299999999999</c:v>
                </c:pt>
                <c:pt idx="107">
                  <c:v>254.24299999999999</c:v>
                </c:pt>
                <c:pt idx="108">
                  <c:v>353.89800000000002</c:v>
                </c:pt>
                <c:pt idx="109">
                  <c:v>8.3490000000000002</c:v>
                </c:pt>
                <c:pt idx="110">
                  <c:v>18.873999999999999</c:v>
                </c:pt>
                <c:pt idx="111">
                  <c:v>358.21899999999999</c:v>
                </c:pt>
                <c:pt idx="112">
                  <c:v>356.27499999999998</c:v>
                </c:pt>
                <c:pt idx="113">
                  <c:v>349.13900000000001</c:v>
                </c:pt>
                <c:pt idx="114">
                  <c:v>354.10700000000003</c:v>
                </c:pt>
                <c:pt idx="115">
                  <c:v>353.30099999999999</c:v>
                </c:pt>
                <c:pt idx="116">
                  <c:v>356.55799999999999</c:v>
                </c:pt>
                <c:pt idx="117">
                  <c:v>2.3969999999999998</c:v>
                </c:pt>
                <c:pt idx="118">
                  <c:v>6.2850000000000001</c:v>
                </c:pt>
                <c:pt idx="119">
                  <c:v>42.155000000000001</c:v>
                </c:pt>
                <c:pt idx="120">
                  <c:v>316.13299999999998</c:v>
                </c:pt>
                <c:pt idx="121">
                  <c:v>337.23899999999998</c:v>
                </c:pt>
                <c:pt idx="122">
                  <c:v>162.80099999999999</c:v>
                </c:pt>
                <c:pt idx="123">
                  <c:v>142.81299999999999</c:v>
                </c:pt>
                <c:pt idx="124">
                  <c:v>30.431000000000001</c:v>
                </c:pt>
                <c:pt idx="125">
                  <c:v>331.76499999999999</c:v>
                </c:pt>
                <c:pt idx="126">
                  <c:v>291.64400000000001</c:v>
                </c:pt>
                <c:pt idx="127">
                  <c:v>351.26</c:v>
                </c:pt>
                <c:pt idx="128">
                  <c:v>27.129000000000001</c:v>
                </c:pt>
                <c:pt idx="129">
                  <c:v>346.07600000000002</c:v>
                </c:pt>
                <c:pt idx="130">
                  <c:v>325.12200000000001</c:v>
                </c:pt>
                <c:pt idx="131">
                  <c:v>3.0550000000000002</c:v>
                </c:pt>
                <c:pt idx="132">
                  <c:v>354.48</c:v>
                </c:pt>
                <c:pt idx="133">
                  <c:v>7.673</c:v>
                </c:pt>
                <c:pt idx="134">
                  <c:v>3.262</c:v>
                </c:pt>
                <c:pt idx="135">
                  <c:v>352.12599999999998</c:v>
                </c:pt>
                <c:pt idx="136">
                  <c:v>352.13099999999997</c:v>
                </c:pt>
                <c:pt idx="137">
                  <c:v>325.27100000000002</c:v>
                </c:pt>
                <c:pt idx="138">
                  <c:v>312.642</c:v>
                </c:pt>
                <c:pt idx="139">
                  <c:v>342.17399999999998</c:v>
                </c:pt>
                <c:pt idx="140">
                  <c:v>5.4130000000000003</c:v>
                </c:pt>
                <c:pt idx="141">
                  <c:v>25.968</c:v>
                </c:pt>
                <c:pt idx="142">
                  <c:v>11.743</c:v>
                </c:pt>
                <c:pt idx="143">
                  <c:v>304.64699999999999</c:v>
                </c:pt>
                <c:pt idx="144">
                  <c:v>347.84800000000001</c:v>
                </c:pt>
                <c:pt idx="145">
                  <c:v>334.262</c:v>
                </c:pt>
                <c:pt idx="146">
                  <c:v>16.62</c:v>
                </c:pt>
                <c:pt idx="147">
                  <c:v>348.303</c:v>
                </c:pt>
                <c:pt idx="148">
                  <c:v>340.79399999999998</c:v>
                </c:pt>
                <c:pt idx="149">
                  <c:v>18.463999999999999</c:v>
                </c:pt>
                <c:pt idx="150">
                  <c:v>3.395</c:v>
                </c:pt>
                <c:pt idx="151">
                  <c:v>339.08699999999999</c:v>
                </c:pt>
                <c:pt idx="152">
                  <c:v>325.93400000000003</c:v>
                </c:pt>
                <c:pt idx="153">
                  <c:v>329.03899999999999</c:v>
                </c:pt>
                <c:pt idx="154">
                  <c:v>15.228</c:v>
                </c:pt>
                <c:pt idx="155">
                  <c:v>4.9180000000000001</c:v>
                </c:pt>
                <c:pt idx="156">
                  <c:v>322.81099999999998</c:v>
                </c:pt>
                <c:pt idx="157">
                  <c:v>142.208</c:v>
                </c:pt>
                <c:pt idx="158">
                  <c:v>130.07300000000001</c:v>
                </c:pt>
                <c:pt idx="159">
                  <c:v>183.46600000000001</c:v>
                </c:pt>
                <c:pt idx="160">
                  <c:v>85.091999999999999</c:v>
                </c:pt>
                <c:pt idx="161">
                  <c:v>4.5419999999999998</c:v>
                </c:pt>
                <c:pt idx="162">
                  <c:v>318.505</c:v>
                </c:pt>
                <c:pt idx="163">
                  <c:v>297.60399999999998</c:v>
                </c:pt>
                <c:pt idx="164">
                  <c:v>157.13</c:v>
                </c:pt>
                <c:pt idx="165">
                  <c:v>153.80000000000001</c:v>
                </c:pt>
                <c:pt idx="166">
                  <c:v>113.34699999999999</c:v>
                </c:pt>
                <c:pt idx="167">
                  <c:v>3.6480000000000001</c:v>
                </c:pt>
                <c:pt idx="168">
                  <c:v>292.70400000000001</c:v>
                </c:pt>
                <c:pt idx="169">
                  <c:v>315.18799999999999</c:v>
                </c:pt>
                <c:pt idx="170">
                  <c:v>333.95600000000002</c:v>
                </c:pt>
                <c:pt idx="171">
                  <c:v>180.78100000000001</c:v>
                </c:pt>
                <c:pt idx="172">
                  <c:v>32.238</c:v>
                </c:pt>
                <c:pt idx="173">
                  <c:v>345.35199999999998</c:v>
                </c:pt>
                <c:pt idx="174">
                  <c:v>347.45299999999997</c:v>
                </c:pt>
                <c:pt idx="175">
                  <c:v>311.44799999999998</c:v>
                </c:pt>
                <c:pt idx="176">
                  <c:v>151.02699999999999</c:v>
                </c:pt>
                <c:pt idx="177">
                  <c:v>33.027999999999999</c:v>
                </c:pt>
                <c:pt idx="178">
                  <c:v>5.2309999999999999</c:v>
                </c:pt>
                <c:pt idx="179">
                  <c:v>343.08300000000003</c:v>
                </c:pt>
                <c:pt idx="180">
                  <c:v>298.07600000000002</c:v>
                </c:pt>
                <c:pt idx="181">
                  <c:v>160.43299999999999</c:v>
                </c:pt>
                <c:pt idx="182">
                  <c:v>289.07799999999997</c:v>
                </c:pt>
                <c:pt idx="183">
                  <c:v>315.74099999999999</c:v>
                </c:pt>
                <c:pt idx="184">
                  <c:v>145.06200000000001</c:v>
                </c:pt>
                <c:pt idx="185">
                  <c:v>116.631</c:v>
                </c:pt>
                <c:pt idx="186">
                  <c:v>352.73899999999998</c:v>
                </c:pt>
                <c:pt idx="187">
                  <c:v>351.19</c:v>
                </c:pt>
                <c:pt idx="188">
                  <c:v>6.7460000000000004</c:v>
                </c:pt>
                <c:pt idx="189">
                  <c:v>5.8719999999999999</c:v>
                </c:pt>
                <c:pt idx="190">
                  <c:v>145.20500000000001</c:v>
                </c:pt>
                <c:pt idx="191">
                  <c:v>2.9209999999999998</c:v>
                </c:pt>
                <c:pt idx="192">
                  <c:v>354.53199999999998</c:v>
                </c:pt>
                <c:pt idx="193">
                  <c:v>333.779</c:v>
                </c:pt>
                <c:pt idx="194">
                  <c:v>330.14299999999997</c:v>
                </c:pt>
                <c:pt idx="195">
                  <c:v>329.46</c:v>
                </c:pt>
                <c:pt idx="196">
                  <c:v>348.19299999999998</c:v>
                </c:pt>
                <c:pt idx="197">
                  <c:v>333.7</c:v>
                </c:pt>
                <c:pt idx="198">
                  <c:v>356.80099999999999</c:v>
                </c:pt>
                <c:pt idx="199">
                  <c:v>358.01900000000001</c:v>
                </c:pt>
                <c:pt idx="200">
                  <c:v>343.95</c:v>
                </c:pt>
                <c:pt idx="201">
                  <c:v>19.911000000000001</c:v>
                </c:pt>
                <c:pt idx="202">
                  <c:v>35.222000000000001</c:v>
                </c:pt>
                <c:pt idx="203">
                  <c:v>12.323</c:v>
                </c:pt>
                <c:pt idx="204">
                  <c:v>256.399</c:v>
                </c:pt>
                <c:pt idx="205">
                  <c:v>227.46700000000001</c:v>
                </c:pt>
                <c:pt idx="206">
                  <c:v>141.44900000000001</c:v>
                </c:pt>
                <c:pt idx="207">
                  <c:v>192.50700000000001</c:v>
                </c:pt>
                <c:pt idx="208">
                  <c:v>356.44099999999997</c:v>
                </c:pt>
                <c:pt idx="209">
                  <c:v>347.10599999999999</c:v>
                </c:pt>
                <c:pt idx="210">
                  <c:v>339.00200000000001</c:v>
                </c:pt>
                <c:pt idx="211">
                  <c:v>335.976</c:v>
                </c:pt>
                <c:pt idx="212">
                  <c:v>348.8</c:v>
                </c:pt>
                <c:pt idx="213">
                  <c:v>174.697</c:v>
                </c:pt>
                <c:pt idx="214">
                  <c:v>57.908000000000001</c:v>
                </c:pt>
                <c:pt idx="215">
                  <c:v>354.32799999999997</c:v>
                </c:pt>
                <c:pt idx="216">
                  <c:v>337.06200000000001</c:v>
                </c:pt>
                <c:pt idx="217">
                  <c:v>314.51900000000001</c:v>
                </c:pt>
                <c:pt idx="218">
                  <c:v>310.81099999999998</c:v>
                </c:pt>
                <c:pt idx="219">
                  <c:v>290.08100000000002</c:v>
                </c:pt>
                <c:pt idx="220">
                  <c:v>348.96300000000002</c:v>
                </c:pt>
                <c:pt idx="221">
                  <c:v>319.37099999999998</c:v>
                </c:pt>
                <c:pt idx="222">
                  <c:v>257.98500000000001</c:v>
                </c:pt>
                <c:pt idx="223">
                  <c:v>290.40199999999999</c:v>
                </c:pt>
                <c:pt idx="224">
                  <c:v>296.255</c:v>
                </c:pt>
                <c:pt idx="225">
                  <c:v>296.18700000000001</c:v>
                </c:pt>
                <c:pt idx="226">
                  <c:v>0.77400000000000002</c:v>
                </c:pt>
                <c:pt idx="227">
                  <c:v>284.50700000000001</c:v>
                </c:pt>
                <c:pt idx="228">
                  <c:v>219.77699999999999</c:v>
                </c:pt>
                <c:pt idx="229">
                  <c:v>148.35900000000001</c:v>
                </c:pt>
                <c:pt idx="230">
                  <c:v>154.74799999999999</c:v>
                </c:pt>
                <c:pt idx="231">
                  <c:v>126.967</c:v>
                </c:pt>
                <c:pt idx="232">
                  <c:v>105.31100000000001</c:v>
                </c:pt>
                <c:pt idx="233">
                  <c:v>348.19299999999998</c:v>
                </c:pt>
                <c:pt idx="234">
                  <c:v>330.30799999999999</c:v>
                </c:pt>
                <c:pt idx="235">
                  <c:v>247.59399999999999</c:v>
                </c:pt>
                <c:pt idx="236">
                  <c:v>202.27</c:v>
                </c:pt>
                <c:pt idx="237">
                  <c:v>209.255</c:v>
                </c:pt>
                <c:pt idx="238">
                  <c:v>117.56399999999999</c:v>
                </c:pt>
                <c:pt idx="239">
                  <c:v>345.15499999999997</c:v>
                </c:pt>
                <c:pt idx="240">
                  <c:v>312.65499999999997</c:v>
                </c:pt>
                <c:pt idx="241">
                  <c:v>192.82599999999999</c:v>
                </c:pt>
                <c:pt idx="242">
                  <c:v>120.879</c:v>
                </c:pt>
                <c:pt idx="243">
                  <c:v>184.14699999999999</c:v>
                </c:pt>
                <c:pt idx="244">
                  <c:v>37.066000000000003</c:v>
                </c:pt>
                <c:pt idx="245">
                  <c:v>340.25700000000001</c:v>
                </c:pt>
                <c:pt idx="246">
                  <c:v>332.22300000000001</c:v>
                </c:pt>
                <c:pt idx="247">
                  <c:v>272.85500000000002</c:v>
                </c:pt>
                <c:pt idx="248">
                  <c:v>230.767</c:v>
                </c:pt>
                <c:pt idx="249">
                  <c:v>160.78800000000001</c:v>
                </c:pt>
                <c:pt idx="250">
                  <c:v>145.446</c:v>
                </c:pt>
                <c:pt idx="251">
                  <c:v>109.26900000000001</c:v>
                </c:pt>
                <c:pt idx="252">
                  <c:v>306.77100000000002</c:v>
                </c:pt>
                <c:pt idx="253">
                  <c:v>149.36000000000001</c:v>
                </c:pt>
                <c:pt idx="254">
                  <c:v>130.83099999999999</c:v>
                </c:pt>
                <c:pt idx="255">
                  <c:v>190.19200000000001</c:v>
                </c:pt>
                <c:pt idx="256">
                  <c:v>289.67599999999999</c:v>
                </c:pt>
                <c:pt idx="257">
                  <c:v>104.57599999999999</c:v>
                </c:pt>
                <c:pt idx="258">
                  <c:v>29.942</c:v>
                </c:pt>
                <c:pt idx="259">
                  <c:v>349.65</c:v>
                </c:pt>
                <c:pt idx="260">
                  <c:v>318.74</c:v>
                </c:pt>
                <c:pt idx="261">
                  <c:v>321.75099999999998</c:v>
                </c:pt>
                <c:pt idx="262">
                  <c:v>334.59100000000001</c:v>
                </c:pt>
                <c:pt idx="263">
                  <c:v>320.27199999999999</c:v>
                </c:pt>
                <c:pt idx="264">
                  <c:v>323.88499999999999</c:v>
                </c:pt>
                <c:pt idx="265">
                  <c:v>303.572</c:v>
                </c:pt>
                <c:pt idx="266">
                  <c:v>344.74400000000003</c:v>
                </c:pt>
                <c:pt idx="267">
                  <c:v>328.10700000000003</c:v>
                </c:pt>
                <c:pt idx="268">
                  <c:v>329.03300000000002</c:v>
                </c:pt>
                <c:pt idx="269">
                  <c:v>308.81700000000001</c:v>
                </c:pt>
                <c:pt idx="270">
                  <c:v>307.99700000000001</c:v>
                </c:pt>
                <c:pt idx="271">
                  <c:v>238.56299999999999</c:v>
                </c:pt>
                <c:pt idx="272">
                  <c:v>167.16300000000001</c:v>
                </c:pt>
                <c:pt idx="273">
                  <c:v>3.8159999999999998</c:v>
                </c:pt>
                <c:pt idx="274">
                  <c:v>343.351</c:v>
                </c:pt>
                <c:pt idx="275">
                  <c:v>324.71300000000002</c:v>
                </c:pt>
                <c:pt idx="276">
                  <c:v>324.12400000000002</c:v>
                </c:pt>
                <c:pt idx="277">
                  <c:v>314.46699999999998</c:v>
                </c:pt>
                <c:pt idx="278">
                  <c:v>297.97000000000003</c:v>
                </c:pt>
                <c:pt idx="279">
                  <c:v>306.69900000000001</c:v>
                </c:pt>
                <c:pt idx="280">
                  <c:v>289.75299999999999</c:v>
                </c:pt>
                <c:pt idx="281">
                  <c:v>312.49099999999999</c:v>
                </c:pt>
                <c:pt idx="282">
                  <c:v>276.005</c:v>
                </c:pt>
                <c:pt idx="283">
                  <c:v>14.013</c:v>
                </c:pt>
                <c:pt idx="284">
                  <c:v>325.471</c:v>
                </c:pt>
                <c:pt idx="285">
                  <c:v>279.01900000000001</c:v>
                </c:pt>
                <c:pt idx="286">
                  <c:v>316.54500000000002</c:v>
                </c:pt>
                <c:pt idx="287">
                  <c:v>301.76400000000001</c:v>
                </c:pt>
                <c:pt idx="288">
                  <c:v>190.59800000000001</c:v>
                </c:pt>
                <c:pt idx="289">
                  <c:v>134.97499999999999</c:v>
                </c:pt>
                <c:pt idx="290">
                  <c:v>11.281000000000001</c:v>
                </c:pt>
                <c:pt idx="291">
                  <c:v>333.28500000000003</c:v>
                </c:pt>
                <c:pt idx="292">
                  <c:v>342.77600000000001</c:v>
                </c:pt>
                <c:pt idx="293">
                  <c:v>305.65800000000002</c:v>
                </c:pt>
                <c:pt idx="294">
                  <c:v>307.12900000000002</c:v>
                </c:pt>
                <c:pt idx="295">
                  <c:v>157.148</c:v>
                </c:pt>
                <c:pt idx="296">
                  <c:v>153.786</c:v>
                </c:pt>
                <c:pt idx="297">
                  <c:v>348.96100000000001</c:v>
                </c:pt>
                <c:pt idx="298">
                  <c:v>342.96699999999998</c:v>
                </c:pt>
                <c:pt idx="299">
                  <c:v>309.94299999999998</c:v>
                </c:pt>
                <c:pt idx="300">
                  <c:v>176.59899999999999</c:v>
                </c:pt>
                <c:pt idx="301">
                  <c:v>168.696</c:v>
                </c:pt>
                <c:pt idx="302">
                  <c:v>139.22999999999999</c:v>
                </c:pt>
                <c:pt idx="303">
                  <c:v>232.91900000000001</c:v>
                </c:pt>
                <c:pt idx="304">
                  <c:v>204.45</c:v>
                </c:pt>
              </c:numCache>
            </c:numRef>
          </c:yVal>
          <c:smooth val="0"/>
          <c:extLst>
            <c:ext xmlns:c16="http://schemas.microsoft.com/office/drawing/2014/chart" uri="{C3380CC4-5D6E-409C-BE32-E72D297353CC}">
              <c16:uniqueId val="{00000000-AFB0-43BB-A63C-BB6AA197A757}"/>
            </c:ext>
          </c:extLst>
        </c:ser>
        <c:dLbls>
          <c:showLegendKey val="0"/>
          <c:showVal val="0"/>
          <c:showCatName val="0"/>
          <c:showSerName val="0"/>
          <c:showPercent val="0"/>
          <c:showBubbleSize val="0"/>
        </c:dLbls>
        <c:axId val="218468144"/>
        <c:axId val="218468536"/>
      </c:scatterChart>
      <c:valAx>
        <c:axId val="218468144"/>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360"/>
          <c:min val="0"/>
        </c:scaling>
        <c:delete val="0"/>
        <c:axPos val="l"/>
        <c:title>
          <c:tx>
            <c:rich>
              <a:bodyPr/>
              <a:lstStyle/>
              <a:p>
                <a:pPr>
                  <a:defRPr sz="1400"/>
                </a:pPr>
                <a:r>
                  <a:rPr lang="en-US" sz="1400"/>
                  <a:t>Direction (degrees)</a:t>
                </a:r>
              </a:p>
            </c:rich>
          </c:tx>
          <c:layout>
            <c:manualLayout>
              <c:xMode val="edge"/>
              <c:yMode val="edge"/>
              <c:x val="1.4551610037072215E-2"/>
              <c:y val="0.22460877172962077"/>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60"/>
      </c:valAx>
      <c:spPr>
        <a:ln w="19050"/>
      </c:spPr>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PAR</a:t>
            </a:r>
            <a:endParaRPr lang="en-US"/>
          </a:p>
        </c:rich>
      </c:tx>
      <c:layout>
        <c:manualLayout>
          <c:xMode val="edge"/>
          <c:yMode val="edge"/>
          <c:x val="0.4851748811711443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SR - Current Year</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Daily_2021!$M$4:$M$368</c:f>
              <c:numCache>
                <c:formatCode>0.0</c:formatCode>
                <c:ptCount val="365"/>
                <c:pt idx="0">
                  <c:v>45.444428796438935</c:v>
                </c:pt>
                <c:pt idx="1">
                  <c:v>40.732862337967539</c:v>
                </c:pt>
                <c:pt idx="2">
                  <c:v>44.209685961809456</c:v>
                </c:pt>
                <c:pt idx="3">
                  <c:v>39.781684403152909</c:v>
                </c:pt>
                <c:pt idx="4">
                  <c:v>45.811024125480493</c:v>
                </c:pt>
                <c:pt idx="5">
                  <c:v>43.589333743445472</c:v>
                </c:pt>
                <c:pt idx="6">
                  <c:v>38.036230988753303</c:v>
                </c:pt>
                <c:pt idx="7">
                  <c:v>44.468972453078301</c:v>
                </c:pt>
                <c:pt idx="8">
                  <c:v>24.866792753111049</c:v>
                </c:pt>
                <c:pt idx="9">
                  <c:v>23.572606697557557</c:v>
                </c:pt>
                <c:pt idx="10">
                  <c:v>30.752449224862122</c:v>
                </c:pt>
                <c:pt idx="11">
                  <c:v>37.665488458251936</c:v>
                </c:pt>
                <c:pt idx="12">
                  <c:v>30.167434618936987</c:v>
                </c:pt>
                <c:pt idx="13">
                  <c:v>38.724320830960927</c:v>
                </c:pt>
                <c:pt idx="14">
                  <c:v>31.2635054047539</c:v>
                </c:pt>
                <c:pt idx="15">
                  <c:v>35.398092460128545</c:v>
                </c:pt>
                <c:pt idx="16">
                  <c:v>36.973165014554084</c:v>
                </c:pt>
                <c:pt idx="17">
                  <c:v>49.242055733203621</c:v>
                </c:pt>
                <c:pt idx="18">
                  <c:v>42.493954157871862</c:v>
                </c:pt>
                <c:pt idx="19">
                  <c:v>47.472669510379667</c:v>
                </c:pt>
                <c:pt idx="20">
                  <c:v>49.238599731987101</c:v>
                </c:pt>
                <c:pt idx="21">
                  <c:v>36.885555383715491</c:v>
                </c:pt>
                <c:pt idx="22">
                  <c:v>22.144759794955448</c:v>
                </c:pt>
                <c:pt idx="23">
                  <c:v>36.930828999651808</c:v>
                </c:pt>
                <c:pt idx="24">
                  <c:v>45.135721487773964</c:v>
                </c:pt>
                <c:pt idx="25">
                  <c:v>42.919733507746187</c:v>
                </c:pt>
                <c:pt idx="26">
                  <c:v>41.892696346229116</c:v>
                </c:pt>
                <c:pt idx="27">
                  <c:v>45.609971254709883</c:v>
                </c:pt>
                <c:pt idx="28">
                  <c:v>38.195120644682461</c:v>
                </c:pt>
                <c:pt idx="29">
                  <c:v>49.014478053096276</c:v>
                </c:pt>
                <c:pt idx="30">
                  <c:v>44.022284295844067</c:v>
                </c:pt>
                <c:pt idx="31">
                  <c:v>46.530995578910442</c:v>
                </c:pt>
                <c:pt idx="32">
                  <c:v>46.489005164129814</c:v>
                </c:pt>
                <c:pt idx="33">
                  <c:v>39.761985196218788</c:v>
                </c:pt>
                <c:pt idx="34">
                  <c:v>38.716372028162951</c:v>
                </c:pt>
                <c:pt idx="35">
                  <c:v>32.659211496042445</c:v>
                </c:pt>
                <c:pt idx="36">
                  <c:v>26.001225152431253</c:v>
                </c:pt>
                <c:pt idx="37">
                  <c:v>51.46063571414377</c:v>
                </c:pt>
                <c:pt idx="38">
                  <c:v>28.629600477619366</c:v>
                </c:pt>
                <c:pt idx="39">
                  <c:v>42.899515900629595</c:v>
                </c:pt>
                <c:pt idx="40">
                  <c:v>30.291677862670607</c:v>
                </c:pt>
                <c:pt idx="41">
                  <c:v>46.107635429887672</c:v>
                </c:pt>
                <c:pt idx="42">
                  <c:v>52.207909577184168</c:v>
                </c:pt>
                <c:pt idx="43">
                  <c:v>54.369206337960627</c:v>
                </c:pt>
                <c:pt idx="44">
                  <c:v>50.085147229971817</c:v>
                </c:pt>
                <c:pt idx="45">
                  <c:v>34.74438983002522</c:v>
                </c:pt>
                <c:pt idx="46">
                  <c:v>41.214974507671023</c:v>
                </c:pt>
                <c:pt idx="47">
                  <c:v>40.685947121453381</c:v>
                </c:pt>
                <c:pt idx="48">
                  <c:v>42.302664490537893</c:v>
                </c:pt>
                <c:pt idx="49">
                  <c:v>41.847249930231975</c:v>
                </c:pt>
                <c:pt idx="50">
                  <c:v>25.711785050548333</c:v>
                </c:pt>
                <c:pt idx="51">
                  <c:v>47.320346256761873</c:v>
                </c:pt>
                <c:pt idx="52">
                  <c:v>51.604146164659447</c:v>
                </c:pt>
                <c:pt idx="53">
                  <c:v>42.902107901541982</c:v>
                </c:pt>
                <c:pt idx="54">
                  <c:v>37.381664358345851</c:v>
                </c:pt>
                <c:pt idx="55">
                  <c:v>35.647615747960742</c:v>
                </c:pt>
                <c:pt idx="56">
                  <c:v>42.13703563223654</c:v>
                </c:pt>
                <c:pt idx="57">
                  <c:v>49.389540585118283</c:v>
                </c:pt>
                <c:pt idx="58">
                  <c:v>53.626943676684171</c:v>
                </c:pt>
                <c:pt idx="59">
                  <c:v>44.835826982211096</c:v>
                </c:pt>
                <c:pt idx="60">
                  <c:v>45.255990330108595</c:v>
                </c:pt>
                <c:pt idx="61">
                  <c:v>42.145762035308231</c:v>
                </c:pt>
                <c:pt idx="62">
                  <c:v>42.234667666603016</c:v>
                </c:pt>
                <c:pt idx="63">
                  <c:v>46.897677307982413</c:v>
                </c:pt>
                <c:pt idx="64">
                  <c:v>44.078617115673218</c:v>
                </c:pt>
                <c:pt idx="65">
                  <c:v>22.63188316642287</c:v>
                </c:pt>
                <c:pt idx="66">
                  <c:v>21.217687468625986</c:v>
                </c:pt>
                <c:pt idx="67">
                  <c:v>41.949893166362394</c:v>
                </c:pt>
                <c:pt idx="68">
                  <c:v>47.667760779051797</c:v>
                </c:pt>
                <c:pt idx="69">
                  <c:v>49.767713518235155</c:v>
                </c:pt>
                <c:pt idx="70">
                  <c:v>26.30094685793329</c:v>
                </c:pt>
                <c:pt idx="71">
                  <c:v>44.818374176067707</c:v>
                </c:pt>
                <c:pt idx="72">
                  <c:v>37.994845374185566</c:v>
                </c:pt>
                <c:pt idx="73">
                  <c:v>41.908334751733832</c:v>
                </c:pt>
                <c:pt idx="74">
                  <c:v>38.660557608516271</c:v>
                </c:pt>
                <c:pt idx="75">
                  <c:v>42.751339848471623</c:v>
                </c:pt>
                <c:pt idx="76">
                  <c:v>19.585072493945518</c:v>
                </c:pt>
                <c:pt idx="77">
                  <c:v>32.0377360772831</c:v>
                </c:pt>
                <c:pt idx="78">
                  <c:v>45.920233763922283</c:v>
                </c:pt>
                <c:pt idx="79">
                  <c:v>33.87235432306872</c:v>
                </c:pt>
                <c:pt idx="80">
                  <c:v>45.327011155107925</c:v>
                </c:pt>
                <c:pt idx="81">
                  <c:v>48.294679399727144</c:v>
                </c:pt>
                <c:pt idx="82">
                  <c:v>40.477636648128097</c:v>
                </c:pt>
                <c:pt idx="83">
                  <c:v>43.414028081737882</c:v>
                </c:pt>
                <c:pt idx="84">
                  <c:v>30.442359515710546</c:v>
                </c:pt>
                <c:pt idx="85">
                  <c:v>51.190462819042907</c:v>
                </c:pt>
                <c:pt idx="86">
                  <c:v>47.281120642954463</c:v>
                </c:pt>
                <c:pt idx="87">
                  <c:v>47.808247228503021</c:v>
                </c:pt>
                <c:pt idx="88">
                  <c:v>29.508202386887238</c:v>
                </c:pt>
                <c:pt idx="89">
                  <c:v>43.240018420486486</c:v>
                </c:pt>
                <c:pt idx="90">
                  <c:v>34.17337202902695</c:v>
                </c:pt>
                <c:pt idx="91">
                  <c:v>30.542842751080645</c:v>
                </c:pt>
                <c:pt idx="92">
                  <c:v>43.052098354338618</c:v>
                </c:pt>
                <c:pt idx="93">
                  <c:v>28.704077303835209</c:v>
                </c:pt>
                <c:pt idx="94">
                  <c:v>31.202420583252046</c:v>
                </c:pt>
                <c:pt idx="95">
                  <c:v>29.928797734936804</c:v>
                </c:pt>
                <c:pt idx="96">
                  <c:v>24.036747660935173</c:v>
                </c:pt>
                <c:pt idx="97">
                  <c:v>27.629952125743145</c:v>
                </c:pt>
                <c:pt idx="98">
                  <c:v>18.991677085070332</c:v>
                </c:pt>
                <c:pt idx="99">
                  <c:v>37.951645358979164</c:v>
                </c:pt>
                <c:pt idx="100">
                  <c:v>44.040773902352413</c:v>
                </c:pt>
                <c:pt idx="101">
                  <c:v>31.498254287385507</c:v>
                </c:pt>
                <c:pt idx="102">
                  <c:v>24.135675695757843</c:v>
                </c:pt>
                <c:pt idx="103">
                  <c:v>40.93452000895104</c:v>
                </c:pt>
                <c:pt idx="104">
                  <c:v>27.228105584293164</c:v>
                </c:pt>
                <c:pt idx="105">
                  <c:v>17.185657249351351</c:v>
                </c:pt>
                <c:pt idx="106">
                  <c:v>17.139951633262974</c:v>
                </c:pt>
                <c:pt idx="107">
                  <c:v>28.406861199215143</c:v>
                </c:pt>
                <c:pt idx="108">
                  <c:v>35.671807756476326</c:v>
                </c:pt>
                <c:pt idx="109">
                  <c:v>38.731232833393953</c:v>
                </c:pt>
                <c:pt idx="110">
                  <c:v>39.576570730952895</c:v>
                </c:pt>
                <c:pt idx="111">
                  <c:v>34.650991397148971</c:v>
                </c:pt>
                <c:pt idx="112">
                  <c:v>22.530795130839888</c:v>
                </c:pt>
                <c:pt idx="113">
                  <c:v>33.773599088306881</c:v>
                </c:pt>
                <c:pt idx="114">
                  <c:v>46.364070720152888</c:v>
                </c:pt>
                <c:pt idx="115">
                  <c:v>42.730085440990074</c:v>
                </c:pt>
                <c:pt idx="116">
                  <c:v>41.437368185953595</c:v>
                </c:pt>
                <c:pt idx="117">
                  <c:v>35.770130991086106</c:v>
                </c:pt>
                <c:pt idx="118">
                  <c:v>44.401494029325889</c:v>
                </c:pt>
                <c:pt idx="119">
                  <c:v>37.066045047247854</c:v>
                </c:pt>
                <c:pt idx="120">
                  <c:v>31.704836760102538</c:v>
                </c:pt>
                <c:pt idx="121">
                  <c:v>21.765377261412794</c:v>
                </c:pt>
                <c:pt idx="122">
                  <c:v>35.619362938015755</c:v>
                </c:pt>
                <c:pt idx="123">
                  <c:v>36.593609680950607</c:v>
                </c:pt>
                <c:pt idx="124">
                  <c:v>25.614671416364338</c:v>
                </c:pt>
                <c:pt idx="125">
                  <c:v>17.182633248286901</c:v>
                </c:pt>
                <c:pt idx="126">
                  <c:v>19.648490116268519</c:v>
                </c:pt>
                <c:pt idx="127">
                  <c:v>33.288030917386884</c:v>
                </c:pt>
                <c:pt idx="128">
                  <c:v>20.773504912273726</c:v>
                </c:pt>
                <c:pt idx="129">
                  <c:v>24.548754241161493</c:v>
                </c:pt>
                <c:pt idx="130">
                  <c:v>24.288603749588518</c:v>
                </c:pt>
                <c:pt idx="131">
                  <c:v>24.078997275807041</c:v>
                </c:pt>
                <c:pt idx="132">
                  <c:v>32.894133178734876</c:v>
                </c:pt>
                <c:pt idx="133">
                  <c:v>35.404313262318269</c:v>
                </c:pt>
                <c:pt idx="134">
                  <c:v>42.737083843453512</c:v>
                </c:pt>
                <c:pt idx="135">
                  <c:v>38.725616831417128</c:v>
                </c:pt>
                <c:pt idx="136">
                  <c:v>42.375326916115071</c:v>
                </c:pt>
                <c:pt idx="137">
                  <c:v>25.477554568099208</c:v>
                </c:pt>
                <c:pt idx="138">
                  <c:v>32.649102692484142</c:v>
                </c:pt>
                <c:pt idx="139">
                  <c:v>34.687020209831111</c:v>
                </c:pt>
                <c:pt idx="140">
                  <c:v>37.645184451104925</c:v>
                </c:pt>
                <c:pt idx="141">
                  <c:v>33.675103053636271</c:v>
                </c:pt>
                <c:pt idx="142">
                  <c:v>23.113304135883052</c:v>
                </c:pt>
                <c:pt idx="143">
                  <c:v>15.691109523270553</c:v>
                </c:pt>
                <c:pt idx="144">
                  <c:v>18.827949027438056</c:v>
                </c:pt>
                <c:pt idx="145">
                  <c:v>19.388598824786786</c:v>
                </c:pt>
                <c:pt idx="146">
                  <c:v>25.818402688077747</c:v>
                </c:pt>
                <c:pt idx="147">
                  <c:v>26.172556412739855</c:v>
                </c:pt>
                <c:pt idx="148">
                  <c:v>23.124104139684654</c:v>
                </c:pt>
                <c:pt idx="149">
                  <c:v>31.647035139756369</c:v>
                </c:pt>
                <c:pt idx="150">
                  <c:v>44.490313260590263</c:v>
                </c:pt>
                <c:pt idx="151">
                  <c:v>43.008984739162621</c:v>
                </c:pt>
                <c:pt idx="152">
                  <c:v>21.498401167437212</c:v>
                </c:pt>
                <c:pt idx="153">
                  <c:v>18.262115228264559</c:v>
                </c:pt>
                <c:pt idx="154">
                  <c:v>28.539485245898803</c:v>
                </c:pt>
                <c:pt idx="155">
                  <c:v>40.578638283680675</c:v>
                </c:pt>
                <c:pt idx="156">
                  <c:v>21.257604282676706</c:v>
                </c:pt>
                <c:pt idx="157">
                  <c:v>27.496204878664116</c:v>
                </c:pt>
                <c:pt idx="158">
                  <c:v>28.271385951527851</c:v>
                </c:pt>
                <c:pt idx="159">
                  <c:v>20.451059998773118</c:v>
                </c:pt>
                <c:pt idx="160">
                  <c:v>35.776006193154181</c:v>
                </c:pt>
                <c:pt idx="161">
                  <c:v>33.841423112180934</c:v>
                </c:pt>
                <c:pt idx="162">
                  <c:v>32.401307405260205</c:v>
                </c:pt>
                <c:pt idx="163">
                  <c:v>34.203180039519374</c:v>
                </c:pt>
                <c:pt idx="164">
                  <c:v>31.36459344033689</c:v>
                </c:pt>
                <c:pt idx="165">
                  <c:v>25.892274714080695</c:v>
                </c:pt>
                <c:pt idx="166">
                  <c:v>40.589697487573517</c:v>
                </c:pt>
                <c:pt idx="167">
                  <c:v>24.105694885204596</c:v>
                </c:pt>
                <c:pt idx="168">
                  <c:v>21.041517806614266</c:v>
                </c:pt>
                <c:pt idx="169">
                  <c:v>23.309000204768068</c:v>
                </c:pt>
                <c:pt idx="170">
                  <c:v>23.490872268787037</c:v>
                </c:pt>
                <c:pt idx="171">
                  <c:v>16.111272871168051</c:v>
                </c:pt>
                <c:pt idx="172">
                  <c:v>20.654618470425699</c:v>
                </c:pt>
                <c:pt idx="173">
                  <c:v>26.019455558848357</c:v>
                </c:pt>
                <c:pt idx="174">
                  <c:v>37.108121862058894</c:v>
                </c:pt>
                <c:pt idx="175">
                  <c:v>22.497099118978888</c:v>
                </c:pt>
                <c:pt idx="176">
                  <c:v>21.132410638608544</c:v>
                </c:pt>
                <c:pt idx="177">
                  <c:v>29.532394395402825</c:v>
                </c:pt>
                <c:pt idx="178">
                  <c:v>30.40244270165983</c:v>
                </c:pt>
                <c:pt idx="179">
                  <c:v>17.628889405369069</c:v>
                </c:pt>
                <c:pt idx="180">
                  <c:v>17.400188524866358</c:v>
                </c:pt>
                <c:pt idx="181">
                  <c:v>26.945318284752037</c:v>
                </c:pt>
                <c:pt idx="182">
                  <c:v>33.558376612548564</c:v>
                </c:pt>
                <c:pt idx="183">
                  <c:v>21.495895566555237</c:v>
                </c:pt>
                <c:pt idx="184">
                  <c:v>32.133553711010904</c:v>
                </c:pt>
                <c:pt idx="185">
                  <c:v>36.648905700414808</c:v>
                </c:pt>
                <c:pt idx="186">
                  <c:v>26.764310221037196</c:v>
                </c:pt>
                <c:pt idx="187">
                  <c:v>29.957741745125094</c:v>
                </c:pt>
                <c:pt idx="188">
                  <c:v>31.868478417704402</c:v>
                </c:pt>
                <c:pt idx="189">
                  <c:v>18.72850259243291</c:v>
                </c:pt>
                <c:pt idx="190">
                  <c:v>10.155200374630532</c:v>
                </c:pt>
                <c:pt idx="191">
                  <c:v>31.028238121939815</c:v>
                </c:pt>
                <c:pt idx="192">
                  <c:v>33.10477645288131</c:v>
                </c:pt>
                <c:pt idx="193">
                  <c:v>28.682650096292836</c:v>
                </c:pt>
                <c:pt idx="194">
                  <c:v>21.683902032733513</c:v>
                </c:pt>
                <c:pt idx="195">
                  <c:v>44.916351810555838</c:v>
                </c:pt>
                <c:pt idx="196">
                  <c:v>30.178666622890653</c:v>
                </c:pt>
                <c:pt idx="197">
                  <c:v>20.981296985416538</c:v>
                </c:pt>
                <c:pt idx="198">
                  <c:v>19.772646959971727</c:v>
                </c:pt>
                <c:pt idx="199">
                  <c:v>36.536844860969389</c:v>
                </c:pt>
                <c:pt idx="200">
                  <c:v>34.951404302894311</c:v>
                </c:pt>
                <c:pt idx="201">
                  <c:v>33.700331862516812</c:v>
                </c:pt>
                <c:pt idx="202">
                  <c:v>37.043753839401347</c:v>
                </c:pt>
                <c:pt idx="203">
                  <c:v>24.77365352032604</c:v>
                </c:pt>
                <c:pt idx="204">
                  <c:v>11.797837752838889</c:v>
                </c:pt>
                <c:pt idx="205">
                  <c:v>12.71765247661367</c:v>
                </c:pt>
                <c:pt idx="206">
                  <c:v>31.871934418920912</c:v>
                </c:pt>
                <c:pt idx="207">
                  <c:v>33.430590967568016</c:v>
                </c:pt>
                <c:pt idx="208">
                  <c:v>28.03560026853129</c:v>
                </c:pt>
                <c:pt idx="209">
                  <c:v>29.787965685363918</c:v>
                </c:pt>
                <c:pt idx="210">
                  <c:v>14.812853214124329</c:v>
                </c:pt>
                <c:pt idx="211">
                  <c:v>24.943083979965557</c:v>
                </c:pt>
                <c:pt idx="212">
                  <c:v>30.501975536695387</c:v>
                </c:pt>
                <c:pt idx="213">
                  <c:v>38.116323816945979</c:v>
                </c:pt>
                <c:pt idx="214">
                  <c:v>31.217972588726351</c:v>
                </c:pt>
                <c:pt idx="215">
                  <c:v>35.268319614448501</c:v>
                </c:pt>
                <c:pt idx="216">
                  <c:v>30.495754734505663</c:v>
                </c:pt>
                <c:pt idx="217">
                  <c:v>15.393375018468005</c:v>
                </c:pt>
                <c:pt idx="218">
                  <c:v>18.724268990942683</c:v>
                </c:pt>
                <c:pt idx="219">
                  <c:v>16.450738590659981</c:v>
                </c:pt>
                <c:pt idx="220">
                  <c:v>15.567298279688993</c:v>
                </c:pt>
                <c:pt idx="221">
                  <c:v>30.738625219996077</c:v>
                </c:pt>
                <c:pt idx="222">
                  <c:v>29.284771908239712</c:v>
                </c:pt>
                <c:pt idx="223">
                  <c:v>23.049281713347163</c:v>
                </c:pt>
                <c:pt idx="224">
                  <c:v>16.553727426912054</c:v>
                </c:pt>
                <c:pt idx="225">
                  <c:v>26.994047901904857</c:v>
                </c:pt>
                <c:pt idx="226">
                  <c:v>19.130089933791655</c:v>
                </c:pt>
                <c:pt idx="227">
                  <c:v>19.267033981995958</c:v>
                </c:pt>
                <c:pt idx="228">
                  <c:v>27.929587431214774</c:v>
                </c:pt>
                <c:pt idx="229">
                  <c:v>40.209623753787561</c:v>
                </c:pt>
                <c:pt idx="230">
                  <c:v>24.085477278088</c:v>
                </c:pt>
                <c:pt idx="231">
                  <c:v>22.508676723054204</c:v>
                </c:pt>
                <c:pt idx="232">
                  <c:v>35.703689367698658</c:v>
                </c:pt>
                <c:pt idx="233">
                  <c:v>33.603563828454469</c:v>
                </c:pt>
                <c:pt idx="234">
                  <c:v>33.471371781922862</c:v>
                </c:pt>
                <c:pt idx="235">
                  <c:v>16.804114715048378</c:v>
                </c:pt>
                <c:pt idx="236">
                  <c:v>24.897464763907596</c:v>
                </c:pt>
                <c:pt idx="237">
                  <c:v>33.0419636307712</c:v>
                </c:pt>
                <c:pt idx="238">
                  <c:v>31.694468756453002</c:v>
                </c:pt>
                <c:pt idx="239">
                  <c:v>30.160263416412722</c:v>
                </c:pt>
                <c:pt idx="240">
                  <c:v>25.180770463631202</c:v>
                </c:pt>
                <c:pt idx="241">
                  <c:v>28.557197252133435</c:v>
                </c:pt>
                <c:pt idx="242">
                  <c:v>18.98968988437084</c:v>
                </c:pt>
                <c:pt idx="243">
                  <c:v>42.340766903949948</c:v>
                </c:pt>
                <c:pt idx="244">
                  <c:v>29.832202500935278</c:v>
                </c:pt>
                <c:pt idx="245">
                  <c:v>23.959765233837363</c:v>
                </c:pt>
                <c:pt idx="246">
                  <c:v>18.278012833860515</c:v>
                </c:pt>
                <c:pt idx="247">
                  <c:v>19.206899560828642</c:v>
                </c:pt>
                <c:pt idx="248">
                  <c:v>19.135273935616425</c:v>
                </c:pt>
                <c:pt idx="249">
                  <c:v>33.637519040406701</c:v>
                </c:pt>
                <c:pt idx="250">
                  <c:v>44.046389904329246</c:v>
                </c:pt>
                <c:pt idx="251">
                  <c:v>31.719092765120653</c:v>
                </c:pt>
                <c:pt idx="252">
                  <c:v>26.026713161403034</c:v>
                </c:pt>
                <c:pt idx="253">
                  <c:v>36.491571245033079</c:v>
                </c:pt>
                <c:pt idx="254">
                  <c:v>16.499641007873631</c:v>
                </c:pt>
                <c:pt idx="255">
                  <c:v>24.554111043047083</c:v>
                </c:pt>
                <c:pt idx="256">
                  <c:v>29.245373494371467</c:v>
                </c:pt>
                <c:pt idx="257">
                  <c:v>14.265249821367936</c:v>
                </c:pt>
                <c:pt idx="258">
                  <c:v>45.006899042428458</c:v>
                </c:pt>
                <c:pt idx="259">
                  <c:v>31.351633435774968</c:v>
                </c:pt>
                <c:pt idx="260">
                  <c:v>27.89744661990121</c:v>
                </c:pt>
                <c:pt idx="261">
                  <c:v>30.034896972283729</c:v>
                </c:pt>
                <c:pt idx="262">
                  <c:v>29.957136944912204</c:v>
                </c:pt>
                <c:pt idx="263">
                  <c:v>32.953489999628481</c:v>
                </c:pt>
                <c:pt idx="264">
                  <c:v>26.45266531133819</c:v>
                </c:pt>
                <c:pt idx="265">
                  <c:v>33.271701311638857</c:v>
                </c:pt>
                <c:pt idx="266">
                  <c:v>13.747195239012722</c:v>
                </c:pt>
                <c:pt idx="267">
                  <c:v>35.398783660371848</c:v>
                </c:pt>
                <c:pt idx="268">
                  <c:v>24.512639028448937</c:v>
                </c:pt>
                <c:pt idx="269">
                  <c:v>15.669855115789</c:v>
                </c:pt>
                <c:pt idx="270">
                  <c:v>17.157836439558427</c:v>
                </c:pt>
                <c:pt idx="271">
                  <c:v>24.788773525648278</c:v>
                </c:pt>
                <c:pt idx="272">
                  <c:v>27.167625563004197</c:v>
                </c:pt>
                <c:pt idx="273">
                  <c:v>20.446912797313303</c:v>
                </c:pt>
                <c:pt idx="274">
                  <c:v>31.28925261381692</c:v>
                </c:pt>
                <c:pt idx="275">
                  <c:v>30.582932365192189</c:v>
                </c:pt>
                <c:pt idx="276">
                  <c:v>36.499606447861467</c:v>
                </c:pt>
                <c:pt idx="277">
                  <c:v>27.145593555248929</c:v>
                </c:pt>
                <c:pt idx="278">
                  <c:v>17.135804431803159</c:v>
                </c:pt>
                <c:pt idx="279">
                  <c:v>18.09277116865545</c:v>
                </c:pt>
                <c:pt idx="280">
                  <c:v>20.810916125442475</c:v>
                </c:pt>
                <c:pt idx="281">
                  <c:v>24.983346394137929</c:v>
                </c:pt>
                <c:pt idx="282">
                  <c:v>16.920236355923198</c:v>
                </c:pt>
                <c:pt idx="283">
                  <c:v>36.335100789955476</c:v>
                </c:pt>
                <c:pt idx="284">
                  <c:v>17.185743649381763</c:v>
                </c:pt>
                <c:pt idx="285">
                  <c:v>21.215786667956905</c:v>
                </c:pt>
                <c:pt idx="286">
                  <c:v>22.983876890324662</c:v>
                </c:pt>
                <c:pt idx="287">
                  <c:v>24.474191014915238</c:v>
                </c:pt>
                <c:pt idx="288">
                  <c:v>14.712542778815056</c:v>
                </c:pt>
                <c:pt idx="289">
                  <c:v>23.743592357744507</c:v>
                </c:pt>
                <c:pt idx="290">
                  <c:v>21.608302006122305</c:v>
                </c:pt>
                <c:pt idx="291">
                  <c:v>23.743333157653272</c:v>
                </c:pt>
                <c:pt idx="292">
                  <c:v>29.369789538165914</c:v>
                </c:pt>
                <c:pt idx="293">
                  <c:v>20.237738323683889</c:v>
                </c:pt>
                <c:pt idx="294">
                  <c:v>19.618941305867338</c:v>
                </c:pt>
                <c:pt idx="295">
                  <c:v>31.557524708248696</c:v>
                </c:pt>
                <c:pt idx="296">
                  <c:v>34.208277641313728</c:v>
                </c:pt>
                <c:pt idx="297">
                  <c:v>35.575990122748522</c:v>
                </c:pt>
                <c:pt idx="298">
                  <c:v>18.525635321023632</c:v>
                </c:pt>
                <c:pt idx="299">
                  <c:v>22.49476631815774</c:v>
                </c:pt>
                <c:pt idx="300">
                  <c:v>32.978286808356955</c:v>
                </c:pt>
                <c:pt idx="301">
                  <c:v>37.446291581094634</c:v>
                </c:pt>
                <c:pt idx="302">
                  <c:v>33.968258356826944</c:v>
                </c:pt>
                <c:pt idx="303">
                  <c:v>13.221883054102834</c:v>
                </c:pt>
                <c:pt idx="304">
                  <c:v>10.729242176693246</c:v>
                </c:pt>
              </c:numCache>
            </c:numRef>
          </c:yVal>
          <c:smooth val="0"/>
          <c:extLst>
            <c:ext xmlns:c16="http://schemas.microsoft.com/office/drawing/2014/chart" uri="{C3380CC4-5D6E-409C-BE32-E72D297353CC}">
              <c16:uniqueId val="{00000000-5A5F-4BA6-AB81-C5C1AEAC483A}"/>
            </c:ext>
          </c:extLst>
        </c:ser>
        <c:dLbls>
          <c:showLegendKey val="0"/>
          <c:showVal val="0"/>
          <c:showCatName val="0"/>
          <c:showSerName val="0"/>
          <c:showPercent val="0"/>
          <c:showBubbleSize val="0"/>
        </c:dLbls>
        <c:axId val="218466968"/>
        <c:axId val="218467360"/>
      </c:scatterChart>
      <c:valAx>
        <c:axId val="218466968"/>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ax val="60"/>
          <c:min val="0"/>
        </c:scaling>
        <c:delete val="0"/>
        <c:axPos val="l"/>
        <c:title>
          <c:tx>
            <c:rich>
              <a:bodyPr rot="-5400000" vert="horz"/>
              <a:lstStyle/>
              <a:p>
                <a:pPr>
                  <a:defRPr sz="1400"/>
                </a:pPr>
                <a:r>
                  <a:rPr lang="en-US" sz="1400" baseline="0"/>
                  <a:t>Solar Flux  (M/m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10"/>
      </c:valAx>
    </c:plotArea>
    <c:plotVisOnly val="1"/>
    <c:dispBlanksAs val="gap"/>
    <c:showDLblsOverMax val="0"/>
  </c:chart>
  <c:spPr>
    <a:ln w="0"/>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6205873975055445"/>
          <c:y val="4.1868081707177908E-2"/>
        </c:manualLayout>
      </c:layout>
      <c:overlay val="0"/>
    </c:title>
    <c:autoTitleDeleted val="0"/>
    <c:plotArea>
      <c:layout>
        <c:manualLayout>
          <c:layoutTarget val="inner"/>
          <c:xMode val="edge"/>
          <c:yMode val="edge"/>
          <c:x val="6.9590734297747661E-2"/>
          <c:y val="0.15615618699836437"/>
          <c:w val="0.89888329365806019"/>
          <c:h val="0.69048004868956603"/>
        </c:manualLayout>
      </c:layout>
      <c:scatterChart>
        <c:scatterStyle val="lineMarker"/>
        <c:varyColors val="0"/>
        <c:ser>
          <c:idx val="0"/>
          <c:order val="0"/>
          <c:tx>
            <c:v>ET Index</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Daily_2021!$J$4:$J$368</c:f>
              <c:numCache>
                <c:formatCode>0.00</c:formatCode>
                <c:ptCount val="365"/>
                <c:pt idx="0">
                  <c:v>4.7859999999999996</c:v>
                </c:pt>
                <c:pt idx="1">
                  <c:v>4.3460000000000001</c:v>
                </c:pt>
                <c:pt idx="2">
                  <c:v>4.4669999999999996</c:v>
                </c:pt>
                <c:pt idx="3">
                  <c:v>4.1980000000000004</c:v>
                </c:pt>
                <c:pt idx="4">
                  <c:v>5.0609999999999999</c:v>
                </c:pt>
                <c:pt idx="5">
                  <c:v>4.5129999999999999</c:v>
                </c:pt>
                <c:pt idx="6">
                  <c:v>3.5779999999999998</c:v>
                </c:pt>
                <c:pt idx="7">
                  <c:v>4.4340000000000002</c:v>
                </c:pt>
                <c:pt idx="8">
                  <c:v>1.845</c:v>
                </c:pt>
                <c:pt idx="9">
                  <c:v>2.0609999999999999</c:v>
                </c:pt>
                <c:pt idx="10">
                  <c:v>3.238</c:v>
                </c:pt>
                <c:pt idx="11">
                  <c:v>3.92</c:v>
                </c:pt>
                <c:pt idx="12">
                  <c:v>3.1019999999999999</c:v>
                </c:pt>
                <c:pt idx="13">
                  <c:v>3.665</c:v>
                </c:pt>
                <c:pt idx="14">
                  <c:v>2.9950000000000001</c:v>
                </c:pt>
                <c:pt idx="15">
                  <c:v>3.5289999999999999</c:v>
                </c:pt>
                <c:pt idx="16">
                  <c:v>3.8460000000000001</c:v>
                </c:pt>
                <c:pt idx="17">
                  <c:v>5.4029999999999996</c:v>
                </c:pt>
                <c:pt idx="18">
                  <c:v>4.8220000000000001</c:v>
                </c:pt>
                <c:pt idx="19">
                  <c:v>5.335</c:v>
                </c:pt>
                <c:pt idx="20">
                  <c:v>5.601</c:v>
                </c:pt>
                <c:pt idx="21">
                  <c:v>4.0519999999999996</c:v>
                </c:pt>
                <c:pt idx="22">
                  <c:v>2.3029999999999999</c:v>
                </c:pt>
                <c:pt idx="23">
                  <c:v>4.0380000000000003</c:v>
                </c:pt>
                <c:pt idx="24">
                  <c:v>5.173</c:v>
                </c:pt>
                <c:pt idx="25">
                  <c:v>4.6769999999999996</c:v>
                </c:pt>
                <c:pt idx="26">
                  <c:v>4.3220000000000001</c:v>
                </c:pt>
                <c:pt idx="27">
                  <c:v>5.3890000000000002</c:v>
                </c:pt>
                <c:pt idx="28">
                  <c:v>4.298</c:v>
                </c:pt>
                <c:pt idx="29">
                  <c:v>5.91</c:v>
                </c:pt>
                <c:pt idx="30">
                  <c:v>4.6929999999999996</c:v>
                </c:pt>
                <c:pt idx="31">
                  <c:v>5.0659999999999998</c:v>
                </c:pt>
                <c:pt idx="32">
                  <c:v>4.7990000000000004</c:v>
                </c:pt>
                <c:pt idx="33">
                  <c:v>4.891</c:v>
                </c:pt>
                <c:pt idx="34">
                  <c:v>4.2389999999999999</c:v>
                </c:pt>
                <c:pt idx="35">
                  <c:v>3.3540000000000001</c:v>
                </c:pt>
                <c:pt idx="36">
                  <c:v>2.391</c:v>
                </c:pt>
                <c:pt idx="37">
                  <c:v>5.383</c:v>
                </c:pt>
                <c:pt idx="38">
                  <c:v>2.7770000000000001</c:v>
                </c:pt>
                <c:pt idx="39">
                  <c:v>4.9290000000000003</c:v>
                </c:pt>
                <c:pt idx="40">
                  <c:v>2.698</c:v>
                </c:pt>
                <c:pt idx="41">
                  <c:v>4.7530000000000001</c:v>
                </c:pt>
                <c:pt idx="42">
                  <c:v>5.3890000000000002</c:v>
                </c:pt>
                <c:pt idx="43">
                  <c:v>5.9950000000000001</c:v>
                </c:pt>
                <c:pt idx="44">
                  <c:v>5.0919999999999996</c:v>
                </c:pt>
                <c:pt idx="45">
                  <c:v>3.282</c:v>
                </c:pt>
                <c:pt idx="46">
                  <c:v>4.1059999999999999</c:v>
                </c:pt>
                <c:pt idx="47">
                  <c:v>4.6109999999999998</c:v>
                </c:pt>
                <c:pt idx="48">
                  <c:v>4.556</c:v>
                </c:pt>
                <c:pt idx="49">
                  <c:v>4.1109999999999998</c:v>
                </c:pt>
                <c:pt idx="50">
                  <c:v>2.7</c:v>
                </c:pt>
                <c:pt idx="51">
                  <c:v>5.7720000000000002</c:v>
                </c:pt>
                <c:pt idx="52">
                  <c:v>6.26</c:v>
                </c:pt>
                <c:pt idx="53">
                  <c:v>4.8310000000000004</c:v>
                </c:pt>
                <c:pt idx="54">
                  <c:v>4.0439999999999996</c:v>
                </c:pt>
                <c:pt idx="55">
                  <c:v>4.0789999999999997</c:v>
                </c:pt>
                <c:pt idx="56">
                  <c:v>4.78</c:v>
                </c:pt>
                <c:pt idx="57">
                  <c:v>5.4989999999999997</c:v>
                </c:pt>
                <c:pt idx="58">
                  <c:v>6.1230000000000002</c:v>
                </c:pt>
                <c:pt idx="59">
                  <c:v>5.03</c:v>
                </c:pt>
                <c:pt idx="60">
                  <c:v>5.4989999999999997</c:v>
                </c:pt>
                <c:pt idx="61">
                  <c:v>5.1529999999999996</c:v>
                </c:pt>
                <c:pt idx="62">
                  <c:v>5.4850000000000003</c:v>
                </c:pt>
                <c:pt idx="63">
                  <c:v>5.9870000000000001</c:v>
                </c:pt>
                <c:pt idx="64">
                  <c:v>5.2460000000000004</c:v>
                </c:pt>
                <c:pt idx="65">
                  <c:v>2.0070000000000001</c:v>
                </c:pt>
                <c:pt idx="66">
                  <c:v>2.0880000000000001</c:v>
                </c:pt>
                <c:pt idx="67">
                  <c:v>5.1150000000000002</c:v>
                </c:pt>
                <c:pt idx="68">
                  <c:v>5.55</c:v>
                </c:pt>
                <c:pt idx="69">
                  <c:v>6.0220000000000002</c:v>
                </c:pt>
                <c:pt idx="70">
                  <c:v>3.2490000000000001</c:v>
                </c:pt>
                <c:pt idx="71">
                  <c:v>5.5540000000000003</c:v>
                </c:pt>
                <c:pt idx="72">
                  <c:v>4.6440000000000001</c:v>
                </c:pt>
                <c:pt idx="73">
                  <c:v>5.1790000000000003</c:v>
                </c:pt>
                <c:pt idx="74">
                  <c:v>4.343</c:v>
                </c:pt>
                <c:pt idx="75">
                  <c:v>4.3079999999999998</c:v>
                </c:pt>
                <c:pt idx="76">
                  <c:v>1.85</c:v>
                </c:pt>
                <c:pt idx="77">
                  <c:v>3.089</c:v>
                </c:pt>
                <c:pt idx="78">
                  <c:v>5.524</c:v>
                </c:pt>
                <c:pt idx="79">
                  <c:v>3.7549999999999999</c:v>
                </c:pt>
                <c:pt idx="80">
                  <c:v>5.343</c:v>
                </c:pt>
                <c:pt idx="81">
                  <c:v>5.37</c:v>
                </c:pt>
                <c:pt idx="82">
                  <c:v>4.6749999999999998</c:v>
                </c:pt>
                <c:pt idx="83">
                  <c:v>5.1879999999999997</c:v>
                </c:pt>
                <c:pt idx="84">
                  <c:v>3.8559999999999999</c:v>
                </c:pt>
                <c:pt idx="85">
                  <c:v>6.0819999999999999</c:v>
                </c:pt>
                <c:pt idx="86">
                  <c:v>5.5469999999999997</c:v>
                </c:pt>
                <c:pt idx="87">
                  <c:v>5.6059999999999999</c:v>
                </c:pt>
                <c:pt idx="88">
                  <c:v>3.4169999999999998</c:v>
                </c:pt>
                <c:pt idx="89">
                  <c:v>5.1289999999999996</c:v>
                </c:pt>
                <c:pt idx="90">
                  <c:v>3.927</c:v>
                </c:pt>
                <c:pt idx="91" formatCode="0.0">
                  <c:v>3.448</c:v>
                </c:pt>
                <c:pt idx="92" formatCode="0.0">
                  <c:v>4.33</c:v>
                </c:pt>
                <c:pt idx="93" formatCode="0.0">
                  <c:v>2.7890000000000001</c:v>
                </c:pt>
                <c:pt idx="94" formatCode="0.0">
                  <c:v>3.4889999999999999</c:v>
                </c:pt>
                <c:pt idx="95" formatCode="0.0">
                  <c:v>2.6659999999999999</c:v>
                </c:pt>
                <c:pt idx="96" formatCode="0.0">
                  <c:v>2.2120000000000002</c:v>
                </c:pt>
                <c:pt idx="97" formatCode="0.0">
                  <c:v>2.8519999999999999</c:v>
                </c:pt>
                <c:pt idx="98" formatCode="0.0">
                  <c:v>1.9710000000000001</c:v>
                </c:pt>
                <c:pt idx="99" formatCode="0.0">
                  <c:v>4.069</c:v>
                </c:pt>
                <c:pt idx="100" formatCode="0.0">
                  <c:v>4.4340000000000002</c:v>
                </c:pt>
                <c:pt idx="101" formatCode="0.0">
                  <c:v>3.2330000000000001</c:v>
                </c:pt>
                <c:pt idx="102" formatCode="0.0">
                  <c:v>2.5289999999999999</c:v>
                </c:pt>
                <c:pt idx="103" formatCode="0.0">
                  <c:v>4.6390000000000002</c:v>
                </c:pt>
                <c:pt idx="104" formatCode="0.0">
                  <c:v>3.081</c:v>
                </c:pt>
                <c:pt idx="105" formatCode="0.0">
                  <c:v>1.6080000000000001</c:v>
                </c:pt>
                <c:pt idx="106" formatCode="0.0">
                  <c:v>1.532</c:v>
                </c:pt>
                <c:pt idx="107" formatCode="0.0">
                  <c:v>2.9729999999999999</c:v>
                </c:pt>
                <c:pt idx="108" formatCode="0.0">
                  <c:v>3.597</c:v>
                </c:pt>
                <c:pt idx="109" formatCode="0.0">
                  <c:v>4.0259999999999998</c:v>
                </c:pt>
                <c:pt idx="110" formatCode="0.0">
                  <c:v>4.37</c:v>
                </c:pt>
                <c:pt idx="111" formatCode="0.0">
                  <c:v>3.8079999999999998</c:v>
                </c:pt>
                <c:pt idx="112" formatCode="0.0">
                  <c:v>2.2360000000000002</c:v>
                </c:pt>
                <c:pt idx="113" formatCode="0.0">
                  <c:v>3.5819999999999999</c:v>
                </c:pt>
                <c:pt idx="114" formatCode="0.0">
                  <c:v>5.4029999999999996</c:v>
                </c:pt>
                <c:pt idx="115" formatCode="0.0">
                  <c:v>4.492</c:v>
                </c:pt>
                <c:pt idx="116" formatCode="0.0">
                  <c:v>5.008</c:v>
                </c:pt>
                <c:pt idx="117" formatCode="0.0">
                  <c:v>3.968</c:v>
                </c:pt>
                <c:pt idx="118" formatCode="0.0">
                  <c:v>4.8109999999999999</c:v>
                </c:pt>
                <c:pt idx="119" formatCode="0.0">
                  <c:v>3.7349999999999999</c:v>
                </c:pt>
                <c:pt idx="120" formatCode="0.0">
                  <c:v>2.8279999999999998</c:v>
                </c:pt>
                <c:pt idx="121" formatCode="0.0">
                  <c:v>2.1030000000000002</c:v>
                </c:pt>
                <c:pt idx="122" formatCode="0.0">
                  <c:v>3.5219999999999998</c:v>
                </c:pt>
                <c:pt idx="123" formatCode="0.0">
                  <c:v>3.49</c:v>
                </c:pt>
                <c:pt idx="124" formatCode="0.0">
                  <c:v>2.4950000000000001</c:v>
                </c:pt>
                <c:pt idx="125" formatCode="0.0">
                  <c:v>1.5760000000000001</c:v>
                </c:pt>
                <c:pt idx="126" formatCode="0.0">
                  <c:v>1.774</c:v>
                </c:pt>
                <c:pt idx="127" formatCode="0.0">
                  <c:v>3.411</c:v>
                </c:pt>
                <c:pt idx="128" formatCode="0.0">
                  <c:v>2.302</c:v>
                </c:pt>
                <c:pt idx="129" formatCode="0.0">
                  <c:v>2.4900000000000002</c:v>
                </c:pt>
                <c:pt idx="130" formatCode="0.0">
                  <c:v>2.3460000000000001</c:v>
                </c:pt>
                <c:pt idx="131" formatCode="0.0">
                  <c:v>2.4380000000000002</c:v>
                </c:pt>
                <c:pt idx="132" formatCode="0.0">
                  <c:v>3.2360000000000002</c:v>
                </c:pt>
                <c:pt idx="133" formatCode="0.0">
                  <c:v>3.9049999999999998</c:v>
                </c:pt>
                <c:pt idx="134" formatCode="0.0">
                  <c:v>4.7910000000000004</c:v>
                </c:pt>
                <c:pt idx="135" formatCode="0.0">
                  <c:v>4.0060000000000002</c:v>
                </c:pt>
                <c:pt idx="136" formatCode="0.0">
                  <c:v>4.5209999999999999</c:v>
                </c:pt>
                <c:pt idx="137" formatCode="0.0">
                  <c:v>2.2599999999999998</c:v>
                </c:pt>
                <c:pt idx="138" formatCode="0.0">
                  <c:v>3.0739999999999998</c:v>
                </c:pt>
                <c:pt idx="139" formatCode="0.0">
                  <c:v>3.5030000000000001</c:v>
                </c:pt>
                <c:pt idx="140" formatCode="0.0">
                  <c:v>3.8260000000000001</c:v>
                </c:pt>
                <c:pt idx="141" formatCode="0.0">
                  <c:v>3.6880000000000002</c:v>
                </c:pt>
                <c:pt idx="142" formatCode="0.0">
                  <c:v>2.3159999999999998</c:v>
                </c:pt>
                <c:pt idx="143" formatCode="0.0">
                  <c:v>1.446</c:v>
                </c:pt>
                <c:pt idx="144" formatCode="0.0">
                  <c:v>1.8089999999999999</c:v>
                </c:pt>
                <c:pt idx="145" formatCode="0.0">
                  <c:v>1.7749999999999999</c:v>
                </c:pt>
                <c:pt idx="146" formatCode="0.0">
                  <c:v>2.6909999999999998</c:v>
                </c:pt>
                <c:pt idx="147" formatCode="0.0">
                  <c:v>2.6989999999999998</c:v>
                </c:pt>
                <c:pt idx="148" formatCode="0.0">
                  <c:v>2.0150000000000001</c:v>
                </c:pt>
                <c:pt idx="149" formatCode="0.0">
                  <c:v>3.234</c:v>
                </c:pt>
                <c:pt idx="150" formatCode="0.0">
                  <c:v>4.548</c:v>
                </c:pt>
                <c:pt idx="151" formatCode="0.0">
                  <c:v>4.4379999999999997</c:v>
                </c:pt>
                <c:pt idx="152" formatCode="0.0">
                  <c:v>1.74</c:v>
                </c:pt>
                <c:pt idx="153" formatCode="0.0">
                  <c:v>1.502</c:v>
                </c:pt>
                <c:pt idx="154" formatCode="0.0">
                  <c:v>2.8109999999999999</c:v>
                </c:pt>
                <c:pt idx="155" formatCode="0.0">
                  <c:v>4.109</c:v>
                </c:pt>
                <c:pt idx="156" formatCode="0.0">
                  <c:v>1.923</c:v>
                </c:pt>
                <c:pt idx="157" formatCode="0.0">
                  <c:v>2.8380000000000001</c:v>
                </c:pt>
                <c:pt idx="158" formatCode="0.0">
                  <c:v>2.6520000000000001</c:v>
                </c:pt>
                <c:pt idx="159" formatCode="0.0">
                  <c:v>1.998</c:v>
                </c:pt>
                <c:pt idx="160" formatCode="0.0">
                  <c:v>3.6909999999999998</c:v>
                </c:pt>
                <c:pt idx="161" formatCode="0.0">
                  <c:v>3.3730000000000002</c:v>
                </c:pt>
                <c:pt idx="162" formatCode="0.0">
                  <c:v>2.871</c:v>
                </c:pt>
                <c:pt idx="163" formatCode="0.0">
                  <c:v>3.3439999999999999</c:v>
                </c:pt>
                <c:pt idx="164" formatCode="0.0">
                  <c:v>2.8239999999999998</c:v>
                </c:pt>
                <c:pt idx="165" formatCode="0.0">
                  <c:v>2.4860000000000002</c:v>
                </c:pt>
                <c:pt idx="166" formatCode="0.0">
                  <c:v>4.2590000000000003</c:v>
                </c:pt>
                <c:pt idx="167" formatCode="0.0">
                  <c:v>2.2749999999999999</c:v>
                </c:pt>
                <c:pt idx="168" formatCode="0.0">
                  <c:v>1.8759999999999999</c:v>
                </c:pt>
                <c:pt idx="169" formatCode="0.0">
                  <c:v>2.2269999999999999</c:v>
                </c:pt>
                <c:pt idx="170" formatCode="0.0">
                  <c:v>2.306</c:v>
                </c:pt>
                <c:pt idx="171" formatCode="0.0">
                  <c:v>1.41</c:v>
                </c:pt>
                <c:pt idx="172" formatCode="0.0">
                  <c:v>2.0760000000000001</c:v>
                </c:pt>
                <c:pt idx="173" formatCode="0.0">
                  <c:v>2.6190000000000002</c:v>
                </c:pt>
                <c:pt idx="174" formatCode="0.0">
                  <c:v>4.0549999999999997</c:v>
                </c:pt>
                <c:pt idx="175" formatCode="0.0">
                  <c:v>2.089</c:v>
                </c:pt>
                <c:pt idx="176" formatCode="0.0">
                  <c:v>1.923</c:v>
                </c:pt>
                <c:pt idx="177" formatCode="0.0">
                  <c:v>2.948</c:v>
                </c:pt>
                <c:pt idx="178" formatCode="0.0">
                  <c:v>3.33</c:v>
                </c:pt>
                <c:pt idx="179" formatCode="0.0">
                  <c:v>1.8819999999999999</c:v>
                </c:pt>
                <c:pt idx="180" formatCode="0.0">
                  <c:v>1.756</c:v>
                </c:pt>
                <c:pt idx="181" formatCode="0.0">
                  <c:v>2.645</c:v>
                </c:pt>
                <c:pt idx="182" formatCode="0.0">
                  <c:v>3.3879999999999999</c:v>
                </c:pt>
                <c:pt idx="183" formatCode="0.0">
                  <c:v>2.1150000000000002</c:v>
                </c:pt>
                <c:pt idx="184" formatCode="0.0">
                  <c:v>3.0649999999999999</c:v>
                </c:pt>
                <c:pt idx="185" formatCode="0.0">
                  <c:v>3.8759999999999999</c:v>
                </c:pt>
                <c:pt idx="186" formatCode="0.0">
                  <c:v>2.7090000000000001</c:v>
                </c:pt>
                <c:pt idx="187" formatCode="0.0">
                  <c:v>3.1070000000000002</c:v>
                </c:pt>
                <c:pt idx="188" formatCode="0.0">
                  <c:v>3.456</c:v>
                </c:pt>
                <c:pt idx="189" formatCode="0.0">
                  <c:v>1.8959999999999999</c:v>
                </c:pt>
                <c:pt idx="190" formatCode="0.0">
                  <c:v>0.875</c:v>
                </c:pt>
                <c:pt idx="191" formatCode="0.0">
                  <c:v>3.0939999999999999</c:v>
                </c:pt>
                <c:pt idx="192" formatCode="0.0">
                  <c:v>3.3969999999999998</c:v>
                </c:pt>
                <c:pt idx="193" formatCode="0.0">
                  <c:v>2.7610000000000001</c:v>
                </c:pt>
                <c:pt idx="194" formatCode="0.0">
                  <c:v>2.0830000000000002</c:v>
                </c:pt>
                <c:pt idx="195" formatCode="0.0">
                  <c:v>4.5880000000000001</c:v>
                </c:pt>
                <c:pt idx="196" formatCode="0.0">
                  <c:v>2.8239999999999998</c:v>
                </c:pt>
                <c:pt idx="197" formatCode="0.0">
                  <c:v>2.1360000000000001</c:v>
                </c:pt>
                <c:pt idx="198" formatCode="0.0">
                  <c:v>1.9770000000000001</c:v>
                </c:pt>
                <c:pt idx="199" formatCode="0.0">
                  <c:v>3.7759999999999998</c:v>
                </c:pt>
                <c:pt idx="200" formatCode="0.0">
                  <c:v>3.323</c:v>
                </c:pt>
                <c:pt idx="201" formatCode="0.0">
                  <c:v>3.7160000000000002</c:v>
                </c:pt>
                <c:pt idx="202" formatCode="0.0">
                  <c:v>4.2460000000000004</c:v>
                </c:pt>
                <c:pt idx="203" formatCode="0.0">
                  <c:v>2.5950000000000002</c:v>
                </c:pt>
                <c:pt idx="204" formatCode="0.0">
                  <c:v>0.97299999999999998</c:v>
                </c:pt>
                <c:pt idx="205" formatCode="0.0">
                  <c:v>1.0920000000000001</c:v>
                </c:pt>
                <c:pt idx="206" formatCode="0.0">
                  <c:v>3.1850000000000001</c:v>
                </c:pt>
                <c:pt idx="207" formatCode="0.0">
                  <c:v>3.4889999999999999</c:v>
                </c:pt>
                <c:pt idx="208" formatCode="0.0">
                  <c:v>2.7650000000000001</c:v>
                </c:pt>
                <c:pt idx="209" formatCode="0.0">
                  <c:v>3.13</c:v>
                </c:pt>
                <c:pt idx="210" formatCode="0.0">
                  <c:v>1.284</c:v>
                </c:pt>
                <c:pt idx="211" formatCode="0.0">
                  <c:v>2.431</c:v>
                </c:pt>
                <c:pt idx="212" formatCode="0.0">
                  <c:v>3.0390000000000001</c:v>
                </c:pt>
                <c:pt idx="213" formatCode="0.0">
                  <c:v>3.8410000000000002</c:v>
                </c:pt>
                <c:pt idx="214" formatCode="0.0">
                  <c:v>3.2029999999999998</c:v>
                </c:pt>
                <c:pt idx="215" formatCode="0.0">
                  <c:v>3.8029999999999999</c:v>
                </c:pt>
                <c:pt idx="216" formatCode="0.0">
                  <c:v>2.887</c:v>
                </c:pt>
                <c:pt idx="217" formatCode="0.0">
                  <c:v>1.516</c:v>
                </c:pt>
                <c:pt idx="218" formatCode="0.0">
                  <c:v>1.821</c:v>
                </c:pt>
                <c:pt idx="219" formatCode="0.0">
                  <c:v>1.6220000000000001</c:v>
                </c:pt>
                <c:pt idx="220" formatCode="0.0">
                  <c:v>1.4410000000000001</c:v>
                </c:pt>
                <c:pt idx="221" formatCode="0.0">
                  <c:v>3.1949999999999998</c:v>
                </c:pt>
                <c:pt idx="222" formatCode="0.0">
                  <c:v>2.9220000000000002</c:v>
                </c:pt>
                <c:pt idx="223" formatCode="0.0">
                  <c:v>2.2919999999999998</c:v>
                </c:pt>
                <c:pt idx="224" formatCode="0.0">
                  <c:v>1.506</c:v>
                </c:pt>
                <c:pt idx="225" formatCode="0.0">
                  <c:v>2.9319999999999999</c:v>
                </c:pt>
                <c:pt idx="226" formatCode="0.0">
                  <c:v>1.9179999999999999</c:v>
                </c:pt>
                <c:pt idx="227" formatCode="0.0">
                  <c:v>1.879</c:v>
                </c:pt>
                <c:pt idx="228" formatCode="0.0">
                  <c:v>2.8580000000000001</c:v>
                </c:pt>
                <c:pt idx="229" formatCode="0.0">
                  <c:v>4.1230000000000002</c:v>
                </c:pt>
                <c:pt idx="230" formatCode="0.0">
                  <c:v>2.2749999999999999</c:v>
                </c:pt>
                <c:pt idx="231" formatCode="0.0">
                  <c:v>2.19</c:v>
                </c:pt>
                <c:pt idx="232" formatCode="0.0">
                  <c:v>3.831</c:v>
                </c:pt>
                <c:pt idx="233" formatCode="0.0">
                  <c:v>3.4119999999999999</c:v>
                </c:pt>
                <c:pt idx="234" formatCode="0.0">
                  <c:v>3.4609999999999999</c:v>
                </c:pt>
                <c:pt idx="235" formatCode="0.0">
                  <c:v>1.494</c:v>
                </c:pt>
                <c:pt idx="236" formatCode="0.0">
                  <c:v>2.694</c:v>
                </c:pt>
                <c:pt idx="237" formatCode="0.0">
                  <c:v>3.5619999999999998</c:v>
                </c:pt>
                <c:pt idx="238" formatCode="0.0">
                  <c:v>3.335</c:v>
                </c:pt>
                <c:pt idx="239" formatCode="0.0">
                  <c:v>3</c:v>
                </c:pt>
                <c:pt idx="240" formatCode="0.0">
                  <c:v>2.4369999999999998</c:v>
                </c:pt>
                <c:pt idx="241" formatCode="0.0">
                  <c:v>2.887</c:v>
                </c:pt>
                <c:pt idx="242" formatCode="0.0">
                  <c:v>1.8560000000000001</c:v>
                </c:pt>
                <c:pt idx="243" formatCode="0.0">
                  <c:v>4.4550000000000001</c:v>
                </c:pt>
                <c:pt idx="244" formatCode="0.0">
                  <c:v>3.2130000000000001</c:v>
                </c:pt>
                <c:pt idx="245" formatCode="0.0">
                  <c:v>2.5870000000000002</c:v>
                </c:pt>
                <c:pt idx="246" formatCode="0.0">
                  <c:v>1.748</c:v>
                </c:pt>
                <c:pt idx="247" formatCode="0.0">
                  <c:v>1.9390000000000001</c:v>
                </c:pt>
                <c:pt idx="248" formatCode="0.0">
                  <c:v>1.7529999999999999</c:v>
                </c:pt>
                <c:pt idx="249" formatCode="0.0">
                  <c:v>3.6429999999999998</c:v>
                </c:pt>
                <c:pt idx="250" formatCode="0.0">
                  <c:v>4.7169999999999996</c:v>
                </c:pt>
                <c:pt idx="251" formatCode="0.0">
                  <c:v>3.2</c:v>
                </c:pt>
                <c:pt idx="252" formatCode="0.0">
                  <c:v>2.452</c:v>
                </c:pt>
                <c:pt idx="253" formatCode="0.0">
                  <c:v>3.5219999999999998</c:v>
                </c:pt>
                <c:pt idx="254" formatCode="0.0">
                  <c:v>1.679</c:v>
                </c:pt>
                <c:pt idx="255" formatCode="0.0">
                  <c:v>2.653</c:v>
                </c:pt>
                <c:pt idx="256" formatCode="0.0">
                  <c:v>3.2410000000000001</c:v>
                </c:pt>
                <c:pt idx="257" formatCode="0.0">
                  <c:v>1.518</c:v>
                </c:pt>
                <c:pt idx="258" formatCode="0.0">
                  <c:v>4.96</c:v>
                </c:pt>
                <c:pt idx="259" formatCode="0.0">
                  <c:v>3.2549999999999999</c:v>
                </c:pt>
                <c:pt idx="260" formatCode="0.0">
                  <c:v>3.0470000000000002</c:v>
                </c:pt>
                <c:pt idx="261" formatCode="0.0">
                  <c:v>2.8889999999999998</c:v>
                </c:pt>
                <c:pt idx="262" formatCode="0.0">
                  <c:v>3.0369999999999999</c:v>
                </c:pt>
                <c:pt idx="263" formatCode="0.0">
                  <c:v>3.5579999999999998</c:v>
                </c:pt>
                <c:pt idx="264" formatCode="0.0">
                  <c:v>2.5249999999999999</c:v>
                </c:pt>
                <c:pt idx="265" formatCode="0.0">
                  <c:v>3.4279999999999999</c:v>
                </c:pt>
                <c:pt idx="266" formatCode="0.0">
                  <c:v>1.254</c:v>
                </c:pt>
                <c:pt idx="267" formatCode="0.0">
                  <c:v>3.5979999999999999</c:v>
                </c:pt>
                <c:pt idx="268" formatCode="0.0">
                  <c:v>2.7040000000000002</c:v>
                </c:pt>
                <c:pt idx="269" formatCode="0.0">
                  <c:v>1.502</c:v>
                </c:pt>
                <c:pt idx="270" formatCode="0.0">
                  <c:v>1.744</c:v>
                </c:pt>
                <c:pt idx="271" formatCode="0.0">
                  <c:v>2.5150000000000001</c:v>
                </c:pt>
                <c:pt idx="272" formatCode="0.0">
                  <c:v>2.9329999999999998</c:v>
                </c:pt>
                <c:pt idx="273" formatCode="0.0">
                  <c:v>2.2440000000000002</c:v>
                </c:pt>
                <c:pt idx="274" formatCode="0.0">
                  <c:v>3.3809999999999998</c:v>
                </c:pt>
                <c:pt idx="275" formatCode="0.0">
                  <c:v>3.0659999999999998</c:v>
                </c:pt>
                <c:pt idx="276" formatCode="0.0">
                  <c:v>3.927</c:v>
                </c:pt>
                <c:pt idx="277" formatCode="0.0">
                  <c:v>2.7679999999999998</c:v>
                </c:pt>
                <c:pt idx="278" formatCode="0.0">
                  <c:v>1.722</c:v>
                </c:pt>
                <c:pt idx="279" formatCode="0.0">
                  <c:v>2.0259999999999998</c:v>
                </c:pt>
                <c:pt idx="280" formatCode="0.0">
                  <c:v>2.2200000000000002</c:v>
                </c:pt>
                <c:pt idx="281" formatCode="0.0">
                  <c:v>2.5459999999999998</c:v>
                </c:pt>
                <c:pt idx="282" formatCode="0.0">
                  <c:v>1.798</c:v>
                </c:pt>
                <c:pt idx="283" formatCode="0.0">
                  <c:v>3.82</c:v>
                </c:pt>
                <c:pt idx="284" formatCode="0.0">
                  <c:v>1.6259999999999999</c:v>
                </c:pt>
                <c:pt idx="285" formatCode="0.0">
                  <c:v>2.3420000000000001</c:v>
                </c:pt>
                <c:pt idx="286" formatCode="0.0">
                  <c:v>2.456</c:v>
                </c:pt>
                <c:pt idx="287" formatCode="0.0">
                  <c:v>2.5299999999999998</c:v>
                </c:pt>
                <c:pt idx="288" formatCode="0.0">
                  <c:v>1.423</c:v>
                </c:pt>
                <c:pt idx="289" formatCode="0.0">
                  <c:v>2.3140000000000001</c:v>
                </c:pt>
                <c:pt idx="290" formatCode="0.0">
                  <c:v>2.1549999999999998</c:v>
                </c:pt>
                <c:pt idx="291" formatCode="0.0">
                  <c:v>2.5649999999999999</c:v>
                </c:pt>
                <c:pt idx="292" formatCode="0.0">
                  <c:v>3.3159999999999998</c:v>
                </c:pt>
                <c:pt idx="293" formatCode="0.0">
                  <c:v>1.8520000000000001</c:v>
                </c:pt>
                <c:pt idx="294" formatCode="0.0">
                  <c:v>1.9179999999999999</c:v>
                </c:pt>
                <c:pt idx="295" formatCode="0.0">
                  <c:v>3.1269999999999998</c:v>
                </c:pt>
                <c:pt idx="296" formatCode="0.0">
                  <c:v>3.2869999999999999</c:v>
                </c:pt>
                <c:pt idx="297" formatCode="0.0">
                  <c:v>3.6259999999999999</c:v>
                </c:pt>
                <c:pt idx="298" formatCode="0.0">
                  <c:v>1.901</c:v>
                </c:pt>
                <c:pt idx="299" formatCode="0.0">
                  <c:v>2.359</c:v>
                </c:pt>
                <c:pt idx="300" formatCode="0.0">
                  <c:v>3.3359999999999999</c:v>
                </c:pt>
                <c:pt idx="301" formatCode="0.0">
                  <c:v>3.8969999999999998</c:v>
                </c:pt>
                <c:pt idx="302" formatCode="0.0">
                  <c:v>3.3410000000000002</c:v>
                </c:pt>
                <c:pt idx="303" formatCode="0.0">
                  <c:v>1</c:v>
                </c:pt>
                <c:pt idx="304" formatCode="0.0">
                  <c:v>0.89400000000000002</c:v>
                </c:pt>
              </c:numCache>
            </c:numRef>
          </c:yVal>
          <c:smooth val="0"/>
          <c:extLst>
            <c:ext xmlns:c16="http://schemas.microsoft.com/office/drawing/2014/chart" uri="{C3380CC4-5D6E-409C-BE32-E72D297353CC}">
              <c16:uniqueId val="{00000000-39A0-46B8-B853-E86472FD1019}"/>
            </c:ext>
          </c:extLst>
        </c:ser>
        <c:dLbls>
          <c:showLegendKey val="0"/>
          <c:showVal val="0"/>
          <c:showCatName val="0"/>
          <c:showSerName val="0"/>
          <c:showPercent val="0"/>
          <c:showBubbleSize val="0"/>
        </c:dLbls>
        <c:axId val="431694448"/>
        <c:axId val="431694840"/>
      </c:scatterChart>
      <c:valAx>
        <c:axId val="431694448"/>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431694840"/>
        <c:crosses val="autoZero"/>
        <c:crossBetween val="midCat"/>
        <c:majorUnit val="30"/>
      </c:valAx>
      <c:valAx>
        <c:axId val="431694840"/>
        <c:scaling>
          <c:orientation val="minMax"/>
          <c:max val="8"/>
          <c:min val="0"/>
        </c:scaling>
        <c:delete val="0"/>
        <c:axPos val="l"/>
        <c:title>
          <c:tx>
            <c:rich>
              <a:bodyPr/>
              <a:lstStyle/>
              <a:p>
                <a:pPr>
                  <a:defRPr sz="1400"/>
                </a:pPr>
                <a:r>
                  <a:rPr lang="en-US" sz="1400"/>
                  <a:t>ET Index</a:t>
                </a:r>
              </a:p>
            </c:rich>
          </c:tx>
          <c:layout>
            <c:manualLayout>
              <c:xMode val="edge"/>
              <c:yMode val="edge"/>
              <c:x val="2.1306842458646159E-2"/>
              <c:y val="0.33485031762334055"/>
            </c:manualLayout>
          </c:layout>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&amp; Net Radiation</a:t>
            </a:r>
            <a:endParaRPr lang="en-US"/>
          </a:p>
        </c:rich>
      </c:tx>
      <c:layout>
        <c:manualLayout>
          <c:xMode val="edge"/>
          <c:yMode val="edge"/>
          <c:x val="0.4343274235440257"/>
          <c:y val="5.3140096618357488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Net Rad.</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Daily_2021!$N$4:$N$368</c:f>
              <c:numCache>
                <c:formatCode>0.0</c:formatCode>
                <c:ptCount val="365"/>
                <c:pt idx="0">
                  <c:v>9.7829999999999995</c:v>
                </c:pt>
                <c:pt idx="1">
                  <c:v>9.3379999999999992</c:v>
                </c:pt>
                <c:pt idx="2">
                  <c:v>11.532999999999999</c:v>
                </c:pt>
                <c:pt idx="3">
                  <c:v>8.0020000000000007</c:v>
                </c:pt>
                <c:pt idx="4">
                  <c:v>9.0909999999999993</c:v>
                </c:pt>
                <c:pt idx="5">
                  <c:v>9.2720000000000002</c:v>
                </c:pt>
                <c:pt idx="6">
                  <c:v>8.2720000000000002</c:v>
                </c:pt>
                <c:pt idx="7">
                  <c:v>10.609</c:v>
                </c:pt>
                <c:pt idx="8">
                  <c:v>8.0839999999999996</c:v>
                </c:pt>
                <c:pt idx="9">
                  <c:v>6.2880000000000003</c:v>
                </c:pt>
                <c:pt idx="10">
                  <c:v>7.0940000000000003</c:v>
                </c:pt>
                <c:pt idx="11">
                  <c:v>9.6280000000000001</c:v>
                </c:pt>
                <c:pt idx="12">
                  <c:v>6.923</c:v>
                </c:pt>
                <c:pt idx="13">
                  <c:v>9.9600000000000009</c:v>
                </c:pt>
                <c:pt idx="14">
                  <c:v>6.6210000000000004</c:v>
                </c:pt>
                <c:pt idx="15">
                  <c:v>8.0790000000000006</c:v>
                </c:pt>
                <c:pt idx="16">
                  <c:v>8.64</c:v>
                </c:pt>
                <c:pt idx="17">
                  <c:v>11.377000000000001</c:v>
                </c:pt>
                <c:pt idx="18">
                  <c:v>8.99</c:v>
                </c:pt>
                <c:pt idx="19">
                  <c:v>11.047000000000001</c:v>
                </c:pt>
                <c:pt idx="20">
                  <c:v>12.202</c:v>
                </c:pt>
                <c:pt idx="21">
                  <c:v>7.9880000000000004</c:v>
                </c:pt>
                <c:pt idx="22">
                  <c:v>3.8530000000000002</c:v>
                </c:pt>
                <c:pt idx="23">
                  <c:v>7.9429999999999996</c:v>
                </c:pt>
                <c:pt idx="24">
                  <c:v>11.663</c:v>
                </c:pt>
                <c:pt idx="25">
                  <c:v>9.7070000000000007</c:v>
                </c:pt>
                <c:pt idx="26">
                  <c:v>9.5890000000000004</c:v>
                </c:pt>
                <c:pt idx="27">
                  <c:v>10.715</c:v>
                </c:pt>
                <c:pt idx="28">
                  <c:v>8.7880000000000003</c:v>
                </c:pt>
                <c:pt idx="29">
                  <c:v>11.849</c:v>
                </c:pt>
                <c:pt idx="30">
                  <c:v>10.364000000000001</c:v>
                </c:pt>
                <c:pt idx="31">
                  <c:v>11.695</c:v>
                </c:pt>
                <c:pt idx="32">
                  <c:v>12.407999999999999</c:v>
                </c:pt>
                <c:pt idx="33">
                  <c:v>10.391999999999999</c:v>
                </c:pt>
                <c:pt idx="34">
                  <c:v>9.44</c:v>
                </c:pt>
                <c:pt idx="35">
                  <c:v>8.3740000000000006</c:v>
                </c:pt>
                <c:pt idx="36">
                  <c:v>7.1550000000000002</c:v>
                </c:pt>
                <c:pt idx="37">
                  <c:v>12.326000000000001</c:v>
                </c:pt>
                <c:pt idx="38">
                  <c:v>5.82</c:v>
                </c:pt>
                <c:pt idx="39">
                  <c:v>9.15</c:v>
                </c:pt>
                <c:pt idx="40">
                  <c:v>6.093</c:v>
                </c:pt>
                <c:pt idx="41">
                  <c:v>10.718</c:v>
                </c:pt>
                <c:pt idx="42">
                  <c:v>12.499000000000001</c:v>
                </c:pt>
                <c:pt idx="43">
                  <c:v>12.423</c:v>
                </c:pt>
                <c:pt idx="44">
                  <c:v>11.813000000000001</c:v>
                </c:pt>
                <c:pt idx="45">
                  <c:v>8.2810000000000006</c:v>
                </c:pt>
                <c:pt idx="46">
                  <c:v>11.055999999999999</c:v>
                </c:pt>
                <c:pt idx="47">
                  <c:v>8.4789999999999992</c:v>
                </c:pt>
                <c:pt idx="48">
                  <c:v>8.9909999999999997</c:v>
                </c:pt>
                <c:pt idx="49">
                  <c:v>11.356</c:v>
                </c:pt>
                <c:pt idx="50">
                  <c:v>5.6020000000000003</c:v>
                </c:pt>
                <c:pt idx="51">
                  <c:v>10.388</c:v>
                </c:pt>
                <c:pt idx="52">
                  <c:v>11.96</c:v>
                </c:pt>
                <c:pt idx="53">
                  <c:v>9.7490000000000006</c:v>
                </c:pt>
                <c:pt idx="54">
                  <c:v>9.2560000000000002</c:v>
                </c:pt>
                <c:pt idx="55">
                  <c:v>9.3710000000000004</c:v>
                </c:pt>
                <c:pt idx="56">
                  <c:v>10.542</c:v>
                </c:pt>
                <c:pt idx="57">
                  <c:v>13.808999999999999</c:v>
                </c:pt>
                <c:pt idx="58">
                  <c:v>12.981</c:v>
                </c:pt>
                <c:pt idx="59">
                  <c:v>10.523</c:v>
                </c:pt>
                <c:pt idx="60">
                  <c:v>10.023</c:v>
                </c:pt>
                <c:pt idx="61">
                  <c:v>8.6549999999999994</c:v>
                </c:pt>
                <c:pt idx="62">
                  <c:v>8.6449999999999996</c:v>
                </c:pt>
                <c:pt idx="63">
                  <c:v>9.7240000000000002</c:v>
                </c:pt>
                <c:pt idx="64">
                  <c:v>10.894</c:v>
                </c:pt>
                <c:pt idx="65">
                  <c:v>6.4370000000000003</c:v>
                </c:pt>
                <c:pt idx="66">
                  <c:v>6.1680000000000001</c:v>
                </c:pt>
                <c:pt idx="67">
                  <c:v>10.763</c:v>
                </c:pt>
                <c:pt idx="68">
                  <c:v>12.135999999999999</c:v>
                </c:pt>
                <c:pt idx="69">
                  <c:v>12.282999999999999</c:v>
                </c:pt>
                <c:pt idx="70">
                  <c:v>4.8449999999999998</c:v>
                </c:pt>
                <c:pt idx="71">
                  <c:v>10.673999999999999</c:v>
                </c:pt>
                <c:pt idx="72">
                  <c:v>8.3170000000000002</c:v>
                </c:pt>
                <c:pt idx="73">
                  <c:v>9.5449999999999999</c:v>
                </c:pt>
                <c:pt idx="74">
                  <c:v>9.5660000000000007</c:v>
                </c:pt>
                <c:pt idx="75">
                  <c:v>12.634</c:v>
                </c:pt>
                <c:pt idx="76">
                  <c:v>4.5860000000000003</c:v>
                </c:pt>
                <c:pt idx="77">
                  <c:v>7.5419999999999998</c:v>
                </c:pt>
                <c:pt idx="78">
                  <c:v>10.8</c:v>
                </c:pt>
                <c:pt idx="79">
                  <c:v>8.0530000000000008</c:v>
                </c:pt>
                <c:pt idx="80">
                  <c:v>10.153</c:v>
                </c:pt>
                <c:pt idx="81">
                  <c:v>11.284000000000001</c:v>
                </c:pt>
                <c:pt idx="82">
                  <c:v>8.8490000000000002</c:v>
                </c:pt>
                <c:pt idx="83">
                  <c:v>10.845000000000001</c:v>
                </c:pt>
                <c:pt idx="84">
                  <c:v>8.2949999999999999</c:v>
                </c:pt>
                <c:pt idx="85">
                  <c:v>13.513999999999999</c:v>
                </c:pt>
                <c:pt idx="86">
                  <c:v>12.718999999999999</c:v>
                </c:pt>
                <c:pt idx="87">
                  <c:v>12.433999999999999</c:v>
                </c:pt>
                <c:pt idx="88">
                  <c:v>6.5990000000000002</c:v>
                </c:pt>
                <c:pt idx="89">
                  <c:v>11.496</c:v>
                </c:pt>
                <c:pt idx="90">
                  <c:v>9.0350000000000001</c:v>
                </c:pt>
                <c:pt idx="91">
                  <c:v>8.3810000000000002</c:v>
                </c:pt>
                <c:pt idx="92">
                  <c:v>13.435</c:v>
                </c:pt>
                <c:pt idx="93">
                  <c:v>8.3450000000000006</c:v>
                </c:pt>
                <c:pt idx="94">
                  <c:v>9.4369999999999994</c:v>
                </c:pt>
                <c:pt idx="95">
                  <c:v>9.7970000000000006</c:v>
                </c:pt>
                <c:pt idx="96">
                  <c:v>7.3959999999999999</c:v>
                </c:pt>
                <c:pt idx="97">
                  <c:v>8.2639999999999993</c:v>
                </c:pt>
                <c:pt idx="98">
                  <c:v>4.6050000000000004</c:v>
                </c:pt>
                <c:pt idx="99">
                  <c:v>10.962999999999999</c:v>
                </c:pt>
                <c:pt idx="100">
                  <c:v>12.256</c:v>
                </c:pt>
                <c:pt idx="101">
                  <c:v>8.4860000000000007</c:v>
                </c:pt>
                <c:pt idx="102">
                  <c:v>6.2679999999999998</c:v>
                </c:pt>
                <c:pt idx="103">
                  <c:v>12.4</c:v>
                </c:pt>
                <c:pt idx="104">
                  <c:v>7.0469999999999997</c:v>
                </c:pt>
                <c:pt idx="105">
                  <c:v>5.1520000000000001</c:v>
                </c:pt>
                <c:pt idx="106">
                  <c:v>5.085</c:v>
                </c:pt>
                <c:pt idx="107">
                  <c:v>9.0190000000000001</c:v>
                </c:pt>
                <c:pt idx="108">
                  <c:v>10.084</c:v>
                </c:pt>
                <c:pt idx="109">
                  <c:v>11.41</c:v>
                </c:pt>
                <c:pt idx="110">
                  <c:v>10.847</c:v>
                </c:pt>
                <c:pt idx="111">
                  <c:v>10.016</c:v>
                </c:pt>
                <c:pt idx="112">
                  <c:v>5.5279999999999996</c:v>
                </c:pt>
                <c:pt idx="113">
                  <c:v>9.8420000000000005</c:v>
                </c:pt>
                <c:pt idx="114">
                  <c:v>13.28</c:v>
                </c:pt>
                <c:pt idx="115">
                  <c:v>12.035</c:v>
                </c:pt>
                <c:pt idx="116">
                  <c:v>11.518000000000001</c:v>
                </c:pt>
                <c:pt idx="117">
                  <c:v>8.8829999999999991</c:v>
                </c:pt>
                <c:pt idx="118">
                  <c:v>11.727</c:v>
                </c:pt>
                <c:pt idx="119">
                  <c:v>11.005000000000001</c:v>
                </c:pt>
                <c:pt idx="120">
                  <c:v>9.4969999999999999</c:v>
                </c:pt>
                <c:pt idx="121">
                  <c:v>6.0049999999999999</c:v>
                </c:pt>
                <c:pt idx="122">
                  <c:v>10.987</c:v>
                </c:pt>
                <c:pt idx="123">
                  <c:v>10.288</c:v>
                </c:pt>
                <c:pt idx="124">
                  <c:v>6.266</c:v>
                </c:pt>
                <c:pt idx="125">
                  <c:v>3.742</c:v>
                </c:pt>
                <c:pt idx="126">
                  <c:v>5.9329999999999998</c:v>
                </c:pt>
                <c:pt idx="127">
                  <c:v>9.7360000000000007</c:v>
                </c:pt>
                <c:pt idx="128">
                  <c:v>4.6870000000000003</c:v>
                </c:pt>
                <c:pt idx="129">
                  <c:v>7.5010000000000003</c:v>
                </c:pt>
                <c:pt idx="130">
                  <c:v>8.0950000000000006</c:v>
                </c:pt>
                <c:pt idx="131">
                  <c:v>6.359</c:v>
                </c:pt>
                <c:pt idx="132">
                  <c:v>9.3699999999999992</c:v>
                </c:pt>
                <c:pt idx="133">
                  <c:v>9.5020000000000007</c:v>
                </c:pt>
                <c:pt idx="134">
                  <c:v>12.12</c:v>
                </c:pt>
                <c:pt idx="135">
                  <c:v>11.683999999999999</c:v>
                </c:pt>
                <c:pt idx="136">
                  <c:v>12.701000000000001</c:v>
                </c:pt>
                <c:pt idx="137">
                  <c:v>7.71</c:v>
                </c:pt>
                <c:pt idx="138">
                  <c:v>10.132999999999999</c:v>
                </c:pt>
                <c:pt idx="139">
                  <c:v>10.199999999999999</c:v>
                </c:pt>
                <c:pt idx="140">
                  <c:v>10.507999999999999</c:v>
                </c:pt>
                <c:pt idx="141">
                  <c:v>9.2390000000000008</c:v>
                </c:pt>
                <c:pt idx="142">
                  <c:v>5.6109999999999998</c:v>
                </c:pt>
                <c:pt idx="143">
                  <c:v>5.27</c:v>
                </c:pt>
                <c:pt idx="144">
                  <c:v>5.6779999999999999</c:v>
                </c:pt>
                <c:pt idx="145">
                  <c:v>5.6710000000000003</c:v>
                </c:pt>
                <c:pt idx="146">
                  <c:v>7.6619999999999999</c:v>
                </c:pt>
                <c:pt idx="147">
                  <c:v>8.1270000000000007</c:v>
                </c:pt>
                <c:pt idx="148">
                  <c:v>6.8639999999999999</c:v>
                </c:pt>
                <c:pt idx="149">
                  <c:v>8.7330000000000005</c:v>
                </c:pt>
                <c:pt idx="150">
                  <c:v>12.769</c:v>
                </c:pt>
                <c:pt idx="151">
                  <c:v>13.840999999999999</c:v>
                </c:pt>
                <c:pt idx="152">
                  <c:v>6.2619999999999996</c:v>
                </c:pt>
                <c:pt idx="153">
                  <c:v>5.5439999999999996</c:v>
                </c:pt>
                <c:pt idx="154">
                  <c:v>8.1519999999999992</c:v>
                </c:pt>
                <c:pt idx="155">
                  <c:v>11.211</c:v>
                </c:pt>
                <c:pt idx="156">
                  <c:v>6.1429999999999998</c:v>
                </c:pt>
                <c:pt idx="157">
                  <c:v>8.3829999999999991</c:v>
                </c:pt>
                <c:pt idx="158">
                  <c:v>7.5979999999999999</c:v>
                </c:pt>
                <c:pt idx="159">
                  <c:v>5.21</c:v>
                </c:pt>
                <c:pt idx="160">
                  <c:v>11.151</c:v>
                </c:pt>
                <c:pt idx="161">
                  <c:v>9.9039999999999999</c:v>
                </c:pt>
                <c:pt idx="162">
                  <c:v>9.8940000000000001</c:v>
                </c:pt>
                <c:pt idx="163">
                  <c:v>11.176</c:v>
                </c:pt>
                <c:pt idx="164">
                  <c:v>9.4990000000000006</c:v>
                </c:pt>
                <c:pt idx="165">
                  <c:v>7.2670000000000003</c:v>
                </c:pt>
                <c:pt idx="166">
                  <c:v>11.365</c:v>
                </c:pt>
                <c:pt idx="167">
                  <c:v>6.4240000000000004</c:v>
                </c:pt>
                <c:pt idx="168">
                  <c:v>5.77</c:v>
                </c:pt>
                <c:pt idx="169">
                  <c:v>7.548</c:v>
                </c:pt>
                <c:pt idx="170">
                  <c:v>6.7679999999999998</c:v>
                </c:pt>
                <c:pt idx="171">
                  <c:v>3.8650000000000002</c:v>
                </c:pt>
                <c:pt idx="172">
                  <c:v>4.6479999999999997</c:v>
                </c:pt>
                <c:pt idx="173">
                  <c:v>6.7160000000000002</c:v>
                </c:pt>
                <c:pt idx="174">
                  <c:v>9.3529999999999998</c:v>
                </c:pt>
                <c:pt idx="175">
                  <c:v>4.9119999999999999</c:v>
                </c:pt>
                <c:pt idx="176">
                  <c:v>4.8120000000000003</c:v>
                </c:pt>
                <c:pt idx="177">
                  <c:v>8.4049999999999994</c:v>
                </c:pt>
                <c:pt idx="178">
                  <c:v>7.9180000000000001</c:v>
                </c:pt>
                <c:pt idx="179">
                  <c:v>3.6110000000000002</c:v>
                </c:pt>
                <c:pt idx="180">
                  <c:v>3.9580000000000002</c:v>
                </c:pt>
                <c:pt idx="181">
                  <c:v>6.3010000000000002</c:v>
                </c:pt>
                <c:pt idx="182">
                  <c:v>9.3409999999999993</c:v>
                </c:pt>
                <c:pt idx="183">
                  <c:v>5.6950000000000003</c:v>
                </c:pt>
                <c:pt idx="184">
                  <c:v>8.1690000000000005</c:v>
                </c:pt>
                <c:pt idx="185">
                  <c:v>10.848000000000001</c:v>
                </c:pt>
                <c:pt idx="186">
                  <c:v>7.1509999999999998</c:v>
                </c:pt>
                <c:pt idx="187">
                  <c:v>7.931</c:v>
                </c:pt>
                <c:pt idx="188">
                  <c:v>8.5009999999999994</c:v>
                </c:pt>
                <c:pt idx="189">
                  <c:v>4.8899999999999997</c:v>
                </c:pt>
                <c:pt idx="190">
                  <c:v>2.3170000000000002</c:v>
                </c:pt>
                <c:pt idx="191">
                  <c:v>9.5090000000000003</c:v>
                </c:pt>
                <c:pt idx="192">
                  <c:v>9.5109999999999992</c:v>
                </c:pt>
                <c:pt idx="193">
                  <c:v>8.9930000000000003</c:v>
                </c:pt>
                <c:pt idx="194">
                  <c:v>6.4980000000000002</c:v>
                </c:pt>
                <c:pt idx="195">
                  <c:v>14.708</c:v>
                </c:pt>
                <c:pt idx="196">
                  <c:v>9.0640000000000001</c:v>
                </c:pt>
                <c:pt idx="197">
                  <c:v>5.2839999999999998</c:v>
                </c:pt>
                <c:pt idx="198">
                  <c:v>4.7949999999999999</c:v>
                </c:pt>
                <c:pt idx="199">
                  <c:v>10.552</c:v>
                </c:pt>
                <c:pt idx="200">
                  <c:v>9.8659999999999997</c:v>
                </c:pt>
                <c:pt idx="201">
                  <c:v>8.7040000000000006</c:v>
                </c:pt>
                <c:pt idx="202">
                  <c:v>9.641</c:v>
                </c:pt>
                <c:pt idx="203">
                  <c:v>6.87</c:v>
                </c:pt>
                <c:pt idx="204">
                  <c:v>3.0710000000000002</c:v>
                </c:pt>
                <c:pt idx="205">
                  <c:v>3.484</c:v>
                </c:pt>
                <c:pt idx="206">
                  <c:v>9.3940000000000001</c:v>
                </c:pt>
                <c:pt idx="207">
                  <c:v>8.9160000000000004</c:v>
                </c:pt>
                <c:pt idx="208">
                  <c:v>7.3220000000000001</c:v>
                </c:pt>
                <c:pt idx="209">
                  <c:v>8.7289999999999992</c:v>
                </c:pt>
                <c:pt idx="210">
                  <c:v>3.6659999999999999</c:v>
                </c:pt>
                <c:pt idx="211">
                  <c:v>7.202</c:v>
                </c:pt>
                <c:pt idx="212">
                  <c:v>8.5839999999999996</c:v>
                </c:pt>
                <c:pt idx="213">
                  <c:v>12.026</c:v>
                </c:pt>
                <c:pt idx="214">
                  <c:v>8.43</c:v>
                </c:pt>
                <c:pt idx="215">
                  <c:v>9.6809999999999992</c:v>
                </c:pt>
                <c:pt idx="216">
                  <c:v>8.69</c:v>
                </c:pt>
                <c:pt idx="217">
                  <c:v>4.0789999999999997</c:v>
                </c:pt>
                <c:pt idx="218">
                  <c:v>5.5810000000000004</c:v>
                </c:pt>
                <c:pt idx="219">
                  <c:v>4.9219999999999997</c:v>
                </c:pt>
                <c:pt idx="220">
                  <c:v>4.4619999999999997</c:v>
                </c:pt>
                <c:pt idx="221">
                  <c:v>9.5180000000000007</c:v>
                </c:pt>
                <c:pt idx="222">
                  <c:v>9.2850000000000001</c:v>
                </c:pt>
                <c:pt idx="223">
                  <c:v>7.5010000000000003</c:v>
                </c:pt>
                <c:pt idx="224">
                  <c:v>4.9279999999999999</c:v>
                </c:pt>
                <c:pt idx="225">
                  <c:v>8.2550000000000008</c:v>
                </c:pt>
                <c:pt idx="226">
                  <c:v>4.2629999999999999</c:v>
                </c:pt>
                <c:pt idx="227">
                  <c:v>5.42</c:v>
                </c:pt>
                <c:pt idx="228">
                  <c:v>8.1780000000000008</c:v>
                </c:pt>
                <c:pt idx="229">
                  <c:v>12.461</c:v>
                </c:pt>
                <c:pt idx="230">
                  <c:v>6.9029999999999996</c:v>
                </c:pt>
                <c:pt idx="231">
                  <c:v>5.9029999999999996</c:v>
                </c:pt>
                <c:pt idx="232">
                  <c:v>9.9909999999999997</c:v>
                </c:pt>
                <c:pt idx="233">
                  <c:v>8.5310000000000006</c:v>
                </c:pt>
                <c:pt idx="234">
                  <c:v>10.157999999999999</c:v>
                </c:pt>
                <c:pt idx="235">
                  <c:v>4.7910000000000004</c:v>
                </c:pt>
                <c:pt idx="236">
                  <c:v>6.859</c:v>
                </c:pt>
                <c:pt idx="237">
                  <c:v>10.542</c:v>
                </c:pt>
                <c:pt idx="238">
                  <c:v>8.92</c:v>
                </c:pt>
                <c:pt idx="239">
                  <c:v>8.1630000000000003</c:v>
                </c:pt>
                <c:pt idx="240">
                  <c:v>8.01</c:v>
                </c:pt>
                <c:pt idx="241">
                  <c:v>9.0470000000000006</c:v>
                </c:pt>
                <c:pt idx="242">
                  <c:v>4.9320000000000004</c:v>
                </c:pt>
                <c:pt idx="243">
                  <c:v>12.259</c:v>
                </c:pt>
                <c:pt idx="244">
                  <c:v>7.8769999999999998</c:v>
                </c:pt>
                <c:pt idx="245">
                  <c:v>7.0110000000000001</c:v>
                </c:pt>
                <c:pt idx="246">
                  <c:v>4.702</c:v>
                </c:pt>
                <c:pt idx="247">
                  <c:v>6.1849999999999996</c:v>
                </c:pt>
                <c:pt idx="248">
                  <c:v>5.9589999999999996</c:v>
                </c:pt>
                <c:pt idx="249">
                  <c:v>10.477</c:v>
                </c:pt>
                <c:pt idx="250">
                  <c:v>13.669</c:v>
                </c:pt>
                <c:pt idx="251">
                  <c:v>10.645</c:v>
                </c:pt>
                <c:pt idx="252">
                  <c:v>7.524</c:v>
                </c:pt>
                <c:pt idx="253">
                  <c:v>11.077999999999999</c:v>
                </c:pt>
                <c:pt idx="254">
                  <c:v>4</c:v>
                </c:pt>
                <c:pt idx="255">
                  <c:v>6.8890000000000002</c:v>
                </c:pt>
                <c:pt idx="256">
                  <c:v>9.1590000000000007</c:v>
                </c:pt>
                <c:pt idx="257">
                  <c:v>2.722</c:v>
                </c:pt>
                <c:pt idx="258">
                  <c:v>12.952999999999999</c:v>
                </c:pt>
                <c:pt idx="259">
                  <c:v>9.2629999999999999</c:v>
                </c:pt>
                <c:pt idx="260">
                  <c:v>8.5830000000000002</c:v>
                </c:pt>
                <c:pt idx="261">
                  <c:v>8.4969999999999999</c:v>
                </c:pt>
                <c:pt idx="262">
                  <c:v>8.7100000000000009</c:v>
                </c:pt>
                <c:pt idx="263">
                  <c:v>10.461</c:v>
                </c:pt>
                <c:pt idx="264">
                  <c:v>7.9790000000000001</c:v>
                </c:pt>
                <c:pt idx="265">
                  <c:v>10.076000000000001</c:v>
                </c:pt>
                <c:pt idx="266">
                  <c:v>2.6190000000000002</c:v>
                </c:pt>
                <c:pt idx="267">
                  <c:v>11.95</c:v>
                </c:pt>
                <c:pt idx="268">
                  <c:v>7.7519999999999998</c:v>
                </c:pt>
                <c:pt idx="269">
                  <c:v>5.1059999999999999</c:v>
                </c:pt>
                <c:pt idx="270">
                  <c:v>4.5060000000000002</c:v>
                </c:pt>
                <c:pt idx="271">
                  <c:v>6.17</c:v>
                </c:pt>
                <c:pt idx="272">
                  <c:v>7.5650000000000004</c:v>
                </c:pt>
                <c:pt idx="273">
                  <c:v>4.2279999999999998</c:v>
                </c:pt>
                <c:pt idx="274">
                  <c:v>9.4830000000000005</c:v>
                </c:pt>
                <c:pt idx="275">
                  <c:v>8.7159999999999993</c:v>
                </c:pt>
                <c:pt idx="276">
                  <c:v>10.920999999999999</c:v>
                </c:pt>
                <c:pt idx="277">
                  <c:v>7.1580000000000004</c:v>
                </c:pt>
                <c:pt idx="278">
                  <c:v>4.7889999999999997</c:v>
                </c:pt>
                <c:pt idx="279">
                  <c:v>5.5419999999999998</c:v>
                </c:pt>
                <c:pt idx="280">
                  <c:v>6.6130000000000004</c:v>
                </c:pt>
                <c:pt idx="281">
                  <c:v>7.8949999999999996</c:v>
                </c:pt>
                <c:pt idx="282">
                  <c:v>4.7460000000000004</c:v>
                </c:pt>
                <c:pt idx="283">
                  <c:v>9.3859999999999992</c:v>
                </c:pt>
                <c:pt idx="284">
                  <c:v>4.1349999999999998</c:v>
                </c:pt>
                <c:pt idx="285">
                  <c:v>5.5640000000000001</c:v>
                </c:pt>
                <c:pt idx="286">
                  <c:v>6.6150000000000002</c:v>
                </c:pt>
                <c:pt idx="287">
                  <c:v>7.367</c:v>
                </c:pt>
                <c:pt idx="288">
                  <c:v>3.8740000000000001</c:v>
                </c:pt>
                <c:pt idx="289">
                  <c:v>6.06</c:v>
                </c:pt>
                <c:pt idx="290">
                  <c:v>6.0250000000000004</c:v>
                </c:pt>
                <c:pt idx="291">
                  <c:v>7.4720000000000004</c:v>
                </c:pt>
                <c:pt idx="292">
                  <c:v>7.9930000000000003</c:v>
                </c:pt>
                <c:pt idx="293">
                  <c:v>5.641</c:v>
                </c:pt>
                <c:pt idx="294">
                  <c:v>4.63</c:v>
                </c:pt>
                <c:pt idx="295">
                  <c:v>8.641</c:v>
                </c:pt>
                <c:pt idx="296">
                  <c:v>8.6120000000000001</c:v>
                </c:pt>
                <c:pt idx="297">
                  <c:v>10.364000000000001</c:v>
                </c:pt>
                <c:pt idx="298">
                  <c:v>5.0960000000000001</c:v>
                </c:pt>
                <c:pt idx="299">
                  <c:v>6.4630000000000001</c:v>
                </c:pt>
                <c:pt idx="300">
                  <c:v>8.8859999999999992</c:v>
                </c:pt>
                <c:pt idx="301">
                  <c:v>10.233000000000001</c:v>
                </c:pt>
                <c:pt idx="302">
                  <c:v>9.1140000000000008</c:v>
                </c:pt>
                <c:pt idx="303">
                  <c:v>3.3650000000000002</c:v>
                </c:pt>
                <c:pt idx="304">
                  <c:v>2.6219999999999999</c:v>
                </c:pt>
              </c:numCache>
            </c:numRef>
          </c:yVal>
          <c:smooth val="0"/>
          <c:extLst>
            <c:ext xmlns:c16="http://schemas.microsoft.com/office/drawing/2014/chart" uri="{C3380CC4-5D6E-409C-BE32-E72D297353CC}">
              <c16:uniqueId val="{00000000-70A8-4362-9546-1AAE2130988F}"/>
            </c:ext>
          </c:extLst>
        </c:ser>
        <c:ser>
          <c:idx val="1"/>
          <c:order val="1"/>
          <c:tx>
            <c:v>Sol Rad.</c:v>
          </c:tx>
          <c:spPr>
            <a:ln w="15875">
              <a:solidFill>
                <a:srgbClr val="FF0000"/>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Daily_2021!$K$4:$K$368</c:f>
              <c:numCache>
                <c:formatCode>0.0</c:formatCode>
                <c:ptCount val="365"/>
                <c:pt idx="0">
                  <c:v>20.843</c:v>
                </c:pt>
                <c:pt idx="1">
                  <c:v>18.709</c:v>
                </c:pt>
                <c:pt idx="2">
                  <c:v>20.135999999999999</c:v>
                </c:pt>
                <c:pt idx="3">
                  <c:v>18.274999999999999</c:v>
                </c:pt>
                <c:pt idx="4">
                  <c:v>21.338000000000001</c:v>
                </c:pt>
                <c:pt idx="5">
                  <c:v>20.143000000000001</c:v>
                </c:pt>
                <c:pt idx="6">
                  <c:v>17.576000000000001</c:v>
                </c:pt>
                <c:pt idx="7">
                  <c:v>20.516999999999999</c:v>
                </c:pt>
                <c:pt idx="8">
                  <c:v>11.382</c:v>
                </c:pt>
                <c:pt idx="9">
                  <c:v>10.579000000000001</c:v>
                </c:pt>
                <c:pt idx="10">
                  <c:v>13.871</c:v>
                </c:pt>
                <c:pt idx="11">
                  <c:v>17.076000000000001</c:v>
                </c:pt>
                <c:pt idx="12">
                  <c:v>13.75</c:v>
                </c:pt>
                <c:pt idx="13">
                  <c:v>17.800999999999998</c:v>
                </c:pt>
                <c:pt idx="14">
                  <c:v>14.337</c:v>
                </c:pt>
                <c:pt idx="15">
                  <c:v>16.298999999999999</c:v>
                </c:pt>
                <c:pt idx="16">
                  <c:v>17.155999999999999</c:v>
                </c:pt>
                <c:pt idx="17">
                  <c:v>22.841999999999999</c:v>
                </c:pt>
                <c:pt idx="18">
                  <c:v>19.635999999999999</c:v>
                </c:pt>
                <c:pt idx="19">
                  <c:v>21.954000000000001</c:v>
                </c:pt>
                <c:pt idx="20">
                  <c:v>22.977</c:v>
                </c:pt>
                <c:pt idx="21">
                  <c:v>17.111000000000001</c:v>
                </c:pt>
                <c:pt idx="22">
                  <c:v>10.039</c:v>
                </c:pt>
                <c:pt idx="23">
                  <c:v>17.152999999999999</c:v>
                </c:pt>
                <c:pt idx="24">
                  <c:v>20.952999999999999</c:v>
                </c:pt>
                <c:pt idx="25">
                  <c:v>19.928000000000001</c:v>
                </c:pt>
                <c:pt idx="26">
                  <c:v>19.324999999999999</c:v>
                </c:pt>
                <c:pt idx="27">
                  <c:v>21.323</c:v>
                </c:pt>
                <c:pt idx="28">
                  <c:v>17.783000000000001</c:v>
                </c:pt>
                <c:pt idx="29">
                  <c:v>23.132999999999999</c:v>
                </c:pt>
                <c:pt idx="30">
                  <c:v>20.478999999999999</c:v>
                </c:pt>
                <c:pt idx="31">
                  <c:v>21.486999999999998</c:v>
                </c:pt>
                <c:pt idx="32">
                  <c:v>21.651</c:v>
                </c:pt>
                <c:pt idx="33">
                  <c:v>18.672999999999998</c:v>
                </c:pt>
                <c:pt idx="34">
                  <c:v>18.062000000000001</c:v>
                </c:pt>
                <c:pt idx="35">
                  <c:v>15.225</c:v>
                </c:pt>
                <c:pt idx="36">
                  <c:v>12.185</c:v>
                </c:pt>
                <c:pt idx="37">
                  <c:v>23.834</c:v>
                </c:pt>
                <c:pt idx="38">
                  <c:v>13.14</c:v>
                </c:pt>
                <c:pt idx="39">
                  <c:v>19.986000000000001</c:v>
                </c:pt>
                <c:pt idx="40">
                  <c:v>13.922000000000001</c:v>
                </c:pt>
                <c:pt idx="41">
                  <c:v>21.48</c:v>
                </c:pt>
                <c:pt idx="42">
                  <c:v>24.271999999999998</c:v>
                </c:pt>
                <c:pt idx="43">
                  <c:v>25.352</c:v>
                </c:pt>
                <c:pt idx="44">
                  <c:v>23.19</c:v>
                </c:pt>
                <c:pt idx="45">
                  <c:v>16.257000000000001</c:v>
                </c:pt>
                <c:pt idx="46">
                  <c:v>19.283999999999999</c:v>
                </c:pt>
                <c:pt idx="47">
                  <c:v>19.125</c:v>
                </c:pt>
                <c:pt idx="48">
                  <c:v>19.683</c:v>
                </c:pt>
                <c:pt idx="49">
                  <c:v>19.469000000000001</c:v>
                </c:pt>
                <c:pt idx="50">
                  <c:v>11.606</c:v>
                </c:pt>
                <c:pt idx="51">
                  <c:v>22.077999999999999</c:v>
                </c:pt>
                <c:pt idx="52">
                  <c:v>24.263999999999999</c:v>
                </c:pt>
                <c:pt idx="53">
                  <c:v>20.047999999999998</c:v>
                </c:pt>
                <c:pt idx="54">
                  <c:v>17.408999999999999</c:v>
                </c:pt>
                <c:pt idx="55">
                  <c:v>16.803000000000001</c:v>
                </c:pt>
                <c:pt idx="56">
                  <c:v>19.635000000000002</c:v>
                </c:pt>
                <c:pt idx="57">
                  <c:v>23.353000000000002</c:v>
                </c:pt>
                <c:pt idx="58">
                  <c:v>25.428999999999998</c:v>
                </c:pt>
                <c:pt idx="59">
                  <c:v>21.291</c:v>
                </c:pt>
                <c:pt idx="60">
                  <c:v>21.555</c:v>
                </c:pt>
                <c:pt idx="61">
                  <c:v>19.890999999999998</c:v>
                </c:pt>
                <c:pt idx="62">
                  <c:v>19.936</c:v>
                </c:pt>
                <c:pt idx="63">
                  <c:v>22.38</c:v>
                </c:pt>
                <c:pt idx="64">
                  <c:v>21.181000000000001</c:v>
                </c:pt>
                <c:pt idx="65">
                  <c:v>10.596</c:v>
                </c:pt>
                <c:pt idx="66">
                  <c:v>9.4870000000000001</c:v>
                </c:pt>
                <c:pt idx="67">
                  <c:v>19.802</c:v>
                </c:pt>
                <c:pt idx="68">
                  <c:v>22.442</c:v>
                </c:pt>
                <c:pt idx="69">
                  <c:v>23.579000000000001</c:v>
                </c:pt>
                <c:pt idx="70">
                  <c:v>12.39</c:v>
                </c:pt>
                <c:pt idx="71">
                  <c:v>21.433</c:v>
                </c:pt>
                <c:pt idx="72">
                  <c:v>17.817</c:v>
                </c:pt>
                <c:pt idx="73">
                  <c:v>20.027000000000001</c:v>
                </c:pt>
                <c:pt idx="74">
                  <c:v>18.388000000000002</c:v>
                </c:pt>
                <c:pt idx="75">
                  <c:v>20.318999999999999</c:v>
                </c:pt>
                <c:pt idx="76">
                  <c:v>8.9860000000000007</c:v>
                </c:pt>
                <c:pt idx="77">
                  <c:v>14.569000000000001</c:v>
                </c:pt>
                <c:pt idx="78">
                  <c:v>21.962</c:v>
                </c:pt>
                <c:pt idx="79">
                  <c:v>15.878</c:v>
                </c:pt>
                <c:pt idx="80">
                  <c:v>21.771999999999998</c:v>
                </c:pt>
                <c:pt idx="81">
                  <c:v>23.207000000000001</c:v>
                </c:pt>
                <c:pt idx="82">
                  <c:v>19.382000000000001</c:v>
                </c:pt>
                <c:pt idx="83">
                  <c:v>21.161999999999999</c:v>
                </c:pt>
                <c:pt idx="84">
                  <c:v>14.558</c:v>
                </c:pt>
                <c:pt idx="85">
                  <c:v>25.152999999999999</c:v>
                </c:pt>
                <c:pt idx="86">
                  <c:v>23</c:v>
                </c:pt>
                <c:pt idx="87">
                  <c:v>22.957999999999998</c:v>
                </c:pt>
                <c:pt idx="88">
                  <c:v>13.797000000000001</c:v>
                </c:pt>
                <c:pt idx="89">
                  <c:v>20.613</c:v>
                </c:pt>
                <c:pt idx="90">
                  <c:v>16.353999999999999</c:v>
                </c:pt>
                <c:pt idx="91">
                  <c:v>14.484</c:v>
                </c:pt>
                <c:pt idx="92">
                  <c:v>20.686</c:v>
                </c:pt>
                <c:pt idx="93">
                  <c:v>13.3</c:v>
                </c:pt>
                <c:pt idx="94">
                  <c:v>14.811</c:v>
                </c:pt>
                <c:pt idx="95">
                  <c:v>14.151</c:v>
                </c:pt>
                <c:pt idx="96">
                  <c:v>10.984999999999999</c:v>
                </c:pt>
                <c:pt idx="97">
                  <c:v>12.664999999999999</c:v>
                </c:pt>
                <c:pt idx="98">
                  <c:v>8.6829999999999998</c:v>
                </c:pt>
                <c:pt idx="99">
                  <c:v>17.792999999999999</c:v>
                </c:pt>
                <c:pt idx="100">
                  <c:v>20.908000000000001</c:v>
                </c:pt>
                <c:pt idx="101">
                  <c:v>14.788</c:v>
                </c:pt>
                <c:pt idx="102">
                  <c:v>11.175000000000001</c:v>
                </c:pt>
                <c:pt idx="103">
                  <c:v>19.446000000000002</c:v>
                </c:pt>
                <c:pt idx="104">
                  <c:v>12.474</c:v>
                </c:pt>
                <c:pt idx="105">
                  <c:v>7.673</c:v>
                </c:pt>
                <c:pt idx="106">
                  <c:v>7.649</c:v>
                </c:pt>
                <c:pt idx="107">
                  <c:v>13.462999999999999</c:v>
                </c:pt>
                <c:pt idx="108">
                  <c:v>16.760999999999999</c:v>
                </c:pt>
                <c:pt idx="109">
                  <c:v>18.667000000000002</c:v>
                </c:pt>
                <c:pt idx="110">
                  <c:v>19.227</c:v>
                </c:pt>
                <c:pt idx="111">
                  <c:v>16.776</c:v>
                </c:pt>
                <c:pt idx="112">
                  <c:v>10.63</c:v>
                </c:pt>
                <c:pt idx="113">
                  <c:v>16.452000000000002</c:v>
                </c:pt>
                <c:pt idx="114">
                  <c:v>22.780999999999999</c:v>
                </c:pt>
                <c:pt idx="115">
                  <c:v>20.99</c:v>
                </c:pt>
                <c:pt idx="116">
                  <c:v>20.565000000000001</c:v>
                </c:pt>
                <c:pt idx="117">
                  <c:v>17.288</c:v>
                </c:pt>
                <c:pt idx="118">
                  <c:v>21.626999999999999</c:v>
                </c:pt>
                <c:pt idx="119">
                  <c:v>17.488</c:v>
                </c:pt>
                <c:pt idx="120">
                  <c:v>14.939</c:v>
                </c:pt>
                <c:pt idx="121">
                  <c:v>10.220000000000001</c:v>
                </c:pt>
                <c:pt idx="122">
                  <c:v>16.835999999999999</c:v>
                </c:pt>
                <c:pt idx="123">
                  <c:v>17.163</c:v>
                </c:pt>
                <c:pt idx="124">
                  <c:v>12.156000000000001</c:v>
                </c:pt>
                <c:pt idx="125">
                  <c:v>7.8120000000000003</c:v>
                </c:pt>
                <c:pt idx="126">
                  <c:v>9.1910000000000007</c:v>
                </c:pt>
                <c:pt idx="127">
                  <c:v>15.943</c:v>
                </c:pt>
                <c:pt idx="128">
                  <c:v>9.5570000000000004</c:v>
                </c:pt>
                <c:pt idx="129">
                  <c:v>11.606999999999999</c:v>
                </c:pt>
                <c:pt idx="130">
                  <c:v>11.51</c:v>
                </c:pt>
                <c:pt idx="131">
                  <c:v>11.054</c:v>
                </c:pt>
                <c:pt idx="132">
                  <c:v>15.661</c:v>
                </c:pt>
                <c:pt idx="133">
                  <c:v>17.068999999999999</c:v>
                </c:pt>
                <c:pt idx="134">
                  <c:v>20.779</c:v>
                </c:pt>
                <c:pt idx="135">
                  <c:v>18.7</c:v>
                </c:pt>
                <c:pt idx="136">
                  <c:v>20.83</c:v>
                </c:pt>
                <c:pt idx="137">
                  <c:v>11.961</c:v>
                </c:pt>
                <c:pt idx="138">
                  <c:v>15.781000000000001</c:v>
                </c:pt>
                <c:pt idx="139">
                  <c:v>16.917999999999999</c:v>
                </c:pt>
                <c:pt idx="140">
                  <c:v>18.123000000000001</c:v>
                </c:pt>
                <c:pt idx="141">
                  <c:v>16.117999999999999</c:v>
                </c:pt>
                <c:pt idx="142">
                  <c:v>10.874000000000001</c:v>
                </c:pt>
                <c:pt idx="143">
                  <c:v>7.2880000000000003</c:v>
                </c:pt>
                <c:pt idx="144">
                  <c:v>8.68</c:v>
                </c:pt>
                <c:pt idx="145">
                  <c:v>8.8859999999999992</c:v>
                </c:pt>
                <c:pt idx="146">
                  <c:v>12.239000000000001</c:v>
                </c:pt>
                <c:pt idx="147">
                  <c:v>12.273999999999999</c:v>
                </c:pt>
                <c:pt idx="148">
                  <c:v>10.648</c:v>
                </c:pt>
                <c:pt idx="149">
                  <c:v>15.305999999999999</c:v>
                </c:pt>
                <c:pt idx="150">
                  <c:v>21.547999999999998</c:v>
                </c:pt>
                <c:pt idx="151">
                  <c:v>21.222999999999999</c:v>
                </c:pt>
                <c:pt idx="152">
                  <c:v>10.282999999999999</c:v>
                </c:pt>
                <c:pt idx="153">
                  <c:v>8.4659999999999993</c:v>
                </c:pt>
                <c:pt idx="154">
                  <c:v>13.391999999999999</c:v>
                </c:pt>
                <c:pt idx="155">
                  <c:v>19.446000000000002</c:v>
                </c:pt>
                <c:pt idx="156">
                  <c:v>9.9659999999999993</c:v>
                </c:pt>
                <c:pt idx="157">
                  <c:v>13.106</c:v>
                </c:pt>
                <c:pt idx="158">
                  <c:v>13.147</c:v>
                </c:pt>
                <c:pt idx="159">
                  <c:v>9.452</c:v>
                </c:pt>
                <c:pt idx="160">
                  <c:v>17.652999999999999</c:v>
                </c:pt>
                <c:pt idx="161">
                  <c:v>16.263000000000002</c:v>
                </c:pt>
                <c:pt idx="162">
                  <c:v>15.473000000000001</c:v>
                </c:pt>
                <c:pt idx="163">
                  <c:v>16.678000000000001</c:v>
                </c:pt>
                <c:pt idx="164">
                  <c:v>14.872999999999999</c:v>
                </c:pt>
                <c:pt idx="165">
                  <c:v>12.367000000000001</c:v>
                </c:pt>
                <c:pt idx="166">
                  <c:v>19.87</c:v>
                </c:pt>
                <c:pt idx="167">
                  <c:v>11.61</c:v>
                </c:pt>
                <c:pt idx="168">
                  <c:v>9.6349999999999998</c:v>
                </c:pt>
                <c:pt idx="169">
                  <c:v>11.304</c:v>
                </c:pt>
                <c:pt idx="170">
                  <c:v>11.005000000000001</c:v>
                </c:pt>
                <c:pt idx="171">
                  <c:v>7.4409999999999998</c:v>
                </c:pt>
                <c:pt idx="172">
                  <c:v>9.7579999999999991</c:v>
                </c:pt>
                <c:pt idx="173">
                  <c:v>12.452999999999999</c:v>
                </c:pt>
                <c:pt idx="174">
                  <c:v>18.085999999999999</c:v>
                </c:pt>
                <c:pt idx="175">
                  <c:v>10.52</c:v>
                </c:pt>
                <c:pt idx="176">
                  <c:v>9.68</c:v>
                </c:pt>
                <c:pt idx="177">
                  <c:v>13.98</c:v>
                </c:pt>
                <c:pt idx="178">
                  <c:v>14.87</c:v>
                </c:pt>
                <c:pt idx="179">
                  <c:v>8.3330000000000002</c:v>
                </c:pt>
                <c:pt idx="180">
                  <c:v>8.2249999999999996</c:v>
                </c:pt>
                <c:pt idx="181">
                  <c:v>12.618</c:v>
                </c:pt>
                <c:pt idx="182">
                  <c:v>16.384</c:v>
                </c:pt>
                <c:pt idx="183">
                  <c:v>10.058</c:v>
                </c:pt>
                <c:pt idx="184">
                  <c:v>15.114000000000001</c:v>
                </c:pt>
                <c:pt idx="185">
                  <c:v>17.826000000000001</c:v>
                </c:pt>
                <c:pt idx="186">
                  <c:v>12.864000000000001</c:v>
                </c:pt>
                <c:pt idx="187">
                  <c:v>14.311</c:v>
                </c:pt>
                <c:pt idx="188">
                  <c:v>15.209</c:v>
                </c:pt>
                <c:pt idx="189">
                  <c:v>8.6180000000000003</c:v>
                </c:pt>
                <c:pt idx="190">
                  <c:v>4.3380000000000001</c:v>
                </c:pt>
                <c:pt idx="191">
                  <c:v>14.923</c:v>
                </c:pt>
                <c:pt idx="192">
                  <c:v>16.053000000000001</c:v>
                </c:pt>
                <c:pt idx="193">
                  <c:v>13.942</c:v>
                </c:pt>
                <c:pt idx="194">
                  <c:v>10.278</c:v>
                </c:pt>
                <c:pt idx="195">
                  <c:v>22.643999999999998</c:v>
                </c:pt>
                <c:pt idx="196">
                  <c:v>14.387</c:v>
                </c:pt>
                <c:pt idx="197">
                  <c:v>9.77</c:v>
                </c:pt>
                <c:pt idx="198">
                  <c:v>9.0630000000000006</c:v>
                </c:pt>
                <c:pt idx="199">
                  <c:v>17.855</c:v>
                </c:pt>
                <c:pt idx="200">
                  <c:v>17.065000000000001</c:v>
                </c:pt>
                <c:pt idx="201">
                  <c:v>16.361000000000001</c:v>
                </c:pt>
                <c:pt idx="202">
                  <c:v>17.957000000000001</c:v>
                </c:pt>
                <c:pt idx="203">
                  <c:v>11.677</c:v>
                </c:pt>
                <c:pt idx="204">
                  <c:v>5.3280000000000003</c:v>
                </c:pt>
                <c:pt idx="205">
                  <c:v>5.6020000000000003</c:v>
                </c:pt>
                <c:pt idx="206">
                  <c:v>15.254</c:v>
                </c:pt>
                <c:pt idx="207">
                  <c:v>16.13</c:v>
                </c:pt>
                <c:pt idx="208">
                  <c:v>13.425000000000001</c:v>
                </c:pt>
                <c:pt idx="209">
                  <c:v>14.385999999999999</c:v>
                </c:pt>
                <c:pt idx="210">
                  <c:v>6.8849999999999998</c:v>
                </c:pt>
                <c:pt idx="211">
                  <c:v>11.884</c:v>
                </c:pt>
                <c:pt idx="212">
                  <c:v>14.568</c:v>
                </c:pt>
                <c:pt idx="213">
                  <c:v>18.661999999999999</c:v>
                </c:pt>
                <c:pt idx="214">
                  <c:v>14.914999999999999</c:v>
                </c:pt>
                <c:pt idx="215">
                  <c:v>17.391999999999999</c:v>
                </c:pt>
                <c:pt idx="216">
                  <c:v>14.583</c:v>
                </c:pt>
                <c:pt idx="217">
                  <c:v>7.1589999999999998</c:v>
                </c:pt>
                <c:pt idx="218">
                  <c:v>8.8079999999999998</c:v>
                </c:pt>
                <c:pt idx="219">
                  <c:v>7.726</c:v>
                </c:pt>
                <c:pt idx="220">
                  <c:v>7.234</c:v>
                </c:pt>
                <c:pt idx="221">
                  <c:v>14.878</c:v>
                </c:pt>
                <c:pt idx="222">
                  <c:v>13.944000000000001</c:v>
                </c:pt>
                <c:pt idx="223">
                  <c:v>11.148999999999999</c:v>
                </c:pt>
                <c:pt idx="224">
                  <c:v>7.7039999999999997</c:v>
                </c:pt>
                <c:pt idx="225">
                  <c:v>13.276999999999999</c:v>
                </c:pt>
                <c:pt idx="226">
                  <c:v>8.9789999999999992</c:v>
                </c:pt>
                <c:pt idx="227">
                  <c:v>8.9740000000000002</c:v>
                </c:pt>
                <c:pt idx="228">
                  <c:v>13.289</c:v>
                </c:pt>
                <c:pt idx="229">
                  <c:v>19.686</c:v>
                </c:pt>
                <c:pt idx="230">
                  <c:v>11.423999999999999</c:v>
                </c:pt>
                <c:pt idx="231">
                  <c:v>10.459</c:v>
                </c:pt>
                <c:pt idx="232">
                  <c:v>17.486999999999998</c:v>
                </c:pt>
                <c:pt idx="233">
                  <c:v>16.096</c:v>
                </c:pt>
                <c:pt idx="234">
                  <c:v>16.420999999999999</c:v>
                </c:pt>
                <c:pt idx="235">
                  <c:v>7.8040000000000003</c:v>
                </c:pt>
                <c:pt idx="236">
                  <c:v>11.818</c:v>
                </c:pt>
                <c:pt idx="237">
                  <c:v>16.009</c:v>
                </c:pt>
                <c:pt idx="238">
                  <c:v>15.298</c:v>
                </c:pt>
                <c:pt idx="239">
                  <c:v>14.385</c:v>
                </c:pt>
                <c:pt idx="240">
                  <c:v>12.458</c:v>
                </c:pt>
                <c:pt idx="241">
                  <c:v>13.925000000000001</c:v>
                </c:pt>
                <c:pt idx="242">
                  <c:v>9.1370000000000005</c:v>
                </c:pt>
                <c:pt idx="243">
                  <c:v>21.157</c:v>
                </c:pt>
                <c:pt idx="244">
                  <c:v>14.714</c:v>
                </c:pt>
                <c:pt idx="245">
                  <c:v>11.89</c:v>
                </c:pt>
                <c:pt idx="246">
                  <c:v>8.7460000000000004</c:v>
                </c:pt>
                <c:pt idx="247">
                  <c:v>9.2919999999999998</c:v>
                </c:pt>
                <c:pt idx="248">
                  <c:v>8.8829999999999991</c:v>
                </c:pt>
                <c:pt idx="249">
                  <c:v>16.687000000000001</c:v>
                </c:pt>
                <c:pt idx="250">
                  <c:v>21.91</c:v>
                </c:pt>
                <c:pt idx="251">
                  <c:v>15.86</c:v>
                </c:pt>
                <c:pt idx="252">
                  <c:v>12.808999999999999</c:v>
                </c:pt>
                <c:pt idx="253">
                  <c:v>18.247</c:v>
                </c:pt>
                <c:pt idx="254">
                  <c:v>7.843</c:v>
                </c:pt>
                <c:pt idx="255">
                  <c:v>11.848000000000001</c:v>
                </c:pt>
                <c:pt idx="256">
                  <c:v>14.618</c:v>
                </c:pt>
                <c:pt idx="257">
                  <c:v>6.7389999999999999</c:v>
                </c:pt>
                <c:pt idx="258">
                  <c:v>22.56</c:v>
                </c:pt>
                <c:pt idx="259">
                  <c:v>15.645</c:v>
                </c:pt>
                <c:pt idx="260">
                  <c:v>13.855</c:v>
                </c:pt>
                <c:pt idx="261">
                  <c:v>14.727</c:v>
                </c:pt>
                <c:pt idx="262">
                  <c:v>14.865</c:v>
                </c:pt>
                <c:pt idx="263">
                  <c:v>16.454000000000001</c:v>
                </c:pt>
                <c:pt idx="264">
                  <c:v>12.821</c:v>
                </c:pt>
                <c:pt idx="265">
                  <c:v>16.346</c:v>
                </c:pt>
                <c:pt idx="266">
                  <c:v>6.43</c:v>
                </c:pt>
                <c:pt idx="267">
                  <c:v>17.734000000000002</c:v>
                </c:pt>
                <c:pt idx="268">
                  <c:v>12.116</c:v>
                </c:pt>
                <c:pt idx="269">
                  <c:v>7.74</c:v>
                </c:pt>
                <c:pt idx="270">
                  <c:v>8.3330000000000002</c:v>
                </c:pt>
                <c:pt idx="271">
                  <c:v>12.183</c:v>
                </c:pt>
                <c:pt idx="272">
                  <c:v>13.521000000000001</c:v>
                </c:pt>
                <c:pt idx="273">
                  <c:v>10.177</c:v>
                </c:pt>
                <c:pt idx="274">
                  <c:v>15.643000000000001</c:v>
                </c:pt>
                <c:pt idx="275">
                  <c:v>15.327</c:v>
                </c:pt>
                <c:pt idx="276">
                  <c:v>18.422999999999998</c:v>
                </c:pt>
                <c:pt idx="277">
                  <c:v>13.52</c:v>
                </c:pt>
                <c:pt idx="278">
                  <c:v>8.4160000000000004</c:v>
                </c:pt>
                <c:pt idx="279">
                  <c:v>9.0050000000000008</c:v>
                </c:pt>
                <c:pt idx="280">
                  <c:v>10.388999999999999</c:v>
                </c:pt>
                <c:pt idx="281">
                  <c:v>12.561</c:v>
                </c:pt>
                <c:pt idx="282">
                  <c:v>8.3350000000000009</c:v>
                </c:pt>
                <c:pt idx="283">
                  <c:v>18.173999999999999</c:v>
                </c:pt>
                <c:pt idx="284">
                  <c:v>8.3960000000000008</c:v>
                </c:pt>
                <c:pt idx="285">
                  <c:v>10.505000000000001</c:v>
                </c:pt>
                <c:pt idx="286">
                  <c:v>11.532</c:v>
                </c:pt>
                <c:pt idx="287">
                  <c:v>12.147</c:v>
                </c:pt>
                <c:pt idx="288">
                  <c:v>7.0780000000000003</c:v>
                </c:pt>
                <c:pt idx="289">
                  <c:v>11.744999999999999</c:v>
                </c:pt>
                <c:pt idx="290">
                  <c:v>10.821999999999999</c:v>
                </c:pt>
                <c:pt idx="291">
                  <c:v>11.986000000000001</c:v>
                </c:pt>
                <c:pt idx="292">
                  <c:v>14.798</c:v>
                </c:pt>
                <c:pt idx="293">
                  <c:v>9.8010000000000002</c:v>
                </c:pt>
                <c:pt idx="294">
                  <c:v>9.39</c:v>
                </c:pt>
                <c:pt idx="295">
                  <c:v>15.352</c:v>
                </c:pt>
                <c:pt idx="296">
                  <c:v>16.632000000000001</c:v>
                </c:pt>
                <c:pt idx="297">
                  <c:v>17.382999999999999</c:v>
                </c:pt>
                <c:pt idx="298">
                  <c:v>8.98</c:v>
                </c:pt>
                <c:pt idx="299">
                  <c:v>11.004</c:v>
                </c:pt>
                <c:pt idx="300">
                  <c:v>16.059000000000001</c:v>
                </c:pt>
                <c:pt idx="301">
                  <c:v>18.481999999999999</c:v>
                </c:pt>
                <c:pt idx="302">
                  <c:v>16.632999999999999</c:v>
                </c:pt>
                <c:pt idx="303">
                  <c:v>6.202</c:v>
                </c:pt>
                <c:pt idx="304">
                  <c:v>5.0389999999999997</c:v>
                </c:pt>
              </c:numCache>
            </c:numRef>
          </c:yVal>
          <c:smooth val="0"/>
          <c:extLst>
            <c:ext xmlns:c16="http://schemas.microsoft.com/office/drawing/2014/chart" uri="{C3380CC4-5D6E-409C-BE32-E72D297353CC}">
              <c16:uniqueId val="{00000001-0807-4EA2-AF84-0093BAC5BE1C}"/>
            </c:ext>
          </c:extLst>
        </c:ser>
        <c:dLbls>
          <c:showLegendKey val="0"/>
          <c:showVal val="0"/>
          <c:showCatName val="0"/>
          <c:showSerName val="0"/>
          <c:showPercent val="0"/>
          <c:showBubbleSize val="0"/>
        </c:dLbls>
        <c:axId val="218466968"/>
        <c:axId val="218467360"/>
      </c:scatterChart>
      <c:valAx>
        <c:axId val="218466968"/>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in val="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5"/>
      </c:valAx>
    </c:plotArea>
    <c:legend>
      <c:legendPos val="r"/>
      <c:layout>
        <c:manualLayout>
          <c:xMode val="edge"/>
          <c:yMode val="edge"/>
          <c:x val="0.88078165261936781"/>
          <c:y val="8.1664574536878531E-2"/>
          <c:w val="8.4798119270293293E-2"/>
          <c:h val="0.17471413899349539"/>
        </c:manualLayout>
      </c:layout>
      <c:overlay val="0"/>
    </c:legend>
    <c:plotVisOnly val="1"/>
    <c:dispBlanksAs val="gap"/>
    <c:showDLblsOverMax val="0"/>
  </c:chart>
  <c:spPr>
    <a:ln w="0"/>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Daily Net Radiation/SR</a:t>
            </a:r>
            <a:endParaRPr lang="en-US"/>
          </a:p>
        </c:rich>
      </c:tx>
      <c:layout>
        <c:manualLayout>
          <c:xMode val="edge"/>
          <c:yMode val="edge"/>
          <c:x val="0.4343274235440257"/>
          <c:y val="5.3140096618357488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Net Rad.</c:v>
          </c:tx>
          <c:spPr>
            <a:ln w="15875">
              <a:solidFill>
                <a:srgbClr val="0000FF"/>
              </a:solidFill>
            </a:ln>
          </c:spPr>
          <c:marker>
            <c:symbol val="none"/>
          </c:marker>
          <c:xVal>
            <c:numRef>
              <c:f>Daily_2021!$A$4:$A$368</c:f>
              <c:numCache>
                <c:formatCode>[$-409]d\-mmm\-yy;@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Daily_2021!$O$4:$O$368</c:f>
              <c:numCache>
                <c:formatCode>0%</c:formatCode>
                <c:ptCount val="365"/>
                <c:pt idx="0">
                  <c:v>0.4693662140766684</c:v>
                </c:pt>
                <c:pt idx="1">
                  <c:v>0.49911807151638243</c:v>
                </c:pt>
                <c:pt idx="2">
                  <c:v>0.57275526420341671</c:v>
                </c:pt>
                <c:pt idx="3">
                  <c:v>0.43786593707250349</c:v>
                </c:pt>
                <c:pt idx="4">
                  <c:v>0.42604742712531629</c:v>
                </c:pt>
                <c:pt idx="5">
                  <c:v>0.460308792136226</c:v>
                </c:pt>
                <c:pt idx="6">
                  <c:v>0.47064178425125169</c:v>
                </c:pt>
                <c:pt idx="7">
                  <c:v>0.51708339425841987</c:v>
                </c:pt>
                <c:pt idx="8">
                  <c:v>0.71024424529959584</c:v>
                </c:pt>
                <c:pt idx="9">
                  <c:v>0.59438510256167876</c:v>
                </c:pt>
                <c:pt idx="10">
                  <c:v>0.51142671761228464</c:v>
                </c:pt>
                <c:pt idx="11">
                  <c:v>0.56383227922230028</c:v>
                </c:pt>
                <c:pt idx="12">
                  <c:v>0.5034909090909091</c:v>
                </c:pt>
                <c:pt idx="13">
                  <c:v>0.55951912813886873</c:v>
                </c:pt>
                <c:pt idx="14">
                  <c:v>0.46181209458045619</c:v>
                </c:pt>
                <c:pt idx="15">
                  <c:v>0.49567458126265418</c:v>
                </c:pt>
                <c:pt idx="16">
                  <c:v>0.50361389601305673</c:v>
                </c:pt>
                <c:pt idx="17">
                  <c:v>0.4980737238420454</c:v>
                </c:pt>
                <c:pt idx="18">
                  <c:v>0.45783255245467513</c:v>
                </c:pt>
                <c:pt idx="19">
                  <c:v>0.5031884850141205</c:v>
                </c:pt>
                <c:pt idx="20">
                  <c:v>0.5310527919223571</c:v>
                </c:pt>
                <c:pt idx="21">
                  <c:v>0.46683420022207939</c:v>
                </c:pt>
                <c:pt idx="22">
                  <c:v>0.38380316764617994</c:v>
                </c:pt>
                <c:pt idx="23">
                  <c:v>0.46306768495306944</c:v>
                </c:pt>
                <c:pt idx="24">
                  <c:v>0.55662673602825374</c:v>
                </c:pt>
                <c:pt idx="25">
                  <c:v>0.48710357286230432</c:v>
                </c:pt>
                <c:pt idx="26">
                  <c:v>0.49619663648124196</c:v>
                </c:pt>
                <c:pt idx="27">
                  <c:v>0.50250902781034557</c:v>
                </c:pt>
                <c:pt idx="28">
                  <c:v>0.49417983467356463</c:v>
                </c:pt>
                <c:pt idx="29">
                  <c:v>0.51221199152725549</c:v>
                </c:pt>
                <c:pt idx="30">
                  <c:v>0.50607939840812544</c:v>
                </c:pt>
                <c:pt idx="31">
                  <c:v>0.54428258947270447</c:v>
                </c:pt>
                <c:pt idx="32">
                  <c:v>0.57309131217957598</c:v>
                </c:pt>
                <c:pt idx="33">
                  <c:v>0.55652546457451935</c:v>
                </c:pt>
                <c:pt idx="34">
                  <c:v>0.52264422544568701</c:v>
                </c:pt>
                <c:pt idx="35">
                  <c:v>0.55001642036124798</c:v>
                </c:pt>
                <c:pt idx="36">
                  <c:v>0.58719737382027082</c:v>
                </c:pt>
                <c:pt idx="37">
                  <c:v>0.51716035915079306</c:v>
                </c:pt>
                <c:pt idx="38">
                  <c:v>0.44292237442922372</c:v>
                </c:pt>
                <c:pt idx="39">
                  <c:v>0.45782047433203243</c:v>
                </c:pt>
                <c:pt idx="40">
                  <c:v>0.43765263611550065</c:v>
                </c:pt>
                <c:pt idx="41">
                  <c:v>0.49897579143389198</c:v>
                </c:pt>
                <c:pt idx="42">
                  <c:v>0.51495550428477266</c:v>
                </c:pt>
                <c:pt idx="43">
                  <c:v>0.49002051120227202</c:v>
                </c:pt>
                <c:pt idx="44">
                  <c:v>0.50940060370849505</c:v>
                </c:pt>
                <c:pt idx="45">
                  <c:v>0.50938057452174446</c:v>
                </c:pt>
                <c:pt idx="46">
                  <c:v>0.57332503629952292</c:v>
                </c:pt>
                <c:pt idx="47">
                  <c:v>0.44334640522875812</c:v>
                </c:pt>
                <c:pt idx="48">
                  <c:v>0.4567901234567901</c:v>
                </c:pt>
                <c:pt idx="49">
                  <c:v>0.58328624993579536</c:v>
                </c:pt>
                <c:pt idx="50">
                  <c:v>0.48268137170429093</c:v>
                </c:pt>
                <c:pt idx="51">
                  <c:v>0.4705136334812936</c:v>
                </c:pt>
                <c:pt idx="52">
                  <c:v>0.49291130893504786</c:v>
                </c:pt>
                <c:pt idx="53">
                  <c:v>0.48628292098962494</c:v>
                </c:pt>
                <c:pt idx="54">
                  <c:v>0.5316790166006089</c:v>
                </c:pt>
                <c:pt idx="55">
                  <c:v>0.55769803011367014</c:v>
                </c:pt>
                <c:pt idx="56">
                  <c:v>0.5368983957219251</c:v>
                </c:pt>
                <c:pt idx="57">
                  <c:v>0.59131589089196246</c:v>
                </c:pt>
                <c:pt idx="58">
                  <c:v>0.51048016044673405</c:v>
                </c:pt>
                <c:pt idx="59">
                  <c:v>0.49424639519045604</c:v>
                </c:pt>
                <c:pt idx="60">
                  <c:v>0.46499652052887958</c:v>
                </c:pt>
                <c:pt idx="61">
                  <c:v>0.43512141169373086</c:v>
                </c:pt>
                <c:pt idx="62">
                  <c:v>0.4336376404494382</c:v>
                </c:pt>
                <c:pt idx="63">
                  <c:v>0.43449508489722971</c:v>
                </c:pt>
                <c:pt idx="64">
                  <c:v>0.5143288796562957</c:v>
                </c:pt>
                <c:pt idx="65">
                  <c:v>0.60749339373348432</c:v>
                </c:pt>
                <c:pt idx="66">
                  <c:v>0.65015284072941926</c:v>
                </c:pt>
                <c:pt idx="67">
                  <c:v>0.54353095646904359</c:v>
                </c:pt>
                <c:pt idx="68">
                  <c:v>0.54077176722217268</c:v>
                </c:pt>
                <c:pt idx="69">
                  <c:v>0.52092964078205184</c:v>
                </c:pt>
                <c:pt idx="70">
                  <c:v>0.39104116222760288</c:v>
                </c:pt>
                <c:pt idx="71">
                  <c:v>0.49801707647086269</c:v>
                </c:pt>
                <c:pt idx="72">
                  <c:v>0.46680136947858786</c:v>
                </c:pt>
                <c:pt idx="73">
                  <c:v>0.47660658111549403</c:v>
                </c:pt>
                <c:pt idx="74">
                  <c:v>0.52023058516423759</c:v>
                </c:pt>
                <c:pt idx="75">
                  <c:v>0.62178256803976584</c:v>
                </c:pt>
                <c:pt idx="76">
                  <c:v>0.51034943245047848</c:v>
                </c:pt>
                <c:pt idx="77">
                  <c:v>0.51767451437984757</c:v>
                </c:pt>
                <c:pt idx="78">
                  <c:v>0.49175849194062476</c:v>
                </c:pt>
                <c:pt idx="79">
                  <c:v>0.5071797455598942</c:v>
                </c:pt>
                <c:pt idx="80">
                  <c:v>0.46633290464817201</c:v>
                </c:pt>
                <c:pt idx="81">
                  <c:v>0.48623260223208514</c:v>
                </c:pt>
                <c:pt idx="82">
                  <c:v>0.45655763079145595</c:v>
                </c:pt>
                <c:pt idx="83">
                  <c:v>0.51247519138077691</c:v>
                </c:pt>
                <c:pt idx="84">
                  <c:v>0.5697898062920731</c:v>
                </c:pt>
                <c:pt idx="85">
                  <c:v>0.53727189599650138</c:v>
                </c:pt>
                <c:pt idx="86">
                  <c:v>0.55299999999999994</c:v>
                </c:pt>
                <c:pt idx="87">
                  <c:v>0.54159770014809649</c:v>
                </c:pt>
                <c:pt idx="88">
                  <c:v>0.47829238240197142</c:v>
                </c:pt>
                <c:pt idx="89">
                  <c:v>0.55770630184834813</c:v>
                </c:pt>
                <c:pt idx="90">
                  <c:v>0.55246422893481717</c:v>
                </c:pt>
                <c:pt idx="91">
                  <c:v>0.57863849765258213</c:v>
                </c:pt>
                <c:pt idx="92">
                  <c:v>0.64947307357633188</c:v>
                </c:pt>
                <c:pt idx="93">
                  <c:v>0.62744360902255636</c:v>
                </c:pt>
                <c:pt idx="94">
                  <c:v>0.6371615691040442</c:v>
                </c:pt>
                <c:pt idx="95">
                  <c:v>0.6923185640590771</c:v>
                </c:pt>
                <c:pt idx="96">
                  <c:v>0.67328174783796091</c:v>
                </c:pt>
                <c:pt idx="97">
                  <c:v>0.65250690880378992</c:v>
                </c:pt>
                <c:pt idx="98">
                  <c:v>0.53034665438212603</c:v>
                </c:pt>
                <c:pt idx="99">
                  <c:v>0.61614117911538246</c:v>
                </c:pt>
                <c:pt idx="100">
                  <c:v>0.5861871054141955</c:v>
                </c:pt>
                <c:pt idx="101">
                  <c:v>0.57384365701920481</c:v>
                </c:pt>
                <c:pt idx="102">
                  <c:v>0.56089485458612975</c:v>
                </c:pt>
                <c:pt idx="103">
                  <c:v>0.63766327265247347</c:v>
                </c:pt>
                <c:pt idx="104">
                  <c:v>0.56493506493506496</c:v>
                </c:pt>
                <c:pt idx="105">
                  <c:v>0.67144532777270949</c:v>
                </c:pt>
                <c:pt idx="106">
                  <c:v>0.66479278337037517</c:v>
                </c:pt>
                <c:pt idx="107">
                  <c:v>0.66991012404367534</c:v>
                </c:pt>
                <c:pt idx="108">
                  <c:v>0.60163474733011157</c:v>
                </c:pt>
                <c:pt idx="109">
                  <c:v>0.61123908501633895</c:v>
                </c:pt>
                <c:pt idx="110">
                  <c:v>0.56415457429656213</c:v>
                </c:pt>
                <c:pt idx="111">
                  <c:v>0.59704339532665718</c:v>
                </c:pt>
                <c:pt idx="112">
                  <c:v>0.52003762935089359</c:v>
                </c:pt>
                <c:pt idx="113">
                  <c:v>0.59822513980063208</c:v>
                </c:pt>
                <c:pt idx="114">
                  <c:v>0.58294192528861766</c:v>
                </c:pt>
                <c:pt idx="115">
                  <c:v>0.57336827060505002</c:v>
                </c:pt>
                <c:pt idx="116">
                  <c:v>0.56007780209093116</c:v>
                </c:pt>
                <c:pt idx="117">
                  <c:v>0.51382461823229986</c:v>
                </c:pt>
                <c:pt idx="118">
                  <c:v>0.54223886808156474</c:v>
                </c:pt>
                <c:pt idx="119">
                  <c:v>0.62928865507776766</c:v>
                </c:pt>
                <c:pt idx="120">
                  <c:v>0.63571858892830846</c:v>
                </c:pt>
                <c:pt idx="121">
                  <c:v>0.58757338551859095</c:v>
                </c:pt>
                <c:pt idx="122">
                  <c:v>0.65258968876217638</c:v>
                </c:pt>
                <c:pt idx="123">
                  <c:v>0.59942900425333567</c:v>
                </c:pt>
                <c:pt idx="124">
                  <c:v>0.51546561368871335</c:v>
                </c:pt>
                <c:pt idx="125">
                  <c:v>0.47900665642601126</c:v>
                </c:pt>
                <c:pt idx="126">
                  <c:v>0.64552279403764545</c:v>
                </c:pt>
                <c:pt idx="127">
                  <c:v>0.61067553158125831</c:v>
                </c:pt>
                <c:pt idx="128">
                  <c:v>0.49042586585748665</c:v>
                </c:pt>
                <c:pt idx="129">
                  <c:v>0.64624795382097022</c:v>
                </c:pt>
                <c:pt idx="130">
                  <c:v>0.70330147697654222</c:v>
                </c:pt>
                <c:pt idx="131">
                  <c:v>0.57526687172064406</c:v>
                </c:pt>
                <c:pt idx="132">
                  <c:v>0.59830151331332604</c:v>
                </c:pt>
                <c:pt idx="133">
                  <c:v>0.55668170367332603</c:v>
                </c:pt>
                <c:pt idx="134">
                  <c:v>0.58328119736272199</c:v>
                </c:pt>
                <c:pt idx="135">
                  <c:v>0.62481283422459888</c:v>
                </c:pt>
                <c:pt idx="136">
                  <c:v>0.60974555928948637</c:v>
                </c:pt>
                <c:pt idx="137">
                  <c:v>0.64459493353398545</c:v>
                </c:pt>
                <c:pt idx="138">
                  <c:v>0.64210126101007536</c:v>
                </c:pt>
                <c:pt idx="139">
                  <c:v>0.60290814517082392</c:v>
                </c:pt>
                <c:pt idx="140">
                  <c:v>0.5798157038017987</c:v>
                </c:pt>
                <c:pt idx="141">
                  <c:v>0.57321007569177329</c:v>
                </c:pt>
                <c:pt idx="142">
                  <c:v>0.5160014713996689</c:v>
                </c:pt>
                <c:pt idx="143">
                  <c:v>0.72310647639956083</c:v>
                </c:pt>
                <c:pt idx="144">
                  <c:v>0.65414746543778801</c:v>
                </c:pt>
                <c:pt idx="145">
                  <c:v>0.63819491334683776</c:v>
                </c:pt>
                <c:pt idx="146">
                  <c:v>0.6260315385243892</c:v>
                </c:pt>
                <c:pt idx="147">
                  <c:v>0.66213133452827122</c:v>
                </c:pt>
                <c:pt idx="148">
                  <c:v>0.64462809917355368</c:v>
                </c:pt>
                <c:pt idx="149">
                  <c:v>0.57056056448451598</c:v>
                </c:pt>
                <c:pt idx="150">
                  <c:v>0.59258399851494348</c:v>
                </c:pt>
                <c:pt idx="151">
                  <c:v>0.65216981576591437</c:v>
                </c:pt>
                <c:pt idx="152">
                  <c:v>0.60896625498395407</c:v>
                </c:pt>
                <c:pt idx="153">
                  <c:v>0.65485471296952513</c:v>
                </c:pt>
                <c:pt idx="154">
                  <c:v>0.60872162485065706</c:v>
                </c:pt>
                <c:pt idx="155">
                  <c:v>0.57651959271829678</c:v>
                </c:pt>
                <c:pt idx="156">
                  <c:v>0.61639574553481835</c:v>
                </c:pt>
                <c:pt idx="157">
                  <c:v>0.63963070349458262</c:v>
                </c:pt>
                <c:pt idx="158">
                  <c:v>0.57792652316117743</c:v>
                </c:pt>
                <c:pt idx="159">
                  <c:v>0.55120609394837072</c:v>
                </c:pt>
                <c:pt idx="160">
                  <c:v>0.63167733529711667</c:v>
                </c:pt>
                <c:pt idx="161">
                  <c:v>0.60898973129188949</c:v>
                </c:pt>
                <c:pt idx="162">
                  <c:v>0.63943643766561109</c:v>
                </c:pt>
                <c:pt idx="163">
                  <c:v>0.67010432905624173</c:v>
                </c:pt>
                <c:pt idx="164">
                  <c:v>0.63867410744301767</c:v>
                </c:pt>
                <c:pt idx="165">
                  <c:v>0.58761219374140861</c:v>
                </c:pt>
                <c:pt idx="166">
                  <c:v>0.57196779063915448</c:v>
                </c:pt>
                <c:pt idx="167">
                  <c:v>0.55331610680447896</c:v>
                </c:pt>
                <c:pt idx="168">
                  <c:v>0.59885832900882197</c:v>
                </c:pt>
                <c:pt idx="169">
                  <c:v>0.66772823779193202</c:v>
                </c:pt>
                <c:pt idx="170">
                  <c:v>0.61499318491594723</c:v>
                </c:pt>
                <c:pt idx="171">
                  <c:v>0.51941943287192582</c:v>
                </c:pt>
                <c:pt idx="172">
                  <c:v>0.47632711621233859</c:v>
                </c:pt>
                <c:pt idx="173">
                  <c:v>0.53930779731791545</c:v>
                </c:pt>
                <c:pt idx="174">
                  <c:v>0.51714032953665823</c:v>
                </c:pt>
                <c:pt idx="175">
                  <c:v>0.46692015209125476</c:v>
                </c:pt>
                <c:pt idx="176">
                  <c:v>0.49710743801652896</c:v>
                </c:pt>
                <c:pt idx="177">
                  <c:v>0.60121602288984255</c:v>
                </c:pt>
                <c:pt idx="178">
                  <c:v>0.53248150638870217</c:v>
                </c:pt>
                <c:pt idx="179">
                  <c:v>0.43333733349333975</c:v>
                </c:pt>
                <c:pt idx="180">
                  <c:v>0.48121580547112464</c:v>
                </c:pt>
                <c:pt idx="181">
                  <c:v>0.49936598510064989</c:v>
                </c:pt>
                <c:pt idx="182">
                  <c:v>0.57012939453125</c:v>
                </c:pt>
                <c:pt idx="183">
                  <c:v>0.56621594750447413</c:v>
                </c:pt>
                <c:pt idx="184">
                  <c:v>0.54049225883287022</c:v>
                </c:pt>
                <c:pt idx="185">
                  <c:v>0.60854930999663415</c:v>
                </c:pt>
                <c:pt idx="186">
                  <c:v>0.55589241293532332</c:v>
                </c:pt>
                <c:pt idx="187">
                  <c:v>0.55418908531898536</c:v>
                </c:pt>
                <c:pt idx="188">
                  <c:v>0.55894536129923067</c:v>
                </c:pt>
                <c:pt idx="189">
                  <c:v>0.56741703411464373</c:v>
                </c:pt>
                <c:pt idx="190">
                  <c:v>0.53411710465652373</c:v>
                </c:pt>
                <c:pt idx="191">
                  <c:v>0.6372043154861623</c:v>
                </c:pt>
                <c:pt idx="192">
                  <c:v>0.5924749268049585</c:v>
                </c:pt>
                <c:pt idx="193">
                  <c:v>0.64502940754554583</c:v>
                </c:pt>
                <c:pt idx="194">
                  <c:v>0.63222416812609461</c:v>
                </c:pt>
                <c:pt idx="195">
                  <c:v>0.64953188482600255</c:v>
                </c:pt>
                <c:pt idx="196">
                  <c:v>0.63001320636685898</c:v>
                </c:pt>
                <c:pt idx="197">
                  <c:v>0.54083930399181168</c:v>
                </c:pt>
                <c:pt idx="198">
                  <c:v>0.52907425797197394</c:v>
                </c:pt>
                <c:pt idx="199">
                  <c:v>0.59098291795015401</c:v>
                </c:pt>
                <c:pt idx="200">
                  <c:v>0.57814239671842949</c:v>
                </c:pt>
                <c:pt idx="201">
                  <c:v>0.53199682171016438</c:v>
                </c:pt>
                <c:pt idx="202">
                  <c:v>0.5368936904828201</c:v>
                </c:pt>
                <c:pt idx="203">
                  <c:v>0.58833604521709348</c:v>
                </c:pt>
                <c:pt idx="204">
                  <c:v>0.57638888888888884</c:v>
                </c:pt>
                <c:pt idx="205">
                  <c:v>0.62192074259193142</c:v>
                </c:pt>
                <c:pt idx="206">
                  <c:v>0.61583846859840041</c:v>
                </c:pt>
                <c:pt idx="207">
                  <c:v>0.5527588344699319</c:v>
                </c:pt>
                <c:pt idx="208">
                  <c:v>0.54540037243947859</c:v>
                </c:pt>
                <c:pt idx="209">
                  <c:v>0.60677047129153339</c:v>
                </c:pt>
                <c:pt idx="210">
                  <c:v>0.53246187363834419</c:v>
                </c:pt>
                <c:pt idx="211">
                  <c:v>0.60602490743857285</c:v>
                </c:pt>
                <c:pt idx="212">
                  <c:v>0.5892366831411312</c:v>
                </c:pt>
                <c:pt idx="213">
                  <c:v>0.64441110277569391</c:v>
                </c:pt>
                <c:pt idx="214">
                  <c:v>0.56520281595709021</c:v>
                </c:pt>
                <c:pt idx="215">
                  <c:v>0.55663523459061637</c:v>
                </c:pt>
                <c:pt idx="216">
                  <c:v>0.59589933484193924</c:v>
                </c:pt>
                <c:pt idx="217">
                  <c:v>0.56977231456907385</c:v>
                </c:pt>
                <c:pt idx="218">
                  <c:v>0.63362851952770216</c:v>
                </c:pt>
                <c:pt idx="219">
                  <c:v>0.63706963499870561</c:v>
                </c:pt>
                <c:pt idx="220">
                  <c:v>0.61680951064418021</c:v>
                </c:pt>
                <c:pt idx="221">
                  <c:v>0.63973652372630729</c:v>
                </c:pt>
                <c:pt idx="222">
                  <c:v>0.6658777969018933</c:v>
                </c:pt>
                <c:pt idx="223">
                  <c:v>0.67279576643645178</c:v>
                </c:pt>
                <c:pt idx="224">
                  <c:v>0.63966770508826587</c:v>
                </c:pt>
                <c:pt idx="225">
                  <c:v>0.62175190178504192</c:v>
                </c:pt>
                <c:pt idx="226">
                  <c:v>0.474774473772135</c:v>
                </c:pt>
                <c:pt idx="227">
                  <c:v>0.60396701582349011</c:v>
                </c:pt>
                <c:pt idx="228">
                  <c:v>0.61539619233952902</c:v>
                </c:pt>
                <c:pt idx="229">
                  <c:v>0.63298791018998279</c:v>
                </c:pt>
                <c:pt idx="230">
                  <c:v>0.60425420168067223</c:v>
                </c:pt>
                <c:pt idx="231">
                  <c:v>0.56439430155846637</c:v>
                </c:pt>
                <c:pt idx="232">
                  <c:v>0.5713387087550752</c:v>
                </c:pt>
                <c:pt idx="233">
                  <c:v>0.53000745526838966</c:v>
                </c:pt>
                <c:pt idx="234">
                  <c:v>0.61859813653248885</c:v>
                </c:pt>
                <c:pt idx="235">
                  <c:v>0.61391594054331111</c:v>
                </c:pt>
                <c:pt idx="236">
                  <c:v>0.58038585209003213</c:v>
                </c:pt>
                <c:pt idx="237">
                  <c:v>0.65850459116746829</c:v>
                </c:pt>
                <c:pt idx="238">
                  <c:v>0.58308275591580594</c:v>
                </c:pt>
                <c:pt idx="239">
                  <c:v>0.56746611053180396</c:v>
                </c:pt>
                <c:pt idx="240">
                  <c:v>0.64296034676513081</c:v>
                </c:pt>
                <c:pt idx="241">
                  <c:v>0.64969479353680437</c:v>
                </c:pt>
                <c:pt idx="242">
                  <c:v>0.53978329867571417</c:v>
                </c:pt>
                <c:pt idx="243">
                  <c:v>0.57942997589450307</c:v>
                </c:pt>
                <c:pt idx="244">
                  <c:v>0.53534049204838929</c:v>
                </c:pt>
                <c:pt idx="245">
                  <c:v>0.58965517241379306</c:v>
                </c:pt>
                <c:pt idx="246">
                  <c:v>0.53761719643265493</c:v>
                </c:pt>
                <c:pt idx="247">
                  <c:v>0.66562634524321995</c:v>
                </c:pt>
                <c:pt idx="248">
                  <c:v>0.67083192615107512</c:v>
                </c:pt>
                <c:pt idx="249">
                  <c:v>0.62785401809792052</c:v>
                </c:pt>
                <c:pt idx="250">
                  <c:v>0.62387037882245555</c:v>
                </c:pt>
                <c:pt idx="251">
                  <c:v>0.67118537200504413</c:v>
                </c:pt>
                <c:pt idx="252">
                  <c:v>0.58739948473729409</c:v>
                </c:pt>
                <c:pt idx="253">
                  <c:v>0.60711349810927817</c:v>
                </c:pt>
                <c:pt idx="254">
                  <c:v>0.51000892515619023</c:v>
                </c:pt>
                <c:pt idx="255">
                  <c:v>0.58144834571235648</c:v>
                </c:pt>
                <c:pt idx="256">
                  <c:v>0.62655630045149824</c:v>
                </c:pt>
                <c:pt idx="257">
                  <c:v>0.403917495177326</c:v>
                </c:pt>
                <c:pt idx="258">
                  <c:v>0.57415780141843975</c:v>
                </c:pt>
                <c:pt idx="259">
                  <c:v>0.59207414509427936</c:v>
                </c:pt>
                <c:pt idx="260">
                  <c:v>0.61948754962107544</c:v>
                </c:pt>
                <c:pt idx="261">
                  <c:v>0.5769674747063217</c:v>
                </c:pt>
                <c:pt idx="262">
                  <c:v>0.58594012781701987</c:v>
                </c:pt>
                <c:pt idx="263">
                  <c:v>0.63577245654552084</c:v>
                </c:pt>
                <c:pt idx="264">
                  <c:v>0.62233835114265657</c:v>
                </c:pt>
                <c:pt idx="265">
                  <c:v>0.6164199192462988</c:v>
                </c:pt>
                <c:pt idx="266">
                  <c:v>0.40730948678071544</c:v>
                </c:pt>
                <c:pt idx="267">
                  <c:v>0.6738468478628622</c:v>
                </c:pt>
                <c:pt idx="268">
                  <c:v>0.63981512050181577</c:v>
                </c:pt>
                <c:pt idx="269">
                  <c:v>0.65968992248062008</c:v>
                </c:pt>
                <c:pt idx="270">
                  <c:v>0.54074162966518657</c:v>
                </c:pt>
                <c:pt idx="271">
                  <c:v>0.50644340474431582</c:v>
                </c:pt>
                <c:pt idx="272">
                  <c:v>0.55950003697951334</c:v>
                </c:pt>
                <c:pt idx="273">
                  <c:v>0.41544659526383021</c:v>
                </c:pt>
                <c:pt idx="274">
                  <c:v>0.60621364188454896</c:v>
                </c:pt>
                <c:pt idx="275">
                  <c:v>0.56866966790630913</c:v>
                </c:pt>
                <c:pt idx="276">
                  <c:v>0.59279161917168754</c:v>
                </c:pt>
                <c:pt idx="277">
                  <c:v>0.5294378698224852</c:v>
                </c:pt>
                <c:pt idx="278">
                  <c:v>0.56903517110266155</c:v>
                </c:pt>
                <c:pt idx="279">
                  <c:v>0.61543586896168789</c:v>
                </c:pt>
                <c:pt idx="280">
                  <c:v>0.63653864664549054</c:v>
                </c:pt>
                <c:pt idx="281">
                  <c:v>0.62853276013056281</c:v>
                </c:pt>
                <c:pt idx="282">
                  <c:v>0.5694061187762447</c:v>
                </c:pt>
                <c:pt idx="283">
                  <c:v>0.51645207439198848</c:v>
                </c:pt>
                <c:pt idx="284">
                  <c:v>0.492496426869938</c:v>
                </c:pt>
                <c:pt idx="285">
                  <c:v>0.52965254640647308</c:v>
                </c:pt>
                <c:pt idx="286">
                  <c:v>0.57362122788761705</c:v>
                </c:pt>
                <c:pt idx="287">
                  <c:v>0.6064871984852227</c:v>
                </c:pt>
                <c:pt idx="288">
                  <c:v>0.54732975416784402</c:v>
                </c:pt>
                <c:pt idx="289">
                  <c:v>0.51596424010217112</c:v>
                </c:pt>
                <c:pt idx="290">
                  <c:v>0.55673627795231939</c:v>
                </c:pt>
                <c:pt idx="291">
                  <c:v>0.62339395961955613</c:v>
                </c:pt>
                <c:pt idx="292">
                  <c:v>0.54014055953507234</c:v>
                </c:pt>
                <c:pt idx="293">
                  <c:v>0.57555351494745433</c:v>
                </c:pt>
                <c:pt idx="294">
                  <c:v>0.49307774227902018</c:v>
                </c:pt>
                <c:pt idx="295">
                  <c:v>0.56285825951016155</c:v>
                </c:pt>
                <c:pt idx="296">
                  <c:v>0.51779701779701781</c:v>
                </c:pt>
                <c:pt idx="297">
                  <c:v>0.59621469251567627</c:v>
                </c:pt>
                <c:pt idx="298">
                  <c:v>0.56748329621380844</c:v>
                </c:pt>
                <c:pt idx="299">
                  <c:v>0.58733187931661213</c:v>
                </c:pt>
                <c:pt idx="300">
                  <c:v>0.55333457874089287</c:v>
                </c:pt>
                <c:pt idx="301">
                  <c:v>0.553673844821989</c:v>
                </c:pt>
                <c:pt idx="302">
                  <c:v>0.54794685264233756</c:v>
                </c:pt>
                <c:pt idx="303">
                  <c:v>0.54256691389874234</c:v>
                </c:pt>
                <c:pt idx="304">
                  <c:v>0.52034133756697754</c:v>
                </c:pt>
              </c:numCache>
            </c:numRef>
          </c:yVal>
          <c:smooth val="0"/>
          <c:extLst>
            <c:ext xmlns:c16="http://schemas.microsoft.com/office/drawing/2014/chart" uri="{C3380CC4-5D6E-409C-BE32-E72D297353CC}">
              <c16:uniqueId val="{00000000-EA29-4F85-A091-A1E760E31AF3}"/>
            </c:ext>
          </c:extLst>
        </c:ser>
        <c:dLbls>
          <c:showLegendKey val="0"/>
          <c:showVal val="0"/>
          <c:showCatName val="0"/>
          <c:showSerName val="0"/>
          <c:showPercent val="0"/>
          <c:showBubbleSize val="0"/>
        </c:dLbls>
        <c:axId val="218466968"/>
        <c:axId val="218467360"/>
      </c:scatterChart>
      <c:valAx>
        <c:axId val="218466968"/>
        <c:scaling>
          <c:orientation val="minMax"/>
          <c:max val="44562"/>
          <c:min val="44197"/>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ax val="0.8"/>
          <c:min val="0.30000000000000004"/>
        </c:scaling>
        <c:delete val="0"/>
        <c:axPos val="l"/>
        <c:title>
          <c:tx>
            <c:rich>
              <a:bodyPr rot="-5400000" vert="horz"/>
              <a:lstStyle/>
              <a:p>
                <a:pPr>
                  <a:defRPr sz="1400"/>
                </a:pPr>
                <a:r>
                  <a:rPr lang="en-US" sz="1800" b="1" i="0" baseline="0">
                    <a:effectLst/>
                  </a:rPr>
                  <a:t>Net Radiation/SR</a:t>
                </a:r>
                <a:endParaRPr lang="en-US" sz="1400">
                  <a:effectLst/>
                </a:endParaRPr>
              </a:p>
            </c:rich>
          </c:tx>
          <c:layout>
            <c:manualLayout>
              <c:xMode val="edge"/>
              <c:yMode val="edge"/>
              <c:x val="2.0220205525156812E-2"/>
              <c:y val="0.13571227509604775"/>
            </c:manualLayout>
          </c:layout>
          <c:overlay val="0"/>
        </c:title>
        <c:numFmt formatCode="0.0" sourceLinked="0"/>
        <c:majorTickMark val="out"/>
        <c:minorTickMark val="none"/>
        <c:tickLblPos val="nextTo"/>
        <c:crossAx val="218466968"/>
        <c:crosses val="autoZero"/>
        <c:crossBetween val="midCat"/>
        <c:majorUnit val="0.1"/>
      </c:valAx>
    </c:plotArea>
    <c:plotVisOnly val="1"/>
    <c:dispBlanksAs val="gap"/>
    <c:showDLblsOverMax val="0"/>
  </c:chart>
  <c:spPr>
    <a:ln w="0"/>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387515426838249"/>
          <c:y val="9.1324200913242004E-3"/>
        </c:manualLayout>
      </c:layout>
      <c:overlay val="0"/>
    </c:title>
    <c:autoTitleDeleted val="0"/>
    <c:plotArea>
      <c:layout>
        <c:manualLayout>
          <c:layoutTarget val="inner"/>
          <c:xMode val="edge"/>
          <c:yMode val="edge"/>
          <c:x val="3.4728189516387606E-2"/>
          <c:y val="9.9045410419587962E-2"/>
          <c:w val="0.94607086726675238"/>
          <c:h val="0.69445043684607921"/>
        </c:manualLayout>
      </c:layout>
      <c:scatterChart>
        <c:scatterStyle val="lineMarker"/>
        <c:varyColors val="0"/>
        <c:ser>
          <c:idx val="0"/>
          <c:order val="0"/>
          <c:tx>
            <c:v>Humidity</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Daily_Prev!$C$19:$C$2498</c:f>
              <c:numCache>
                <c:formatCode>0.0</c:formatCode>
                <c:ptCount val="2480"/>
                <c:pt idx="0">
                  <c:v>82.56</c:v>
                </c:pt>
                <c:pt idx="1">
                  <c:v>81.37</c:v>
                </c:pt>
                <c:pt idx="2">
                  <c:v>73.98</c:v>
                </c:pt>
                <c:pt idx="3">
                  <c:v>78.819999999999993</c:v>
                </c:pt>
                <c:pt idx="4">
                  <c:v>82.23</c:v>
                </c:pt>
                <c:pt idx="5">
                  <c:v>77.38</c:v>
                </c:pt>
                <c:pt idx="6">
                  <c:v>77.650000000000006</c:v>
                </c:pt>
                <c:pt idx="7">
                  <c:v>77.83</c:v>
                </c:pt>
                <c:pt idx="8">
                  <c:v>79.319999999999993</c:v>
                </c:pt>
                <c:pt idx="9">
                  <c:v>81.8</c:v>
                </c:pt>
                <c:pt idx="10">
                  <c:v>83.53</c:v>
                </c:pt>
                <c:pt idx="11">
                  <c:v>83.99</c:v>
                </c:pt>
                <c:pt idx="12">
                  <c:v>80.27</c:v>
                </c:pt>
                <c:pt idx="13">
                  <c:v>82.69</c:v>
                </c:pt>
                <c:pt idx="14">
                  <c:v>81.319999999999993</c:v>
                </c:pt>
                <c:pt idx="15">
                  <c:v>75.52</c:v>
                </c:pt>
                <c:pt idx="16">
                  <c:v>83.17</c:v>
                </c:pt>
                <c:pt idx="17">
                  <c:v>85.1</c:v>
                </c:pt>
                <c:pt idx="18">
                  <c:v>80.239999999999995</c:v>
                </c:pt>
                <c:pt idx="19">
                  <c:v>80.92</c:v>
                </c:pt>
                <c:pt idx="20">
                  <c:v>81.41</c:v>
                </c:pt>
                <c:pt idx="21">
                  <c:v>79.77</c:v>
                </c:pt>
                <c:pt idx="22">
                  <c:v>79.67</c:v>
                </c:pt>
                <c:pt idx="23">
                  <c:v>82.03</c:v>
                </c:pt>
                <c:pt idx="24">
                  <c:v>81.040000000000006</c:v>
                </c:pt>
                <c:pt idx="25">
                  <c:v>77.599999999999994</c:v>
                </c:pt>
                <c:pt idx="26">
                  <c:v>85.8</c:v>
                </c:pt>
                <c:pt idx="27">
                  <c:v>90.04</c:v>
                </c:pt>
                <c:pt idx="28">
                  <c:v>88.21</c:v>
                </c:pt>
                <c:pt idx="29">
                  <c:v>78.19</c:v>
                </c:pt>
                <c:pt idx="30">
                  <c:v>81.8</c:v>
                </c:pt>
                <c:pt idx="31">
                  <c:v>78.19</c:v>
                </c:pt>
                <c:pt idx="32">
                  <c:v>86.56</c:v>
                </c:pt>
                <c:pt idx="33">
                  <c:v>81.8</c:v>
                </c:pt>
                <c:pt idx="34">
                  <c:v>78.239999999999995</c:v>
                </c:pt>
                <c:pt idx="35">
                  <c:v>71.040000000000006</c:v>
                </c:pt>
                <c:pt idx="36">
                  <c:v>75.94</c:v>
                </c:pt>
                <c:pt idx="37">
                  <c:v>81.94</c:v>
                </c:pt>
                <c:pt idx="38">
                  <c:v>81.739999999999995</c:v>
                </c:pt>
                <c:pt idx="39">
                  <c:v>84.53</c:v>
                </c:pt>
                <c:pt idx="40">
                  <c:v>84.25</c:v>
                </c:pt>
                <c:pt idx="41">
                  <c:v>83.09</c:v>
                </c:pt>
                <c:pt idx="42">
                  <c:v>86.56</c:v>
                </c:pt>
                <c:pt idx="43">
                  <c:v>85.73</c:v>
                </c:pt>
                <c:pt idx="44">
                  <c:v>85.21</c:v>
                </c:pt>
                <c:pt idx="45">
                  <c:v>84.36</c:v>
                </c:pt>
                <c:pt idx="46">
                  <c:v>84.53</c:v>
                </c:pt>
                <c:pt idx="47">
                  <c:v>87.56</c:v>
                </c:pt>
                <c:pt idx="48">
                  <c:v>83.31</c:v>
                </c:pt>
                <c:pt idx="49">
                  <c:v>82.18</c:v>
                </c:pt>
                <c:pt idx="50">
                  <c:v>86.27</c:v>
                </c:pt>
                <c:pt idx="51">
                  <c:v>90.14</c:v>
                </c:pt>
                <c:pt idx="52">
                  <c:v>88.9</c:v>
                </c:pt>
                <c:pt idx="53">
                  <c:v>83.8</c:v>
                </c:pt>
                <c:pt idx="54">
                  <c:v>81.650000000000006</c:v>
                </c:pt>
                <c:pt idx="55">
                  <c:v>87.2</c:v>
                </c:pt>
                <c:pt idx="56">
                  <c:v>90.11</c:v>
                </c:pt>
                <c:pt idx="57">
                  <c:v>86.42</c:v>
                </c:pt>
                <c:pt idx="58">
                  <c:v>84.61</c:v>
                </c:pt>
                <c:pt idx="59">
                  <c:v>85.98</c:v>
                </c:pt>
                <c:pt idx="60">
                  <c:v>90.72</c:v>
                </c:pt>
                <c:pt idx="61">
                  <c:v>96.37</c:v>
                </c:pt>
                <c:pt idx="62">
                  <c:v>96.85</c:v>
                </c:pt>
                <c:pt idx="63">
                  <c:v>87.44</c:v>
                </c:pt>
                <c:pt idx="64">
                  <c:v>89.58</c:v>
                </c:pt>
                <c:pt idx="65">
                  <c:v>90.68</c:v>
                </c:pt>
                <c:pt idx="66">
                  <c:v>86.93</c:v>
                </c:pt>
                <c:pt idx="67">
                  <c:v>86.01</c:v>
                </c:pt>
                <c:pt idx="68">
                  <c:v>84.03</c:v>
                </c:pt>
                <c:pt idx="69">
                  <c:v>84.7</c:v>
                </c:pt>
                <c:pt idx="70">
                  <c:v>84</c:v>
                </c:pt>
                <c:pt idx="71">
                  <c:v>88.53</c:v>
                </c:pt>
                <c:pt idx="72">
                  <c:v>85.01</c:v>
                </c:pt>
                <c:pt idx="73">
                  <c:v>84.12</c:v>
                </c:pt>
                <c:pt idx="74">
                  <c:v>83.4</c:v>
                </c:pt>
                <c:pt idx="75">
                  <c:v>86.29</c:v>
                </c:pt>
                <c:pt idx="76">
                  <c:v>95.65</c:v>
                </c:pt>
                <c:pt idx="77">
                  <c:v>95.38</c:v>
                </c:pt>
                <c:pt idx="78">
                  <c:v>94.31</c:v>
                </c:pt>
                <c:pt idx="79">
                  <c:v>88.83</c:v>
                </c:pt>
                <c:pt idx="80">
                  <c:v>90.1</c:v>
                </c:pt>
                <c:pt idx="81">
                  <c:v>95.17</c:v>
                </c:pt>
                <c:pt idx="82">
                  <c:v>91.84</c:v>
                </c:pt>
                <c:pt idx="83">
                  <c:v>87.12</c:v>
                </c:pt>
                <c:pt idx="84">
                  <c:v>87.21</c:v>
                </c:pt>
                <c:pt idx="85">
                  <c:v>94.68</c:v>
                </c:pt>
                <c:pt idx="86">
                  <c:v>91.37</c:v>
                </c:pt>
                <c:pt idx="87">
                  <c:v>82.41</c:v>
                </c:pt>
                <c:pt idx="88">
                  <c:v>89.48</c:v>
                </c:pt>
                <c:pt idx="89">
                  <c:v>88.09</c:v>
                </c:pt>
                <c:pt idx="90">
                  <c:v>94.41</c:v>
                </c:pt>
                <c:pt idx="91">
                  <c:v>86.22</c:v>
                </c:pt>
                <c:pt idx="92">
                  <c:v>89.19</c:v>
                </c:pt>
                <c:pt idx="93">
                  <c:v>88.58</c:v>
                </c:pt>
                <c:pt idx="94">
                  <c:v>92.12</c:v>
                </c:pt>
                <c:pt idx="95">
                  <c:v>92.36</c:v>
                </c:pt>
                <c:pt idx="96">
                  <c:v>91.61</c:v>
                </c:pt>
                <c:pt idx="97">
                  <c:v>76.66</c:v>
                </c:pt>
                <c:pt idx="98">
                  <c:v>91.18</c:v>
                </c:pt>
                <c:pt idx="99">
                  <c:v>90.25</c:v>
                </c:pt>
                <c:pt idx="100">
                  <c:v>92.89</c:v>
                </c:pt>
                <c:pt idx="101">
                  <c:v>91.43</c:v>
                </c:pt>
                <c:pt idx="102">
                  <c:v>88.01</c:v>
                </c:pt>
                <c:pt idx="103">
                  <c:v>91.55</c:v>
                </c:pt>
                <c:pt idx="104">
                  <c:v>89.49</c:v>
                </c:pt>
                <c:pt idx="105">
                  <c:v>89.01</c:v>
                </c:pt>
                <c:pt idx="106">
                  <c:v>83.16</c:v>
                </c:pt>
                <c:pt idx="107">
                  <c:v>85.21</c:v>
                </c:pt>
                <c:pt idx="108">
                  <c:v>86.59</c:v>
                </c:pt>
                <c:pt idx="109">
                  <c:v>86.6</c:v>
                </c:pt>
                <c:pt idx="110">
                  <c:v>87.42</c:v>
                </c:pt>
                <c:pt idx="111">
                  <c:v>85.55</c:v>
                </c:pt>
                <c:pt idx="112">
                  <c:v>87.23</c:v>
                </c:pt>
                <c:pt idx="113">
                  <c:v>85.33</c:v>
                </c:pt>
                <c:pt idx="114">
                  <c:v>85.39</c:v>
                </c:pt>
                <c:pt idx="115">
                  <c:v>89.06</c:v>
                </c:pt>
                <c:pt idx="116">
                  <c:v>86.74</c:v>
                </c:pt>
                <c:pt idx="117">
                  <c:v>86.11</c:v>
                </c:pt>
                <c:pt idx="118">
                  <c:v>84.78</c:v>
                </c:pt>
                <c:pt idx="119">
                  <c:v>89.76</c:v>
                </c:pt>
                <c:pt idx="120">
                  <c:v>90.84</c:v>
                </c:pt>
                <c:pt idx="121">
                  <c:v>89.16</c:v>
                </c:pt>
                <c:pt idx="122">
                  <c:v>86.39</c:v>
                </c:pt>
                <c:pt idx="123">
                  <c:v>86.59</c:v>
                </c:pt>
                <c:pt idx="124">
                  <c:v>85.52</c:v>
                </c:pt>
                <c:pt idx="125">
                  <c:v>84.86</c:v>
                </c:pt>
                <c:pt idx="126">
                  <c:v>88.61</c:v>
                </c:pt>
                <c:pt idx="127">
                  <c:v>86.74</c:v>
                </c:pt>
                <c:pt idx="128">
                  <c:v>94.86</c:v>
                </c:pt>
                <c:pt idx="129">
                  <c:v>96.79</c:v>
                </c:pt>
                <c:pt idx="130">
                  <c:v>96.38</c:v>
                </c:pt>
                <c:pt idx="131">
                  <c:v>95.65</c:v>
                </c:pt>
                <c:pt idx="132">
                  <c:v>94.16</c:v>
                </c:pt>
                <c:pt idx="133">
                  <c:v>99.22</c:v>
                </c:pt>
                <c:pt idx="134">
                  <c:v>98.32</c:v>
                </c:pt>
                <c:pt idx="135">
                  <c:v>94.87</c:v>
                </c:pt>
                <c:pt idx="136">
                  <c:v>92.54</c:v>
                </c:pt>
                <c:pt idx="137">
                  <c:v>95.7</c:v>
                </c:pt>
                <c:pt idx="138">
                  <c:v>92.4</c:v>
                </c:pt>
                <c:pt idx="139">
                  <c:v>99.01</c:v>
                </c:pt>
                <c:pt idx="140">
                  <c:v>94.73</c:v>
                </c:pt>
                <c:pt idx="141">
                  <c:v>94.2</c:v>
                </c:pt>
                <c:pt idx="142">
                  <c:v>98.93</c:v>
                </c:pt>
                <c:pt idx="143">
                  <c:v>98.86</c:v>
                </c:pt>
                <c:pt idx="144">
                  <c:v>97.54</c:v>
                </c:pt>
                <c:pt idx="145">
                  <c:v>93.05</c:v>
                </c:pt>
                <c:pt idx="146">
                  <c:v>88.64</c:v>
                </c:pt>
                <c:pt idx="147">
                  <c:v>89.33</c:v>
                </c:pt>
                <c:pt idx="148">
                  <c:v>89.58</c:v>
                </c:pt>
                <c:pt idx="149">
                  <c:v>86.86</c:v>
                </c:pt>
                <c:pt idx="150">
                  <c:v>92.77</c:v>
                </c:pt>
                <c:pt idx="151">
                  <c:v>89.08</c:v>
                </c:pt>
                <c:pt idx="152">
                  <c:v>85.19</c:v>
                </c:pt>
                <c:pt idx="153">
                  <c:v>97.34</c:v>
                </c:pt>
                <c:pt idx="154">
                  <c:v>87.34</c:v>
                </c:pt>
                <c:pt idx="155">
                  <c:v>87.07</c:v>
                </c:pt>
                <c:pt idx="156">
                  <c:v>88.62</c:v>
                </c:pt>
                <c:pt idx="157">
                  <c:v>91.34</c:v>
                </c:pt>
                <c:pt idx="158">
                  <c:v>88.49</c:v>
                </c:pt>
                <c:pt idx="159">
                  <c:v>92.67</c:v>
                </c:pt>
                <c:pt idx="160">
                  <c:v>89.87</c:v>
                </c:pt>
                <c:pt idx="161">
                  <c:v>92.86</c:v>
                </c:pt>
                <c:pt idx="162">
                  <c:v>88.96</c:v>
                </c:pt>
                <c:pt idx="163">
                  <c:v>94.72</c:v>
                </c:pt>
                <c:pt idx="164">
                  <c:v>88.16</c:v>
                </c:pt>
                <c:pt idx="165">
                  <c:v>91.43</c:v>
                </c:pt>
                <c:pt idx="166">
                  <c:v>98.75</c:v>
                </c:pt>
                <c:pt idx="167">
                  <c:v>97.2</c:v>
                </c:pt>
                <c:pt idx="168">
                  <c:v>97.68</c:v>
                </c:pt>
                <c:pt idx="169">
                  <c:v>98.94</c:v>
                </c:pt>
                <c:pt idx="170">
                  <c:v>91.27</c:v>
                </c:pt>
                <c:pt idx="171">
                  <c:v>86.92</c:v>
                </c:pt>
                <c:pt idx="172">
                  <c:v>92.91</c:v>
                </c:pt>
                <c:pt idx="173">
                  <c:v>91.66</c:v>
                </c:pt>
                <c:pt idx="174">
                  <c:v>95.75</c:v>
                </c:pt>
                <c:pt idx="175">
                  <c:v>96.22</c:v>
                </c:pt>
                <c:pt idx="176">
                  <c:v>93.13</c:v>
                </c:pt>
                <c:pt idx="177">
                  <c:v>97.29</c:v>
                </c:pt>
                <c:pt idx="178">
                  <c:v>98.75</c:v>
                </c:pt>
                <c:pt idx="179">
                  <c:v>92.89</c:v>
                </c:pt>
                <c:pt idx="180">
                  <c:v>91.64</c:v>
                </c:pt>
                <c:pt idx="181">
                  <c:v>89.15</c:v>
                </c:pt>
                <c:pt idx="182">
                  <c:v>96.82</c:v>
                </c:pt>
                <c:pt idx="183">
                  <c:v>95.71</c:v>
                </c:pt>
                <c:pt idx="184">
                  <c:v>96.59</c:v>
                </c:pt>
                <c:pt idx="185">
                  <c:v>97.61</c:v>
                </c:pt>
                <c:pt idx="186">
                  <c:v>96.56</c:v>
                </c:pt>
                <c:pt idx="187">
                  <c:v>97.47</c:v>
                </c:pt>
                <c:pt idx="188">
                  <c:v>98.09</c:v>
                </c:pt>
                <c:pt idx="189">
                  <c:v>99.05</c:v>
                </c:pt>
                <c:pt idx="190">
                  <c:v>97.71</c:v>
                </c:pt>
                <c:pt idx="191">
                  <c:v>93.03</c:v>
                </c:pt>
                <c:pt idx="192">
                  <c:v>92.47</c:v>
                </c:pt>
                <c:pt idx="193">
                  <c:v>98.72</c:v>
                </c:pt>
                <c:pt idx="194">
                  <c:v>97.71</c:v>
                </c:pt>
                <c:pt idx="195">
                  <c:v>92.82</c:v>
                </c:pt>
                <c:pt idx="196">
                  <c:v>95.22</c:v>
                </c:pt>
                <c:pt idx="197">
                  <c:v>93.69</c:v>
                </c:pt>
                <c:pt idx="198">
                  <c:v>92.05</c:v>
                </c:pt>
                <c:pt idx="199">
                  <c:v>96.54</c:v>
                </c:pt>
                <c:pt idx="200">
                  <c:v>96.13</c:v>
                </c:pt>
                <c:pt idx="201">
                  <c:v>91.95</c:v>
                </c:pt>
                <c:pt idx="202">
                  <c:v>87.3</c:v>
                </c:pt>
                <c:pt idx="203">
                  <c:v>87.93</c:v>
                </c:pt>
                <c:pt idx="204">
                  <c:v>94.66</c:v>
                </c:pt>
                <c:pt idx="205">
                  <c:v>94.88</c:v>
                </c:pt>
                <c:pt idx="206">
                  <c:v>96.08</c:v>
                </c:pt>
                <c:pt idx="207">
                  <c:v>94.3</c:v>
                </c:pt>
                <c:pt idx="208">
                  <c:v>86.13</c:v>
                </c:pt>
                <c:pt idx="209">
                  <c:v>92.73</c:v>
                </c:pt>
                <c:pt idx="210">
                  <c:v>91.68</c:v>
                </c:pt>
                <c:pt idx="211">
                  <c:v>91.16</c:v>
                </c:pt>
                <c:pt idx="212">
                  <c:v>93.15</c:v>
                </c:pt>
                <c:pt idx="213">
                  <c:v>86.08</c:v>
                </c:pt>
                <c:pt idx="214">
                  <c:v>94.04</c:v>
                </c:pt>
                <c:pt idx="215">
                  <c:v>87.96</c:v>
                </c:pt>
                <c:pt idx="216">
                  <c:v>84.87</c:v>
                </c:pt>
                <c:pt idx="217">
                  <c:v>89.02</c:v>
                </c:pt>
                <c:pt idx="218">
                  <c:v>86.7</c:v>
                </c:pt>
                <c:pt idx="219">
                  <c:v>91.41</c:v>
                </c:pt>
                <c:pt idx="220">
                  <c:v>97.36</c:v>
                </c:pt>
                <c:pt idx="221">
                  <c:v>97.3</c:v>
                </c:pt>
                <c:pt idx="222">
                  <c:v>95.82</c:v>
                </c:pt>
                <c:pt idx="223">
                  <c:v>98.97</c:v>
                </c:pt>
                <c:pt idx="224">
                  <c:v>92.96</c:v>
                </c:pt>
                <c:pt idx="225">
                  <c:v>94.77</c:v>
                </c:pt>
                <c:pt idx="226">
                  <c:v>95.2</c:v>
                </c:pt>
                <c:pt idx="227">
                  <c:v>93.2</c:v>
                </c:pt>
                <c:pt idx="228">
                  <c:v>92.34</c:v>
                </c:pt>
                <c:pt idx="229">
                  <c:v>94.14</c:v>
                </c:pt>
                <c:pt idx="230">
                  <c:v>89.13</c:v>
                </c:pt>
                <c:pt idx="231">
                  <c:v>89.49</c:v>
                </c:pt>
                <c:pt idx="232">
                  <c:v>88.95</c:v>
                </c:pt>
                <c:pt idx="233">
                  <c:v>89.69</c:v>
                </c:pt>
                <c:pt idx="234">
                  <c:v>98.46</c:v>
                </c:pt>
                <c:pt idx="235">
                  <c:v>94.63</c:v>
                </c:pt>
                <c:pt idx="236">
                  <c:v>93.52</c:v>
                </c:pt>
                <c:pt idx="237">
                  <c:v>97.38</c:v>
                </c:pt>
                <c:pt idx="238">
                  <c:v>89.25</c:v>
                </c:pt>
                <c:pt idx="239">
                  <c:v>90.42</c:v>
                </c:pt>
                <c:pt idx="240">
                  <c:v>85.43</c:v>
                </c:pt>
                <c:pt idx="241">
                  <c:v>90.3</c:v>
                </c:pt>
                <c:pt idx="242">
                  <c:v>90.13</c:v>
                </c:pt>
                <c:pt idx="243">
                  <c:v>96.24</c:v>
                </c:pt>
                <c:pt idx="244">
                  <c:v>96.65</c:v>
                </c:pt>
                <c:pt idx="245">
                  <c:v>94.8</c:v>
                </c:pt>
                <c:pt idx="246">
                  <c:v>89.56</c:v>
                </c:pt>
                <c:pt idx="247">
                  <c:v>92.05</c:v>
                </c:pt>
                <c:pt idx="248">
                  <c:v>91.42</c:v>
                </c:pt>
                <c:pt idx="249">
                  <c:v>86.24</c:v>
                </c:pt>
                <c:pt idx="250">
                  <c:v>94.66</c:v>
                </c:pt>
                <c:pt idx="251">
                  <c:v>92.06</c:v>
                </c:pt>
                <c:pt idx="252">
                  <c:v>92.41</c:v>
                </c:pt>
                <c:pt idx="253">
                  <c:v>97.58</c:v>
                </c:pt>
                <c:pt idx="254">
                  <c:v>96.13</c:v>
                </c:pt>
                <c:pt idx="255">
                  <c:v>94.89</c:v>
                </c:pt>
                <c:pt idx="256">
                  <c:v>89.75</c:v>
                </c:pt>
                <c:pt idx="257">
                  <c:v>96.07</c:v>
                </c:pt>
                <c:pt idx="258">
                  <c:v>99.76</c:v>
                </c:pt>
                <c:pt idx="259">
                  <c:v>99.2</c:v>
                </c:pt>
                <c:pt idx="260">
                  <c:v>98.03</c:v>
                </c:pt>
                <c:pt idx="261">
                  <c:v>93.37</c:v>
                </c:pt>
                <c:pt idx="262">
                  <c:v>95.28</c:v>
                </c:pt>
                <c:pt idx="263">
                  <c:v>96.82</c:v>
                </c:pt>
                <c:pt idx="264">
                  <c:v>90.02</c:v>
                </c:pt>
                <c:pt idx="265">
                  <c:v>89.07</c:v>
                </c:pt>
                <c:pt idx="266">
                  <c:v>89.87</c:v>
                </c:pt>
                <c:pt idx="267">
                  <c:v>86.78</c:v>
                </c:pt>
                <c:pt idx="268">
                  <c:v>94.6</c:v>
                </c:pt>
                <c:pt idx="269">
                  <c:v>88.84</c:v>
                </c:pt>
                <c:pt idx="270">
                  <c:v>87.12</c:v>
                </c:pt>
                <c:pt idx="271">
                  <c:v>87.36</c:v>
                </c:pt>
                <c:pt idx="272">
                  <c:v>89.44</c:v>
                </c:pt>
                <c:pt idx="273">
                  <c:v>89.8</c:v>
                </c:pt>
                <c:pt idx="274">
                  <c:v>89.95</c:v>
                </c:pt>
                <c:pt idx="275">
                  <c:v>93.19</c:v>
                </c:pt>
                <c:pt idx="276">
                  <c:v>98.69</c:v>
                </c:pt>
                <c:pt idx="277">
                  <c:v>99.92</c:v>
                </c:pt>
                <c:pt idx="278">
                  <c:v>98.43</c:v>
                </c:pt>
                <c:pt idx="279">
                  <c:v>94.75</c:v>
                </c:pt>
                <c:pt idx="280">
                  <c:v>86.64</c:v>
                </c:pt>
                <c:pt idx="281">
                  <c:v>88.56</c:v>
                </c:pt>
                <c:pt idx="282">
                  <c:v>93.59</c:v>
                </c:pt>
                <c:pt idx="283">
                  <c:v>94.67</c:v>
                </c:pt>
                <c:pt idx="284">
                  <c:v>93.96</c:v>
                </c:pt>
                <c:pt idx="285">
                  <c:v>83.99</c:v>
                </c:pt>
                <c:pt idx="286">
                  <c:v>91.89</c:v>
                </c:pt>
                <c:pt idx="287">
                  <c:v>88.89</c:v>
                </c:pt>
                <c:pt idx="288">
                  <c:v>90.15</c:v>
                </c:pt>
                <c:pt idx="289">
                  <c:v>94.16</c:v>
                </c:pt>
                <c:pt idx="290">
                  <c:v>92.01</c:v>
                </c:pt>
                <c:pt idx="291">
                  <c:v>88.27</c:v>
                </c:pt>
                <c:pt idx="292">
                  <c:v>96.03</c:v>
                </c:pt>
                <c:pt idx="293">
                  <c:v>95.93</c:v>
                </c:pt>
                <c:pt idx="294">
                  <c:v>86.73</c:v>
                </c:pt>
                <c:pt idx="295">
                  <c:v>84.72</c:v>
                </c:pt>
                <c:pt idx="296">
                  <c:v>83.76</c:v>
                </c:pt>
                <c:pt idx="297">
                  <c:v>87.32</c:v>
                </c:pt>
                <c:pt idx="298">
                  <c:v>83.92</c:v>
                </c:pt>
                <c:pt idx="299">
                  <c:v>83.7</c:v>
                </c:pt>
                <c:pt idx="300">
                  <c:v>84.22</c:v>
                </c:pt>
                <c:pt idx="301">
                  <c:v>84.65</c:v>
                </c:pt>
                <c:pt idx="302">
                  <c:v>82.2</c:v>
                </c:pt>
                <c:pt idx="303">
                  <c:v>86.08</c:v>
                </c:pt>
                <c:pt idx="304">
                  <c:v>84.44</c:v>
                </c:pt>
                <c:pt idx="305">
                  <c:v>84.77</c:v>
                </c:pt>
                <c:pt idx="306">
                  <c:v>86.16</c:v>
                </c:pt>
                <c:pt idx="307">
                  <c:v>86.74</c:v>
                </c:pt>
                <c:pt idx="308">
                  <c:v>85.86</c:v>
                </c:pt>
                <c:pt idx="309">
                  <c:v>88.66</c:v>
                </c:pt>
                <c:pt idx="310">
                  <c:v>84.06</c:v>
                </c:pt>
                <c:pt idx="311">
                  <c:v>82.62</c:v>
                </c:pt>
                <c:pt idx="312">
                  <c:v>86.74</c:v>
                </c:pt>
                <c:pt idx="313">
                  <c:v>84.86</c:v>
                </c:pt>
                <c:pt idx="314">
                  <c:v>83.37</c:v>
                </c:pt>
                <c:pt idx="315">
                  <c:v>80.31</c:v>
                </c:pt>
                <c:pt idx="316">
                  <c:v>75.16</c:v>
                </c:pt>
                <c:pt idx="317">
                  <c:v>88.54</c:v>
                </c:pt>
                <c:pt idx="318">
                  <c:v>82.75</c:v>
                </c:pt>
                <c:pt idx="319">
                  <c:v>79.400000000000006</c:v>
                </c:pt>
                <c:pt idx="320">
                  <c:v>89.09</c:v>
                </c:pt>
                <c:pt idx="321">
                  <c:v>81.569999999999993</c:v>
                </c:pt>
                <c:pt idx="322">
                  <c:v>80.25</c:v>
                </c:pt>
                <c:pt idx="323">
                  <c:v>75.7</c:v>
                </c:pt>
                <c:pt idx="324">
                  <c:v>76.61</c:v>
                </c:pt>
                <c:pt idx="325">
                  <c:v>82.42</c:v>
                </c:pt>
                <c:pt idx="326">
                  <c:v>74.78</c:v>
                </c:pt>
                <c:pt idx="327">
                  <c:v>82.6</c:v>
                </c:pt>
                <c:pt idx="328">
                  <c:v>84.43</c:v>
                </c:pt>
                <c:pt idx="329">
                  <c:v>88.19</c:v>
                </c:pt>
                <c:pt idx="330">
                  <c:v>76.34</c:v>
                </c:pt>
                <c:pt idx="331">
                  <c:v>80.709999999999994</c:v>
                </c:pt>
                <c:pt idx="332">
                  <c:v>86.92</c:v>
                </c:pt>
                <c:pt idx="333">
                  <c:v>89.86</c:v>
                </c:pt>
                <c:pt idx="334">
                  <c:v>86.09</c:v>
                </c:pt>
                <c:pt idx="335">
                  <c:v>80.37</c:v>
                </c:pt>
                <c:pt idx="336">
                  <c:v>78.790000000000006</c:v>
                </c:pt>
                <c:pt idx="337">
                  <c:v>79.16</c:v>
                </c:pt>
                <c:pt idx="338">
                  <c:v>80.55</c:v>
                </c:pt>
                <c:pt idx="339">
                  <c:v>85.75</c:v>
                </c:pt>
                <c:pt idx="340">
                  <c:v>80.7</c:v>
                </c:pt>
                <c:pt idx="341">
                  <c:v>74.31</c:v>
                </c:pt>
                <c:pt idx="342">
                  <c:v>74.03</c:v>
                </c:pt>
                <c:pt idx="343">
                  <c:v>74.89</c:v>
                </c:pt>
                <c:pt idx="344">
                  <c:v>97.77</c:v>
                </c:pt>
                <c:pt idx="345">
                  <c:v>84.3</c:v>
                </c:pt>
                <c:pt idx="346">
                  <c:v>83.65</c:v>
                </c:pt>
                <c:pt idx="347">
                  <c:v>83.74</c:v>
                </c:pt>
                <c:pt idx="348">
                  <c:v>84.36</c:v>
                </c:pt>
                <c:pt idx="349">
                  <c:v>77.180000000000007</c:v>
                </c:pt>
                <c:pt idx="350">
                  <c:v>82.49</c:v>
                </c:pt>
                <c:pt idx="351">
                  <c:v>83.27</c:v>
                </c:pt>
                <c:pt idx="352">
                  <c:v>90.21</c:v>
                </c:pt>
                <c:pt idx="353">
                  <c:v>87.8</c:v>
                </c:pt>
                <c:pt idx="354">
                  <c:v>82.39</c:v>
                </c:pt>
                <c:pt idx="355">
                  <c:v>75.45</c:v>
                </c:pt>
                <c:pt idx="356">
                  <c:v>75.92</c:v>
                </c:pt>
                <c:pt idx="357">
                  <c:v>80.44</c:v>
                </c:pt>
                <c:pt idx="358">
                  <c:v>88.11</c:v>
                </c:pt>
                <c:pt idx="359">
                  <c:v>84.46</c:v>
                </c:pt>
                <c:pt idx="360">
                  <c:v>91.04</c:v>
                </c:pt>
                <c:pt idx="361">
                  <c:v>87.3</c:v>
                </c:pt>
                <c:pt idx="362">
                  <c:v>73.52</c:v>
                </c:pt>
                <c:pt idx="363">
                  <c:v>78.5</c:v>
                </c:pt>
                <c:pt idx="364">
                  <c:v>80.67</c:v>
                </c:pt>
                <c:pt idx="365">
                  <c:v>88.67</c:v>
                </c:pt>
                <c:pt idx="366">
                  <c:v>94.89</c:v>
                </c:pt>
                <c:pt idx="367">
                  <c:v>87.83</c:v>
                </c:pt>
                <c:pt idx="368">
                  <c:v>84.08</c:v>
                </c:pt>
                <c:pt idx="369">
                  <c:v>90.83</c:v>
                </c:pt>
                <c:pt idx="370">
                  <c:v>86.13</c:v>
                </c:pt>
                <c:pt idx="371">
                  <c:v>83.12</c:v>
                </c:pt>
                <c:pt idx="372">
                  <c:v>84.18</c:v>
                </c:pt>
                <c:pt idx="373">
                  <c:v>75.05</c:v>
                </c:pt>
                <c:pt idx="374">
                  <c:v>85.39</c:v>
                </c:pt>
                <c:pt idx="375">
                  <c:v>79.63</c:v>
                </c:pt>
                <c:pt idx="376">
                  <c:v>78.650000000000006</c:v>
                </c:pt>
                <c:pt idx="377">
                  <c:v>74.83</c:v>
                </c:pt>
                <c:pt idx="378">
                  <c:v>78.900000000000006</c:v>
                </c:pt>
                <c:pt idx="379">
                  <c:v>68.989999999999995</c:v>
                </c:pt>
                <c:pt idx="380">
                  <c:v>76.91</c:v>
                </c:pt>
                <c:pt idx="381">
                  <c:v>83.7</c:v>
                </c:pt>
                <c:pt idx="382">
                  <c:v>90.44</c:v>
                </c:pt>
                <c:pt idx="383">
                  <c:v>91.12</c:v>
                </c:pt>
                <c:pt idx="384">
                  <c:v>91.85</c:v>
                </c:pt>
                <c:pt idx="385">
                  <c:v>96.06</c:v>
                </c:pt>
                <c:pt idx="386">
                  <c:v>85.92</c:v>
                </c:pt>
                <c:pt idx="387">
                  <c:v>88.22</c:v>
                </c:pt>
                <c:pt idx="388">
                  <c:v>85.08</c:v>
                </c:pt>
                <c:pt idx="389">
                  <c:v>83.19</c:v>
                </c:pt>
                <c:pt idx="390">
                  <c:v>86.2</c:v>
                </c:pt>
                <c:pt idx="391">
                  <c:v>86.42</c:v>
                </c:pt>
                <c:pt idx="392">
                  <c:v>85.78</c:v>
                </c:pt>
                <c:pt idx="393">
                  <c:v>84.13</c:v>
                </c:pt>
                <c:pt idx="394">
                  <c:v>81.03</c:v>
                </c:pt>
                <c:pt idx="395">
                  <c:v>82.61</c:v>
                </c:pt>
                <c:pt idx="396">
                  <c:v>80.72</c:v>
                </c:pt>
                <c:pt idx="397">
                  <c:v>79.739999999999995</c:v>
                </c:pt>
                <c:pt idx="398">
                  <c:v>81.7</c:v>
                </c:pt>
                <c:pt idx="399">
                  <c:v>80.53</c:v>
                </c:pt>
                <c:pt idx="400">
                  <c:v>78.38</c:v>
                </c:pt>
                <c:pt idx="401">
                  <c:v>79.92</c:v>
                </c:pt>
                <c:pt idx="402">
                  <c:v>79.72</c:v>
                </c:pt>
                <c:pt idx="403">
                  <c:v>81.849999999999994</c:v>
                </c:pt>
                <c:pt idx="404">
                  <c:v>93.42</c:v>
                </c:pt>
                <c:pt idx="405">
                  <c:v>88.18</c:v>
                </c:pt>
                <c:pt idx="406">
                  <c:v>81.77</c:v>
                </c:pt>
                <c:pt idx="407">
                  <c:v>82.25</c:v>
                </c:pt>
                <c:pt idx="408">
                  <c:v>77.38</c:v>
                </c:pt>
                <c:pt idx="409">
                  <c:v>71.150000000000006</c:v>
                </c:pt>
                <c:pt idx="410">
                  <c:v>71.349999999999994</c:v>
                </c:pt>
                <c:pt idx="411">
                  <c:v>79.91</c:v>
                </c:pt>
                <c:pt idx="412">
                  <c:v>84.13</c:v>
                </c:pt>
                <c:pt idx="413">
                  <c:v>85.1</c:v>
                </c:pt>
                <c:pt idx="414">
                  <c:v>84.2</c:v>
                </c:pt>
                <c:pt idx="415">
                  <c:v>87.43</c:v>
                </c:pt>
                <c:pt idx="416">
                  <c:v>93.69</c:v>
                </c:pt>
                <c:pt idx="417">
                  <c:v>91.92</c:v>
                </c:pt>
                <c:pt idx="418">
                  <c:v>95.82</c:v>
                </c:pt>
                <c:pt idx="419">
                  <c:v>98.23</c:v>
                </c:pt>
                <c:pt idx="420">
                  <c:v>97.12</c:v>
                </c:pt>
                <c:pt idx="421">
                  <c:v>90.24</c:v>
                </c:pt>
                <c:pt idx="422">
                  <c:v>96.38</c:v>
                </c:pt>
                <c:pt idx="423">
                  <c:v>95.41</c:v>
                </c:pt>
                <c:pt idx="424">
                  <c:v>95.53</c:v>
                </c:pt>
                <c:pt idx="425">
                  <c:v>90.37</c:v>
                </c:pt>
                <c:pt idx="426">
                  <c:v>87.2</c:v>
                </c:pt>
                <c:pt idx="427">
                  <c:v>93.94</c:v>
                </c:pt>
                <c:pt idx="428">
                  <c:v>89.58</c:v>
                </c:pt>
                <c:pt idx="429">
                  <c:v>92.22</c:v>
                </c:pt>
                <c:pt idx="430">
                  <c:v>91.28</c:v>
                </c:pt>
                <c:pt idx="431">
                  <c:v>85.64</c:v>
                </c:pt>
                <c:pt idx="432">
                  <c:v>85.52</c:v>
                </c:pt>
                <c:pt idx="433">
                  <c:v>96.2</c:v>
                </c:pt>
                <c:pt idx="434">
                  <c:v>95.36</c:v>
                </c:pt>
                <c:pt idx="435">
                  <c:v>78.73</c:v>
                </c:pt>
                <c:pt idx="436">
                  <c:v>98.37</c:v>
                </c:pt>
                <c:pt idx="437">
                  <c:v>90.02</c:v>
                </c:pt>
                <c:pt idx="438">
                  <c:v>84.84</c:v>
                </c:pt>
                <c:pt idx="439">
                  <c:v>89.72</c:v>
                </c:pt>
                <c:pt idx="440">
                  <c:v>91.63</c:v>
                </c:pt>
                <c:pt idx="441">
                  <c:v>98.25</c:v>
                </c:pt>
                <c:pt idx="442">
                  <c:v>98.31</c:v>
                </c:pt>
                <c:pt idx="443">
                  <c:v>99.21</c:v>
                </c:pt>
                <c:pt idx="444">
                  <c:v>96.26</c:v>
                </c:pt>
                <c:pt idx="445">
                  <c:v>94.49</c:v>
                </c:pt>
                <c:pt idx="446">
                  <c:v>87.67</c:v>
                </c:pt>
                <c:pt idx="447">
                  <c:v>92.47</c:v>
                </c:pt>
                <c:pt idx="448">
                  <c:v>88.1</c:v>
                </c:pt>
                <c:pt idx="449">
                  <c:v>95.13</c:v>
                </c:pt>
                <c:pt idx="450">
                  <c:v>94.39</c:v>
                </c:pt>
                <c:pt idx="451">
                  <c:v>97.94</c:v>
                </c:pt>
                <c:pt idx="452">
                  <c:v>92.77</c:v>
                </c:pt>
                <c:pt idx="453">
                  <c:v>91.76</c:v>
                </c:pt>
                <c:pt idx="454">
                  <c:v>91.75</c:v>
                </c:pt>
                <c:pt idx="455">
                  <c:v>91.94</c:v>
                </c:pt>
                <c:pt idx="456">
                  <c:v>87.84</c:v>
                </c:pt>
                <c:pt idx="457">
                  <c:v>88.15</c:v>
                </c:pt>
                <c:pt idx="458">
                  <c:v>90.98</c:v>
                </c:pt>
                <c:pt idx="459">
                  <c:v>89.7</c:v>
                </c:pt>
                <c:pt idx="460">
                  <c:v>95.77</c:v>
                </c:pt>
                <c:pt idx="461">
                  <c:v>82.54</c:v>
                </c:pt>
                <c:pt idx="462">
                  <c:v>84.19</c:v>
                </c:pt>
                <c:pt idx="463">
                  <c:v>92.69</c:v>
                </c:pt>
                <c:pt idx="464">
                  <c:v>86.72</c:v>
                </c:pt>
                <c:pt idx="465">
                  <c:v>89.05</c:v>
                </c:pt>
                <c:pt idx="466">
                  <c:v>89.32</c:v>
                </c:pt>
                <c:pt idx="467">
                  <c:v>95.09</c:v>
                </c:pt>
                <c:pt idx="468">
                  <c:v>86.28</c:v>
                </c:pt>
                <c:pt idx="469">
                  <c:v>88.46</c:v>
                </c:pt>
                <c:pt idx="470">
                  <c:v>90.13</c:v>
                </c:pt>
                <c:pt idx="471">
                  <c:v>94.35</c:v>
                </c:pt>
                <c:pt idx="472">
                  <c:v>84.61</c:v>
                </c:pt>
                <c:pt idx="473">
                  <c:v>92.88</c:v>
                </c:pt>
                <c:pt idx="474">
                  <c:v>97.19</c:v>
                </c:pt>
                <c:pt idx="475">
                  <c:v>92.78</c:v>
                </c:pt>
                <c:pt idx="476">
                  <c:v>92.58</c:v>
                </c:pt>
                <c:pt idx="477">
                  <c:v>97.77</c:v>
                </c:pt>
                <c:pt idx="478">
                  <c:v>91.82</c:v>
                </c:pt>
                <c:pt idx="479">
                  <c:v>92.84</c:v>
                </c:pt>
                <c:pt idx="480">
                  <c:v>90.09</c:v>
                </c:pt>
                <c:pt idx="481">
                  <c:v>88.02</c:v>
                </c:pt>
                <c:pt idx="482">
                  <c:v>83.96</c:v>
                </c:pt>
                <c:pt idx="483">
                  <c:v>94.95</c:v>
                </c:pt>
                <c:pt idx="484">
                  <c:v>95.79</c:v>
                </c:pt>
                <c:pt idx="485">
                  <c:v>91.46</c:v>
                </c:pt>
                <c:pt idx="486">
                  <c:v>88.48</c:v>
                </c:pt>
                <c:pt idx="487">
                  <c:v>87.07</c:v>
                </c:pt>
                <c:pt idx="488">
                  <c:v>93.11</c:v>
                </c:pt>
                <c:pt idx="489">
                  <c:v>95.45</c:v>
                </c:pt>
                <c:pt idx="490">
                  <c:v>98.98</c:v>
                </c:pt>
                <c:pt idx="491">
                  <c:v>95.77</c:v>
                </c:pt>
                <c:pt idx="492">
                  <c:v>96.28</c:v>
                </c:pt>
                <c:pt idx="493">
                  <c:v>90.56</c:v>
                </c:pt>
                <c:pt idx="494">
                  <c:v>92.62</c:v>
                </c:pt>
                <c:pt idx="495">
                  <c:v>94.53</c:v>
                </c:pt>
                <c:pt idx="496">
                  <c:v>97.4</c:v>
                </c:pt>
                <c:pt idx="497">
                  <c:v>90.12</c:v>
                </c:pt>
                <c:pt idx="498">
                  <c:v>96.28</c:v>
                </c:pt>
                <c:pt idx="499">
                  <c:v>96.77</c:v>
                </c:pt>
                <c:pt idx="500">
                  <c:v>96.16</c:v>
                </c:pt>
                <c:pt idx="501">
                  <c:v>91.06</c:v>
                </c:pt>
                <c:pt idx="502">
                  <c:v>96.21</c:v>
                </c:pt>
                <c:pt idx="503">
                  <c:v>94.71</c:v>
                </c:pt>
                <c:pt idx="504">
                  <c:v>99.33</c:v>
                </c:pt>
                <c:pt idx="505">
                  <c:v>94.88</c:v>
                </c:pt>
                <c:pt idx="506">
                  <c:v>93.38</c:v>
                </c:pt>
                <c:pt idx="507">
                  <c:v>87.8</c:v>
                </c:pt>
                <c:pt idx="508">
                  <c:v>90.32</c:v>
                </c:pt>
                <c:pt idx="509">
                  <c:v>95.84</c:v>
                </c:pt>
                <c:pt idx="510">
                  <c:v>96.62</c:v>
                </c:pt>
                <c:pt idx="511">
                  <c:v>95.3</c:v>
                </c:pt>
                <c:pt idx="512">
                  <c:v>94.86</c:v>
                </c:pt>
                <c:pt idx="513">
                  <c:v>91.93</c:v>
                </c:pt>
                <c:pt idx="514">
                  <c:v>91.13</c:v>
                </c:pt>
                <c:pt idx="515">
                  <c:v>94.15</c:v>
                </c:pt>
                <c:pt idx="516">
                  <c:v>96.48</c:v>
                </c:pt>
                <c:pt idx="517">
                  <c:v>97.98</c:v>
                </c:pt>
                <c:pt idx="518">
                  <c:v>98.25</c:v>
                </c:pt>
                <c:pt idx="519">
                  <c:v>95.33</c:v>
                </c:pt>
                <c:pt idx="520">
                  <c:v>93.83</c:v>
                </c:pt>
                <c:pt idx="521">
                  <c:v>93.85</c:v>
                </c:pt>
                <c:pt idx="522">
                  <c:v>86.91</c:v>
                </c:pt>
                <c:pt idx="523">
                  <c:v>86.42</c:v>
                </c:pt>
                <c:pt idx="524">
                  <c:v>92.1</c:v>
                </c:pt>
                <c:pt idx="525">
                  <c:v>92.96</c:v>
                </c:pt>
                <c:pt idx="526">
                  <c:v>94.24</c:v>
                </c:pt>
                <c:pt idx="527">
                  <c:v>91.94</c:v>
                </c:pt>
                <c:pt idx="528">
                  <c:v>94.46</c:v>
                </c:pt>
                <c:pt idx="529">
                  <c:v>95.5</c:v>
                </c:pt>
                <c:pt idx="530">
                  <c:v>96.19</c:v>
                </c:pt>
                <c:pt idx="531">
                  <c:v>95.45</c:v>
                </c:pt>
                <c:pt idx="532">
                  <c:v>96.31</c:v>
                </c:pt>
                <c:pt idx="533">
                  <c:v>95.68</c:v>
                </c:pt>
                <c:pt idx="534">
                  <c:v>98.18</c:v>
                </c:pt>
                <c:pt idx="535">
                  <c:v>94.85</c:v>
                </c:pt>
                <c:pt idx="536">
                  <c:v>91.49</c:v>
                </c:pt>
                <c:pt idx="537">
                  <c:v>96.19</c:v>
                </c:pt>
                <c:pt idx="538">
                  <c:v>99.94</c:v>
                </c:pt>
                <c:pt idx="539">
                  <c:v>97.91</c:v>
                </c:pt>
                <c:pt idx="540">
                  <c:v>95.81</c:v>
                </c:pt>
                <c:pt idx="541">
                  <c:v>97.19</c:v>
                </c:pt>
                <c:pt idx="542">
                  <c:v>91.69</c:v>
                </c:pt>
                <c:pt idx="543">
                  <c:v>96.04</c:v>
                </c:pt>
                <c:pt idx="544">
                  <c:v>97.21</c:v>
                </c:pt>
                <c:pt idx="545">
                  <c:v>90.16</c:v>
                </c:pt>
                <c:pt idx="546">
                  <c:v>87.6</c:v>
                </c:pt>
                <c:pt idx="547">
                  <c:v>89.44</c:v>
                </c:pt>
                <c:pt idx="548">
                  <c:v>89.49</c:v>
                </c:pt>
                <c:pt idx="549">
                  <c:v>94.79</c:v>
                </c:pt>
                <c:pt idx="550">
                  <c:v>94.76</c:v>
                </c:pt>
                <c:pt idx="551">
                  <c:v>92.35</c:v>
                </c:pt>
                <c:pt idx="552">
                  <c:v>91.14</c:v>
                </c:pt>
                <c:pt idx="553">
                  <c:v>95.35</c:v>
                </c:pt>
                <c:pt idx="554">
                  <c:v>93.44</c:v>
                </c:pt>
                <c:pt idx="555">
                  <c:v>89.63</c:v>
                </c:pt>
                <c:pt idx="556">
                  <c:v>92.89</c:v>
                </c:pt>
                <c:pt idx="557">
                  <c:v>96.33</c:v>
                </c:pt>
                <c:pt idx="558">
                  <c:v>95.78</c:v>
                </c:pt>
                <c:pt idx="559">
                  <c:v>94.86</c:v>
                </c:pt>
                <c:pt idx="560">
                  <c:v>98.03</c:v>
                </c:pt>
                <c:pt idx="561">
                  <c:v>96.19</c:v>
                </c:pt>
                <c:pt idx="562">
                  <c:v>88.29</c:v>
                </c:pt>
                <c:pt idx="563">
                  <c:v>87.57</c:v>
                </c:pt>
                <c:pt idx="564">
                  <c:v>92.52</c:v>
                </c:pt>
                <c:pt idx="565">
                  <c:v>82.02</c:v>
                </c:pt>
                <c:pt idx="566">
                  <c:v>94.38</c:v>
                </c:pt>
                <c:pt idx="567">
                  <c:v>91.41</c:v>
                </c:pt>
                <c:pt idx="568">
                  <c:v>94.58</c:v>
                </c:pt>
                <c:pt idx="569">
                  <c:v>94.25</c:v>
                </c:pt>
                <c:pt idx="570">
                  <c:v>94.05</c:v>
                </c:pt>
                <c:pt idx="571">
                  <c:v>83.46</c:v>
                </c:pt>
                <c:pt idx="572">
                  <c:v>92.96</c:v>
                </c:pt>
                <c:pt idx="573">
                  <c:v>95.02</c:v>
                </c:pt>
                <c:pt idx="574">
                  <c:v>94.86</c:v>
                </c:pt>
                <c:pt idx="575">
                  <c:v>96.05</c:v>
                </c:pt>
                <c:pt idx="576">
                  <c:v>96.47</c:v>
                </c:pt>
                <c:pt idx="577">
                  <c:v>96.14</c:v>
                </c:pt>
                <c:pt idx="578">
                  <c:v>94.52</c:v>
                </c:pt>
                <c:pt idx="579">
                  <c:v>96.83</c:v>
                </c:pt>
                <c:pt idx="580">
                  <c:v>98.7</c:v>
                </c:pt>
                <c:pt idx="581">
                  <c:v>88.98</c:v>
                </c:pt>
                <c:pt idx="582">
                  <c:v>86.04</c:v>
                </c:pt>
                <c:pt idx="583">
                  <c:v>90.78</c:v>
                </c:pt>
                <c:pt idx="584">
                  <c:v>90.6</c:v>
                </c:pt>
                <c:pt idx="585">
                  <c:v>90.86</c:v>
                </c:pt>
                <c:pt idx="586">
                  <c:v>92.51</c:v>
                </c:pt>
                <c:pt idx="587">
                  <c:v>96.6</c:v>
                </c:pt>
                <c:pt idx="588">
                  <c:v>91.54</c:v>
                </c:pt>
                <c:pt idx="589">
                  <c:v>93.34</c:v>
                </c:pt>
                <c:pt idx="590">
                  <c:v>95.14</c:v>
                </c:pt>
                <c:pt idx="591">
                  <c:v>94.87</c:v>
                </c:pt>
                <c:pt idx="592">
                  <c:v>88.47</c:v>
                </c:pt>
                <c:pt idx="593">
                  <c:v>88.96</c:v>
                </c:pt>
                <c:pt idx="594">
                  <c:v>94</c:v>
                </c:pt>
                <c:pt idx="595">
                  <c:v>98.8</c:v>
                </c:pt>
                <c:pt idx="596">
                  <c:v>94.15</c:v>
                </c:pt>
                <c:pt idx="597">
                  <c:v>92.7</c:v>
                </c:pt>
                <c:pt idx="598">
                  <c:v>92.57</c:v>
                </c:pt>
                <c:pt idx="599">
                  <c:v>92.51</c:v>
                </c:pt>
                <c:pt idx="600">
                  <c:v>94.21</c:v>
                </c:pt>
                <c:pt idx="601">
                  <c:v>96.22</c:v>
                </c:pt>
                <c:pt idx="602">
                  <c:v>98.33</c:v>
                </c:pt>
                <c:pt idx="603">
                  <c:v>95.77</c:v>
                </c:pt>
                <c:pt idx="604">
                  <c:v>95.05</c:v>
                </c:pt>
                <c:pt idx="605">
                  <c:v>94.59</c:v>
                </c:pt>
                <c:pt idx="606">
                  <c:v>91.96</c:v>
                </c:pt>
                <c:pt idx="607">
                  <c:v>91.76</c:v>
                </c:pt>
                <c:pt idx="608">
                  <c:v>92.69</c:v>
                </c:pt>
                <c:pt idx="609">
                  <c:v>92.53</c:v>
                </c:pt>
                <c:pt idx="610">
                  <c:v>97.93</c:v>
                </c:pt>
                <c:pt idx="611">
                  <c:v>94.65</c:v>
                </c:pt>
                <c:pt idx="612">
                  <c:v>88.62</c:v>
                </c:pt>
                <c:pt idx="613">
                  <c:v>94.57</c:v>
                </c:pt>
                <c:pt idx="614">
                  <c:v>90.53</c:v>
                </c:pt>
                <c:pt idx="615">
                  <c:v>92.99</c:v>
                </c:pt>
                <c:pt idx="616">
                  <c:v>95.03</c:v>
                </c:pt>
                <c:pt idx="617">
                  <c:v>98.71</c:v>
                </c:pt>
                <c:pt idx="618">
                  <c:v>90.39</c:v>
                </c:pt>
                <c:pt idx="619">
                  <c:v>87.51</c:v>
                </c:pt>
                <c:pt idx="620">
                  <c:v>95.86</c:v>
                </c:pt>
                <c:pt idx="621">
                  <c:v>97.36</c:v>
                </c:pt>
                <c:pt idx="622">
                  <c:v>99.83</c:v>
                </c:pt>
                <c:pt idx="623">
                  <c:v>95.3</c:v>
                </c:pt>
                <c:pt idx="624">
                  <c:v>98.71</c:v>
                </c:pt>
                <c:pt idx="625">
                  <c:v>98.73</c:v>
                </c:pt>
                <c:pt idx="626">
                  <c:v>96.52</c:v>
                </c:pt>
                <c:pt idx="627">
                  <c:v>91.47</c:v>
                </c:pt>
                <c:pt idx="628">
                  <c:v>90.61</c:v>
                </c:pt>
                <c:pt idx="629">
                  <c:v>95.95</c:v>
                </c:pt>
                <c:pt idx="630">
                  <c:v>97.94</c:v>
                </c:pt>
                <c:pt idx="631">
                  <c:v>100</c:v>
                </c:pt>
                <c:pt idx="632">
                  <c:v>100</c:v>
                </c:pt>
                <c:pt idx="633">
                  <c:v>96.99</c:v>
                </c:pt>
                <c:pt idx="634">
                  <c:v>91.66</c:v>
                </c:pt>
                <c:pt idx="635">
                  <c:v>95.29</c:v>
                </c:pt>
                <c:pt idx="636">
                  <c:v>97.64</c:v>
                </c:pt>
                <c:pt idx="637">
                  <c:v>96.08</c:v>
                </c:pt>
                <c:pt idx="638">
                  <c:v>98.07</c:v>
                </c:pt>
                <c:pt idx="639">
                  <c:v>96.3</c:v>
                </c:pt>
                <c:pt idx="640">
                  <c:v>96.18</c:v>
                </c:pt>
                <c:pt idx="641">
                  <c:v>96.29</c:v>
                </c:pt>
                <c:pt idx="642">
                  <c:v>91.34</c:v>
                </c:pt>
                <c:pt idx="643">
                  <c:v>91.24</c:v>
                </c:pt>
                <c:pt idx="644">
                  <c:v>91.22</c:v>
                </c:pt>
                <c:pt idx="645">
                  <c:v>93.36</c:v>
                </c:pt>
                <c:pt idx="646">
                  <c:v>92.07</c:v>
                </c:pt>
                <c:pt idx="647">
                  <c:v>98.43</c:v>
                </c:pt>
                <c:pt idx="648">
                  <c:v>96.74</c:v>
                </c:pt>
                <c:pt idx="649">
                  <c:v>97.15</c:v>
                </c:pt>
                <c:pt idx="650">
                  <c:v>98.65</c:v>
                </c:pt>
                <c:pt idx="651">
                  <c:v>90.55</c:v>
                </c:pt>
                <c:pt idx="652">
                  <c:v>91.28</c:v>
                </c:pt>
                <c:pt idx="653">
                  <c:v>96.27</c:v>
                </c:pt>
                <c:pt idx="654">
                  <c:v>91.66</c:v>
                </c:pt>
                <c:pt idx="655">
                  <c:v>88.78</c:v>
                </c:pt>
                <c:pt idx="656">
                  <c:v>84.81</c:v>
                </c:pt>
                <c:pt idx="657">
                  <c:v>78.8</c:v>
                </c:pt>
                <c:pt idx="658">
                  <c:v>82.6</c:v>
                </c:pt>
                <c:pt idx="659">
                  <c:v>82.49</c:v>
                </c:pt>
                <c:pt idx="660">
                  <c:v>81.319999999999993</c:v>
                </c:pt>
                <c:pt idx="661">
                  <c:v>79.349999999999994</c:v>
                </c:pt>
                <c:pt idx="662">
                  <c:v>91.44</c:v>
                </c:pt>
                <c:pt idx="663">
                  <c:v>95.66</c:v>
                </c:pt>
                <c:pt idx="664">
                  <c:v>97.89</c:v>
                </c:pt>
                <c:pt idx="665">
                  <c:v>94.89</c:v>
                </c:pt>
                <c:pt idx="666">
                  <c:v>90.82</c:v>
                </c:pt>
                <c:pt idx="667">
                  <c:v>84</c:v>
                </c:pt>
                <c:pt idx="668">
                  <c:v>82.86</c:v>
                </c:pt>
                <c:pt idx="669">
                  <c:v>82.52</c:v>
                </c:pt>
                <c:pt idx="670">
                  <c:v>83.25</c:v>
                </c:pt>
                <c:pt idx="671">
                  <c:v>91.13</c:v>
                </c:pt>
                <c:pt idx="674">
                  <c:v>85.01</c:v>
                </c:pt>
                <c:pt idx="675">
                  <c:v>87.27</c:v>
                </c:pt>
                <c:pt idx="676">
                  <c:v>81.73</c:v>
                </c:pt>
                <c:pt idx="677">
                  <c:v>87.46</c:v>
                </c:pt>
                <c:pt idx="678">
                  <c:v>91.06</c:v>
                </c:pt>
                <c:pt idx="679">
                  <c:v>86.19</c:v>
                </c:pt>
                <c:pt idx="680">
                  <c:v>77.459999999999994</c:v>
                </c:pt>
                <c:pt idx="681">
                  <c:v>80.58</c:v>
                </c:pt>
                <c:pt idx="682">
                  <c:v>78.260000000000005</c:v>
                </c:pt>
                <c:pt idx="683">
                  <c:v>81.02</c:v>
                </c:pt>
                <c:pt idx="684">
                  <c:v>85.53</c:v>
                </c:pt>
                <c:pt idx="685">
                  <c:v>75.150000000000006</c:v>
                </c:pt>
                <c:pt idx="686">
                  <c:v>76.650000000000006</c:v>
                </c:pt>
                <c:pt idx="687">
                  <c:v>76.319999999999993</c:v>
                </c:pt>
                <c:pt idx="688">
                  <c:v>78.459999999999994</c:v>
                </c:pt>
                <c:pt idx="689">
                  <c:v>78.66</c:v>
                </c:pt>
                <c:pt idx="690">
                  <c:v>81.86</c:v>
                </c:pt>
                <c:pt idx="691">
                  <c:v>81.06</c:v>
                </c:pt>
                <c:pt idx="692">
                  <c:v>80.53</c:v>
                </c:pt>
                <c:pt idx="693">
                  <c:v>82.36</c:v>
                </c:pt>
                <c:pt idx="694">
                  <c:v>83.89</c:v>
                </c:pt>
                <c:pt idx="695">
                  <c:v>85.54</c:v>
                </c:pt>
                <c:pt idx="696">
                  <c:v>78.69</c:v>
                </c:pt>
                <c:pt idx="697">
                  <c:v>89.5</c:v>
                </c:pt>
                <c:pt idx="698">
                  <c:v>90.58</c:v>
                </c:pt>
                <c:pt idx="699">
                  <c:v>83.14</c:v>
                </c:pt>
                <c:pt idx="700">
                  <c:v>86.25</c:v>
                </c:pt>
                <c:pt idx="701">
                  <c:v>84.13</c:v>
                </c:pt>
                <c:pt idx="702">
                  <c:v>88.53</c:v>
                </c:pt>
                <c:pt idx="703">
                  <c:v>84.33</c:v>
                </c:pt>
                <c:pt idx="704">
                  <c:v>83.07</c:v>
                </c:pt>
                <c:pt idx="705">
                  <c:v>85.63</c:v>
                </c:pt>
                <c:pt idx="706">
                  <c:v>87.41</c:v>
                </c:pt>
                <c:pt idx="707">
                  <c:v>87.66</c:v>
                </c:pt>
                <c:pt idx="708">
                  <c:v>87.33</c:v>
                </c:pt>
                <c:pt idx="709">
                  <c:v>85.42</c:v>
                </c:pt>
                <c:pt idx="710">
                  <c:v>88.54</c:v>
                </c:pt>
                <c:pt idx="711">
                  <c:v>86.5</c:v>
                </c:pt>
                <c:pt idx="712">
                  <c:v>75.92</c:v>
                </c:pt>
                <c:pt idx="713">
                  <c:v>79.17</c:v>
                </c:pt>
                <c:pt idx="714">
                  <c:v>80.02</c:v>
                </c:pt>
                <c:pt idx="715">
                  <c:v>82.4</c:v>
                </c:pt>
                <c:pt idx="716">
                  <c:v>83.34</c:v>
                </c:pt>
                <c:pt idx="717">
                  <c:v>80.37</c:v>
                </c:pt>
                <c:pt idx="718">
                  <c:v>85.87</c:v>
                </c:pt>
                <c:pt idx="719">
                  <c:v>84.97</c:v>
                </c:pt>
                <c:pt idx="720">
                  <c:v>81.33</c:v>
                </c:pt>
                <c:pt idx="721">
                  <c:v>80.69</c:v>
                </c:pt>
                <c:pt idx="722">
                  <c:v>80.45</c:v>
                </c:pt>
                <c:pt idx="723">
                  <c:v>77.31</c:v>
                </c:pt>
                <c:pt idx="724">
                  <c:v>77.77</c:v>
                </c:pt>
                <c:pt idx="725">
                  <c:v>80.23</c:v>
                </c:pt>
                <c:pt idx="726">
                  <c:v>83.21</c:v>
                </c:pt>
                <c:pt idx="727">
                  <c:v>80.760000000000005</c:v>
                </c:pt>
                <c:pt idx="728">
                  <c:v>75.760000000000005</c:v>
                </c:pt>
                <c:pt idx="729">
                  <c:v>77.94</c:v>
                </c:pt>
                <c:pt idx="730">
                  <c:v>78.7</c:v>
                </c:pt>
                <c:pt idx="731">
                  <c:v>83.3</c:v>
                </c:pt>
                <c:pt idx="732">
                  <c:v>80.34</c:v>
                </c:pt>
                <c:pt idx="733">
                  <c:v>82.49</c:v>
                </c:pt>
                <c:pt idx="734">
                  <c:v>82.6</c:v>
                </c:pt>
                <c:pt idx="735">
                  <c:v>85.25</c:v>
                </c:pt>
                <c:pt idx="736">
                  <c:v>80.89</c:v>
                </c:pt>
                <c:pt idx="737">
                  <c:v>80.73</c:v>
                </c:pt>
                <c:pt idx="738">
                  <c:v>83.19</c:v>
                </c:pt>
                <c:pt idx="739">
                  <c:v>82.21</c:v>
                </c:pt>
                <c:pt idx="740">
                  <c:v>84.83</c:v>
                </c:pt>
                <c:pt idx="741">
                  <c:v>88.57</c:v>
                </c:pt>
                <c:pt idx="742">
                  <c:v>91.23</c:v>
                </c:pt>
                <c:pt idx="743">
                  <c:v>91.54</c:v>
                </c:pt>
                <c:pt idx="744">
                  <c:v>87.53</c:v>
                </c:pt>
                <c:pt idx="745">
                  <c:v>84.12</c:v>
                </c:pt>
                <c:pt idx="746">
                  <c:v>80.23</c:v>
                </c:pt>
                <c:pt idx="747">
                  <c:v>80.760000000000005</c:v>
                </c:pt>
                <c:pt idx="748">
                  <c:v>74.930000000000007</c:v>
                </c:pt>
                <c:pt idx="749">
                  <c:v>75.05</c:v>
                </c:pt>
                <c:pt idx="750">
                  <c:v>86.29</c:v>
                </c:pt>
                <c:pt idx="751">
                  <c:v>73.28</c:v>
                </c:pt>
                <c:pt idx="752">
                  <c:v>79.97</c:v>
                </c:pt>
                <c:pt idx="753">
                  <c:v>77.98</c:v>
                </c:pt>
                <c:pt idx="754">
                  <c:v>77.510000000000005</c:v>
                </c:pt>
                <c:pt idx="755">
                  <c:v>95.86</c:v>
                </c:pt>
                <c:pt idx="756">
                  <c:v>90.03</c:v>
                </c:pt>
                <c:pt idx="757">
                  <c:v>84.95</c:v>
                </c:pt>
                <c:pt idx="758">
                  <c:v>79.510000000000005</c:v>
                </c:pt>
                <c:pt idx="759">
                  <c:v>77.2</c:v>
                </c:pt>
                <c:pt idx="760">
                  <c:v>80.14</c:v>
                </c:pt>
                <c:pt idx="761">
                  <c:v>85.92</c:v>
                </c:pt>
                <c:pt idx="762">
                  <c:v>95.78</c:v>
                </c:pt>
                <c:pt idx="763">
                  <c:v>93.91</c:v>
                </c:pt>
                <c:pt idx="764">
                  <c:v>87.6</c:v>
                </c:pt>
                <c:pt idx="765">
                  <c:v>89.42</c:v>
                </c:pt>
                <c:pt idx="766">
                  <c:v>87.16</c:v>
                </c:pt>
                <c:pt idx="767">
                  <c:v>86.32</c:v>
                </c:pt>
                <c:pt idx="768">
                  <c:v>81.37</c:v>
                </c:pt>
                <c:pt idx="769">
                  <c:v>83.24</c:v>
                </c:pt>
                <c:pt idx="770">
                  <c:v>78.459999999999994</c:v>
                </c:pt>
                <c:pt idx="771">
                  <c:v>84.21</c:v>
                </c:pt>
                <c:pt idx="772">
                  <c:v>78.430000000000007</c:v>
                </c:pt>
                <c:pt idx="773">
                  <c:v>76.209999999999994</c:v>
                </c:pt>
                <c:pt idx="774">
                  <c:v>76.33</c:v>
                </c:pt>
                <c:pt idx="775">
                  <c:v>78.08</c:v>
                </c:pt>
                <c:pt idx="776">
                  <c:v>89.34</c:v>
                </c:pt>
                <c:pt idx="777">
                  <c:v>85.22</c:v>
                </c:pt>
                <c:pt idx="778">
                  <c:v>96.3</c:v>
                </c:pt>
                <c:pt idx="779">
                  <c:v>95.83</c:v>
                </c:pt>
                <c:pt idx="780">
                  <c:v>92.24</c:v>
                </c:pt>
                <c:pt idx="781">
                  <c:v>90.67</c:v>
                </c:pt>
                <c:pt idx="782">
                  <c:v>86.77</c:v>
                </c:pt>
                <c:pt idx="783">
                  <c:v>85.11</c:v>
                </c:pt>
                <c:pt idx="784">
                  <c:v>84.05</c:v>
                </c:pt>
                <c:pt idx="785">
                  <c:v>83.63</c:v>
                </c:pt>
                <c:pt idx="786">
                  <c:v>85.95</c:v>
                </c:pt>
                <c:pt idx="787">
                  <c:v>89.05</c:v>
                </c:pt>
                <c:pt idx="788">
                  <c:v>90.28</c:v>
                </c:pt>
                <c:pt idx="789">
                  <c:v>86.8</c:v>
                </c:pt>
                <c:pt idx="790">
                  <c:v>93.55</c:v>
                </c:pt>
                <c:pt idx="791">
                  <c:v>95.37</c:v>
                </c:pt>
                <c:pt idx="792">
                  <c:v>92.65</c:v>
                </c:pt>
                <c:pt idx="793">
                  <c:v>94.72</c:v>
                </c:pt>
                <c:pt idx="794">
                  <c:v>96.66</c:v>
                </c:pt>
                <c:pt idx="795">
                  <c:v>94.95</c:v>
                </c:pt>
                <c:pt idx="796">
                  <c:v>96.6</c:v>
                </c:pt>
                <c:pt idx="797">
                  <c:v>96.59</c:v>
                </c:pt>
                <c:pt idx="798">
                  <c:v>95.38</c:v>
                </c:pt>
                <c:pt idx="799">
                  <c:v>91.62</c:v>
                </c:pt>
                <c:pt idx="800">
                  <c:v>97</c:v>
                </c:pt>
                <c:pt idx="801">
                  <c:v>94.16</c:v>
                </c:pt>
                <c:pt idx="802">
                  <c:v>97.65</c:v>
                </c:pt>
                <c:pt idx="803">
                  <c:v>93.82</c:v>
                </c:pt>
                <c:pt idx="804">
                  <c:v>89.62</c:v>
                </c:pt>
                <c:pt idx="805">
                  <c:v>92.46</c:v>
                </c:pt>
                <c:pt idx="806">
                  <c:v>86.57</c:v>
                </c:pt>
                <c:pt idx="807">
                  <c:v>85.52</c:v>
                </c:pt>
                <c:pt idx="808">
                  <c:v>91.12</c:v>
                </c:pt>
                <c:pt idx="809">
                  <c:v>89.08</c:v>
                </c:pt>
                <c:pt idx="810">
                  <c:v>92.76</c:v>
                </c:pt>
                <c:pt idx="811">
                  <c:v>96.93</c:v>
                </c:pt>
                <c:pt idx="812">
                  <c:v>94.48</c:v>
                </c:pt>
                <c:pt idx="813">
                  <c:v>94.61</c:v>
                </c:pt>
                <c:pt idx="814">
                  <c:v>94.69</c:v>
                </c:pt>
                <c:pt idx="815">
                  <c:v>92.51</c:v>
                </c:pt>
                <c:pt idx="816">
                  <c:v>96.19</c:v>
                </c:pt>
                <c:pt idx="817">
                  <c:v>98.95</c:v>
                </c:pt>
                <c:pt idx="818">
                  <c:v>89.94</c:v>
                </c:pt>
                <c:pt idx="819">
                  <c:v>92.74</c:v>
                </c:pt>
                <c:pt idx="820">
                  <c:v>95.25</c:v>
                </c:pt>
                <c:pt idx="821">
                  <c:v>96.74</c:v>
                </c:pt>
                <c:pt idx="822">
                  <c:v>95.92</c:v>
                </c:pt>
                <c:pt idx="823">
                  <c:v>96.25</c:v>
                </c:pt>
                <c:pt idx="824">
                  <c:v>96.04</c:v>
                </c:pt>
                <c:pt idx="825">
                  <c:v>88.94</c:v>
                </c:pt>
                <c:pt idx="826">
                  <c:v>90.94</c:v>
                </c:pt>
                <c:pt idx="827">
                  <c:v>94.68</c:v>
                </c:pt>
                <c:pt idx="828">
                  <c:v>88.75</c:v>
                </c:pt>
                <c:pt idx="829">
                  <c:v>97.37</c:v>
                </c:pt>
                <c:pt idx="830">
                  <c:v>99.12</c:v>
                </c:pt>
                <c:pt idx="831">
                  <c:v>95.12</c:v>
                </c:pt>
                <c:pt idx="832">
                  <c:v>92.31</c:v>
                </c:pt>
                <c:pt idx="833">
                  <c:v>97.98</c:v>
                </c:pt>
                <c:pt idx="834">
                  <c:v>95.02</c:v>
                </c:pt>
                <c:pt idx="835">
                  <c:v>93.02</c:v>
                </c:pt>
                <c:pt idx="836">
                  <c:v>90.93</c:v>
                </c:pt>
                <c:pt idx="837">
                  <c:v>88.85</c:v>
                </c:pt>
                <c:pt idx="838">
                  <c:v>91.54</c:v>
                </c:pt>
                <c:pt idx="839">
                  <c:v>93.23</c:v>
                </c:pt>
                <c:pt idx="840">
                  <c:v>88.87</c:v>
                </c:pt>
                <c:pt idx="841">
                  <c:v>96.35</c:v>
                </c:pt>
                <c:pt idx="842">
                  <c:v>86.81</c:v>
                </c:pt>
                <c:pt idx="843">
                  <c:v>97.12</c:v>
                </c:pt>
                <c:pt idx="844">
                  <c:v>85.78</c:v>
                </c:pt>
                <c:pt idx="845">
                  <c:v>93.96</c:v>
                </c:pt>
                <c:pt idx="846">
                  <c:v>97.26</c:v>
                </c:pt>
                <c:pt idx="847">
                  <c:v>91.28</c:v>
                </c:pt>
                <c:pt idx="848">
                  <c:v>97.78</c:v>
                </c:pt>
                <c:pt idx="849">
                  <c:v>94.72</c:v>
                </c:pt>
                <c:pt idx="850">
                  <c:v>96.47</c:v>
                </c:pt>
                <c:pt idx="851">
                  <c:v>98.13</c:v>
                </c:pt>
                <c:pt idx="852">
                  <c:v>94.99</c:v>
                </c:pt>
                <c:pt idx="853">
                  <c:v>96.09</c:v>
                </c:pt>
                <c:pt idx="854">
                  <c:v>96.15</c:v>
                </c:pt>
                <c:pt idx="855">
                  <c:v>96.58</c:v>
                </c:pt>
                <c:pt idx="856">
                  <c:v>93.54</c:v>
                </c:pt>
                <c:pt idx="857">
                  <c:v>90.19</c:v>
                </c:pt>
                <c:pt idx="858">
                  <c:v>97.04</c:v>
                </c:pt>
                <c:pt idx="859">
                  <c:v>99.94</c:v>
                </c:pt>
                <c:pt idx="860">
                  <c:v>99.37</c:v>
                </c:pt>
                <c:pt idx="861">
                  <c:v>97.26</c:v>
                </c:pt>
                <c:pt idx="862">
                  <c:v>99.38</c:v>
                </c:pt>
                <c:pt idx="863">
                  <c:v>99.46</c:v>
                </c:pt>
                <c:pt idx="864">
                  <c:v>94.74</c:v>
                </c:pt>
                <c:pt idx="865">
                  <c:v>93.74</c:v>
                </c:pt>
                <c:pt idx="866">
                  <c:v>97.06</c:v>
                </c:pt>
                <c:pt idx="867">
                  <c:v>98.56</c:v>
                </c:pt>
                <c:pt idx="868">
                  <c:v>98.22</c:v>
                </c:pt>
                <c:pt idx="869">
                  <c:v>89.81</c:v>
                </c:pt>
                <c:pt idx="870">
                  <c:v>97.59</c:v>
                </c:pt>
                <c:pt idx="871">
                  <c:v>94.22</c:v>
                </c:pt>
                <c:pt idx="872">
                  <c:v>93.43</c:v>
                </c:pt>
                <c:pt idx="873">
                  <c:v>97.38</c:v>
                </c:pt>
                <c:pt idx="874">
                  <c:v>95.76</c:v>
                </c:pt>
                <c:pt idx="875">
                  <c:v>98.83</c:v>
                </c:pt>
                <c:pt idx="876">
                  <c:v>98.53</c:v>
                </c:pt>
                <c:pt idx="877">
                  <c:v>95.62</c:v>
                </c:pt>
                <c:pt idx="878">
                  <c:v>97.13</c:v>
                </c:pt>
                <c:pt idx="879">
                  <c:v>96.91</c:v>
                </c:pt>
                <c:pt idx="880">
                  <c:v>98.44</c:v>
                </c:pt>
                <c:pt idx="881">
                  <c:v>99</c:v>
                </c:pt>
                <c:pt idx="882">
                  <c:v>98.8</c:v>
                </c:pt>
                <c:pt idx="883">
                  <c:v>96.29</c:v>
                </c:pt>
                <c:pt idx="884">
                  <c:v>92.09</c:v>
                </c:pt>
                <c:pt idx="885">
                  <c:v>94.99</c:v>
                </c:pt>
                <c:pt idx="886">
                  <c:v>92.92</c:v>
                </c:pt>
                <c:pt idx="887">
                  <c:v>97.68</c:v>
                </c:pt>
                <c:pt idx="888">
                  <c:v>95.38</c:v>
                </c:pt>
                <c:pt idx="889">
                  <c:v>91.29</c:v>
                </c:pt>
                <c:pt idx="890">
                  <c:v>93.5</c:v>
                </c:pt>
                <c:pt idx="891">
                  <c:v>94.45</c:v>
                </c:pt>
                <c:pt idx="892">
                  <c:v>95.97</c:v>
                </c:pt>
                <c:pt idx="893">
                  <c:v>96.95</c:v>
                </c:pt>
                <c:pt idx="894">
                  <c:v>99.99</c:v>
                </c:pt>
                <c:pt idx="895">
                  <c:v>99.56</c:v>
                </c:pt>
                <c:pt idx="896">
                  <c:v>96.1</c:v>
                </c:pt>
                <c:pt idx="897">
                  <c:v>94.49</c:v>
                </c:pt>
                <c:pt idx="898">
                  <c:v>96.46</c:v>
                </c:pt>
                <c:pt idx="899">
                  <c:v>98.4</c:v>
                </c:pt>
                <c:pt idx="900">
                  <c:v>98.03</c:v>
                </c:pt>
                <c:pt idx="901">
                  <c:v>98.73</c:v>
                </c:pt>
                <c:pt idx="902">
                  <c:v>98.77</c:v>
                </c:pt>
                <c:pt idx="903">
                  <c:v>99.81</c:v>
                </c:pt>
                <c:pt idx="904">
                  <c:v>90.89</c:v>
                </c:pt>
                <c:pt idx="905">
                  <c:v>92.4</c:v>
                </c:pt>
                <c:pt idx="906">
                  <c:v>99.09</c:v>
                </c:pt>
                <c:pt idx="907">
                  <c:v>92.92</c:v>
                </c:pt>
                <c:pt idx="908">
                  <c:v>93.33</c:v>
                </c:pt>
                <c:pt idx="909">
                  <c:v>86.88</c:v>
                </c:pt>
                <c:pt idx="910">
                  <c:v>87.07</c:v>
                </c:pt>
                <c:pt idx="911">
                  <c:v>93.95</c:v>
                </c:pt>
                <c:pt idx="912">
                  <c:v>92.66</c:v>
                </c:pt>
                <c:pt idx="913">
                  <c:v>94.09</c:v>
                </c:pt>
                <c:pt idx="914">
                  <c:v>88.81</c:v>
                </c:pt>
                <c:pt idx="915">
                  <c:v>93.08</c:v>
                </c:pt>
                <c:pt idx="916">
                  <c:v>94.67</c:v>
                </c:pt>
                <c:pt idx="917">
                  <c:v>94.15</c:v>
                </c:pt>
                <c:pt idx="918">
                  <c:v>97.2</c:v>
                </c:pt>
                <c:pt idx="919">
                  <c:v>95.38</c:v>
                </c:pt>
                <c:pt idx="920">
                  <c:v>97.24</c:v>
                </c:pt>
                <c:pt idx="921">
                  <c:v>96.1</c:v>
                </c:pt>
                <c:pt idx="922">
                  <c:v>86.43</c:v>
                </c:pt>
                <c:pt idx="923">
                  <c:v>94.03</c:v>
                </c:pt>
                <c:pt idx="924">
                  <c:v>96.99</c:v>
                </c:pt>
                <c:pt idx="925">
                  <c:v>90.93</c:v>
                </c:pt>
                <c:pt idx="926">
                  <c:v>90.04</c:v>
                </c:pt>
                <c:pt idx="927">
                  <c:v>93.86</c:v>
                </c:pt>
                <c:pt idx="928">
                  <c:v>96.57</c:v>
                </c:pt>
                <c:pt idx="929">
                  <c:v>95.76</c:v>
                </c:pt>
                <c:pt idx="930">
                  <c:v>93.79</c:v>
                </c:pt>
                <c:pt idx="931">
                  <c:v>92.86</c:v>
                </c:pt>
                <c:pt idx="932">
                  <c:v>95.21</c:v>
                </c:pt>
                <c:pt idx="933">
                  <c:v>94.35</c:v>
                </c:pt>
                <c:pt idx="934">
                  <c:v>95.31</c:v>
                </c:pt>
                <c:pt idx="935">
                  <c:v>91.55</c:v>
                </c:pt>
                <c:pt idx="936">
                  <c:v>89.43</c:v>
                </c:pt>
                <c:pt idx="937">
                  <c:v>93.34</c:v>
                </c:pt>
                <c:pt idx="938">
                  <c:v>90.17</c:v>
                </c:pt>
                <c:pt idx="939">
                  <c:v>93.75</c:v>
                </c:pt>
                <c:pt idx="940">
                  <c:v>92.24</c:v>
                </c:pt>
                <c:pt idx="941">
                  <c:v>88.17</c:v>
                </c:pt>
                <c:pt idx="942">
                  <c:v>93.74</c:v>
                </c:pt>
                <c:pt idx="943">
                  <c:v>95.89</c:v>
                </c:pt>
                <c:pt idx="944">
                  <c:v>94.25</c:v>
                </c:pt>
                <c:pt idx="945">
                  <c:v>94.13</c:v>
                </c:pt>
                <c:pt idx="946">
                  <c:v>95.39</c:v>
                </c:pt>
                <c:pt idx="947">
                  <c:v>96.27</c:v>
                </c:pt>
                <c:pt idx="948">
                  <c:v>94.47</c:v>
                </c:pt>
                <c:pt idx="949">
                  <c:v>92.89</c:v>
                </c:pt>
                <c:pt idx="950">
                  <c:v>92.41</c:v>
                </c:pt>
                <c:pt idx="951">
                  <c:v>85.38</c:v>
                </c:pt>
                <c:pt idx="952">
                  <c:v>89.04</c:v>
                </c:pt>
                <c:pt idx="953">
                  <c:v>88.92</c:v>
                </c:pt>
                <c:pt idx="954">
                  <c:v>90.07</c:v>
                </c:pt>
                <c:pt idx="955">
                  <c:v>94.51</c:v>
                </c:pt>
                <c:pt idx="956">
                  <c:v>95.16</c:v>
                </c:pt>
                <c:pt idx="957">
                  <c:v>98.64</c:v>
                </c:pt>
                <c:pt idx="958">
                  <c:v>98.61</c:v>
                </c:pt>
                <c:pt idx="959">
                  <c:v>87.08</c:v>
                </c:pt>
                <c:pt idx="960">
                  <c:v>93.4</c:v>
                </c:pt>
                <c:pt idx="961">
                  <c:v>97.22</c:v>
                </c:pt>
                <c:pt idx="962">
                  <c:v>98.82</c:v>
                </c:pt>
                <c:pt idx="963">
                  <c:v>97.31</c:v>
                </c:pt>
                <c:pt idx="964">
                  <c:v>97.22</c:v>
                </c:pt>
                <c:pt idx="965">
                  <c:v>95.89</c:v>
                </c:pt>
                <c:pt idx="966">
                  <c:v>96.69</c:v>
                </c:pt>
                <c:pt idx="967">
                  <c:v>97.28</c:v>
                </c:pt>
                <c:pt idx="968">
                  <c:v>96.28</c:v>
                </c:pt>
                <c:pt idx="969">
                  <c:v>94.71</c:v>
                </c:pt>
                <c:pt idx="970">
                  <c:v>90.76</c:v>
                </c:pt>
                <c:pt idx="971">
                  <c:v>94.32</c:v>
                </c:pt>
                <c:pt idx="972">
                  <c:v>95.97</c:v>
                </c:pt>
                <c:pt idx="973">
                  <c:v>95.23</c:v>
                </c:pt>
                <c:pt idx="974">
                  <c:v>92.04</c:v>
                </c:pt>
                <c:pt idx="975">
                  <c:v>92.23</c:v>
                </c:pt>
                <c:pt idx="976">
                  <c:v>94.05</c:v>
                </c:pt>
                <c:pt idx="977">
                  <c:v>93.46</c:v>
                </c:pt>
                <c:pt idx="978">
                  <c:v>92.1</c:v>
                </c:pt>
                <c:pt idx="979">
                  <c:v>96.25</c:v>
                </c:pt>
                <c:pt idx="980">
                  <c:v>96.99</c:v>
                </c:pt>
                <c:pt idx="981">
                  <c:v>93.56</c:v>
                </c:pt>
                <c:pt idx="982">
                  <c:v>97.18</c:v>
                </c:pt>
                <c:pt idx="983">
                  <c:v>95.84</c:v>
                </c:pt>
                <c:pt idx="984">
                  <c:v>99.15</c:v>
                </c:pt>
                <c:pt idx="985">
                  <c:v>98.1</c:v>
                </c:pt>
                <c:pt idx="986">
                  <c:v>95.27</c:v>
                </c:pt>
                <c:pt idx="987">
                  <c:v>92.33</c:v>
                </c:pt>
                <c:pt idx="988">
                  <c:v>99.01</c:v>
                </c:pt>
                <c:pt idx="989">
                  <c:v>96.51</c:v>
                </c:pt>
                <c:pt idx="990">
                  <c:v>95.07</c:v>
                </c:pt>
                <c:pt idx="991">
                  <c:v>96.59</c:v>
                </c:pt>
                <c:pt idx="992">
                  <c:v>99.34</c:v>
                </c:pt>
                <c:pt idx="993">
                  <c:v>96.33</c:v>
                </c:pt>
                <c:pt idx="994">
                  <c:v>95.78</c:v>
                </c:pt>
                <c:pt idx="995">
                  <c:v>93.09</c:v>
                </c:pt>
                <c:pt idx="996">
                  <c:v>93.61</c:v>
                </c:pt>
                <c:pt idx="997">
                  <c:v>97.33</c:v>
                </c:pt>
                <c:pt idx="998">
                  <c:v>97.96</c:v>
                </c:pt>
                <c:pt idx="999">
                  <c:v>97.71</c:v>
                </c:pt>
                <c:pt idx="1000">
                  <c:v>98.87</c:v>
                </c:pt>
                <c:pt idx="1001">
                  <c:v>99.38</c:v>
                </c:pt>
                <c:pt idx="1002">
                  <c:v>99.35</c:v>
                </c:pt>
                <c:pt idx="1003">
                  <c:v>98.01</c:v>
                </c:pt>
                <c:pt idx="1004">
                  <c:v>99.68</c:v>
                </c:pt>
                <c:pt idx="1005">
                  <c:v>98.76</c:v>
                </c:pt>
                <c:pt idx="1006">
                  <c:v>97.79</c:v>
                </c:pt>
                <c:pt idx="1007">
                  <c:v>97.47</c:v>
                </c:pt>
                <c:pt idx="1008">
                  <c:v>94.72</c:v>
                </c:pt>
                <c:pt idx="1009">
                  <c:v>99.05</c:v>
                </c:pt>
                <c:pt idx="1010">
                  <c:v>98.02</c:v>
                </c:pt>
                <c:pt idx="1011">
                  <c:v>96.86</c:v>
                </c:pt>
                <c:pt idx="1012">
                  <c:v>95.5</c:v>
                </c:pt>
                <c:pt idx="1013">
                  <c:v>97.07</c:v>
                </c:pt>
                <c:pt idx="1014">
                  <c:v>97.01</c:v>
                </c:pt>
                <c:pt idx="1015">
                  <c:v>98.77</c:v>
                </c:pt>
                <c:pt idx="1016">
                  <c:v>99.37</c:v>
                </c:pt>
                <c:pt idx="1017">
                  <c:v>99.85</c:v>
                </c:pt>
                <c:pt idx="1018">
                  <c:v>99.96</c:v>
                </c:pt>
                <c:pt idx="1019">
                  <c:v>97.13</c:v>
                </c:pt>
                <c:pt idx="1020">
                  <c:v>95.08</c:v>
                </c:pt>
                <c:pt idx="1021">
                  <c:v>91.13</c:v>
                </c:pt>
                <c:pt idx="1022">
                  <c:v>87.57</c:v>
                </c:pt>
                <c:pt idx="1023">
                  <c:v>87.09</c:v>
                </c:pt>
                <c:pt idx="1024">
                  <c:v>89.31</c:v>
                </c:pt>
                <c:pt idx="1025">
                  <c:v>85.91</c:v>
                </c:pt>
                <c:pt idx="1026">
                  <c:v>86.25</c:v>
                </c:pt>
                <c:pt idx="1027">
                  <c:v>83.91</c:v>
                </c:pt>
                <c:pt idx="1028">
                  <c:v>86.78</c:v>
                </c:pt>
                <c:pt idx="1029">
                  <c:v>88.05</c:v>
                </c:pt>
                <c:pt idx="1030">
                  <c:v>85.63</c:v>
                </c:pt>
                <c:pt idx="1031">
                  <c:v>84.05</c:v>
                </c:pt>
                <c:pt idx="1032">
                  <c:v>84.58</c:v>
                </c:pt>
                <c:pt idx="1033">
                  <c:v>86.38</c:v>
                </c:pt>
                <c:pt idx="1034">
                  <c:v>99.41</c:v>
                </c:pt>
                <c:pt idx="1035">
                  <c:v>99.17</c:v>
                </c:pt>
                <c:pt idx="1036">
                  <c:v>93.82</c:v>
                </c:pt>
                <c:pt idx="1037">
                  <c:v>97.74</c:v>
                </c:pt>
                <c:pt idx="1038">
                  <c:v>99.39</c:v>
                </c:pt>
                <c:pt idx="1039">
                  <c:v>99.42</c:v>
                </c:pt>
                <c:pt idx="1040">
                  <c:v>99.83</c:v>
                </c:pt>
                <c:pt idx="1041">
                  <c:v>99.97</c:v>
                </c:pt>
                <c:pt idx="1042">
                  <c:v>99.46</c:v>
                </c:pt>
                <c:pt idx="1043">
                  <c:v>94.03</c:v>
                </c:pt>
                <c:pt idx="1044">
                  <c:v>96.33</c:v>
                </c:pt>
                <c:pt idx="1045">
                  <c:v>97.69</c:v>
                </c:pt>
                <c:pt idx="1046">
                  <c:v>97.8</c:v>
                </c:pt>
                <c:pt idx="1047">
                  <c:v>96.11</c:v>
                </c:pt>
                <c:pt idx="1048">
                  <c:v>95.67</c:v>
                </c:pt>
                <c:pt idx="1049">
                  <c:v>99.51</c:v>
                </c:pt>
                <c:pt idx="1050">
                  <c:v>98.95</c:v>
                </c:pt>
                <c:pt idx="1051">
                  <c:v>89.57</c:v>
                </c:pt>
                <c:pt idx="1052">
                  <c:v>93.3</c:v>
                </c:pt>
                <c:pt idx="1053">
                  <c:v>94.46</c:v>
                </c:pt>
                <c:pt idx="1054">
                  <c:v>97.47</c:v>
                </c:pt>
                <c:pt idx="1055">
                  <c:v>96.08</c:v>
                </c:pt>
                <c:pt idx="1056">
                  <c:v>89.47</c:v>
                </c:pt>
                <c:pt idx="1057">
                  <c:v>88</c:v>
                </c:pt>
                <c:pt idx="1058">
                  <c:v>94.99</c:v>
                </c:pt>
                <c:pt idx="1059">
                  <c:v>94.03</c:v>
                </c:pt>
                <c:pt idx="1060">
                  <c:v>88.22</c:v>
                </c:pt>
                <c:pt idx="1061">
                  <c:v>86.97</c:v>
                </c:pt>
                <c:pt idx="1062">
                  <c:v>86.12</c:v>
                </c:pt>
                <c:pt idx="1063">
                  <c:v>86.43</c:v>
                </c:pt>
                <c:pt idx="1064">
                  <c:v>90.53</c:v>
                </c:pt>
                <c:pt idx="1065">
                  <c:v>91.18</c:v>
                </c:pt>
                <c:pt idx="1066">
                  <c:v>88.55</c:v>
                </c:pt>
                <c:pt idx="1067">
                  <c:v>86.05</c:v>
                </c:pt>
                <c:pt idx="1068">
                  <c:v>84.58</c:v>
                </c:pt>
                <c:pt idx="1069">
                  <c:v>86.11</c:v>
                </c:pt>
                <c:pt idx="1070">
                  <c:v>85.17</c:v>
                </c:pt>
                <c:pt idx="1071">
                  <c:v>84.23</c:v>
                </c:pt>
                <c:pt idx="1072">
                  <c:v>84.46</c:v>
                </c:pt>
                <c:pt idx="1073">
                  <c:v>82.86</c:v>
                </c:pt>
                <c:pt idx="1074">
                  <c:v>84.13</c:v>
                </c:pt>
                <c:pt idx="1075">
                  <c:v>83.83</c:v>
                </c:pt>
                <c:pt idx="1076">
                  <c:v>82.33</c:v>
                </c:pt>
                <c:pt idx="1077">
                  <c:v>87.44</c:v>
                </c:pt>
                <c:pt idx="1078">
                  <c:v>89.01</c:v>
                </c:pt>
                <c:pt idx="1079">
                  <c:v>87.34</c:v>
                </c:pt>
                <c:pt idx="1080">
                  <c:v>80.930000000000007</c:v>
                </c:pt>
                <c:pt idx="1081">
                  <c:v>82.25</c:v>
                </c:pt>
                <c:pt idx="1082">
                  <c:v>83.19</c:v>
                </c:pt>
                <c:pt idx="1083">
                  <c:v>84.28</c:v>
                </c:pt>
                <c:pt idx="1084">
                  <c:v>88.75</c:v>
                </c:pt>
                <c:pt idx="1085">
                  <c:v>84.55</c:v>
                </c:pt>
                <c:pt idx="1086">
                  <c:v>83.56</c:v>
                </c:pt>
                <c:pt idx="1087">
                  <c:v>83.91</c:v>
                </c:pt>
                <c:pt idx="1088">
                  <c:v>82.14</c:v>
                </c:pt>
                <c:pt idx="1089">
                  <c:v>81.61</c:v>
                </c:pt>
                <c:pt idx="1090">
                  <c:v>83.69</c:v>
                </c:pt>
                <c:pt idx="1091">
                  <c:v>82.25</c:v>
                </c:pt>
                <c:pt idx="1092">
                  <c:v>83.31</c:v>
                </c:pt>
                <c:pt idx="1093">
                  <c:v>84.92</c:v>
                </c:pt>
                <c:pt idx="1094">
                  <c:v>78.709999999999994</c:v>
                </c:pt>
                <c:pt idx="1095">
                  <c:v>81.97</c:v>
                </c:pt>
                <c:pt idx="1096">
                  <c:v>81.55</c:v>
                </c:pt>
                <c:pt idx="1097">
                  <c:v>87.53</c:v>
                </c:pt>
                <c:pt idx="1098">
                  <c:v>80.23</c:v>
                </c:pt>
                <c:pt idx="1099">
                  <c:v>79.430000000000007</c:v>
                </c:pt>
                <c:pt idx="1100">
                  <c:v>81</c:v>
                </c:pt>
                <c:pt idx="1101">
                  <c:v>80.17</c:v>
                </c:pt>
                <c:pt idx="1102">
                  <c:v>91.68</c:v>
                </c:pt>
                <c:pt idx="1103">
                  <c:v>90.11</c:v>
                </c:pt>
                <c:pt idx="1104">
                  <c:v>92.57</c:v>
                </c:pt>
                <c:pt idx="1105">
                  <c:v>88.66</c:v>
                </c:pt>
                <c:pt idx="1106">
                  <c:v>92.97</c:v>
                </c:pt>
                <c:pt idx="1107">
                  <c:v>92.56</c:v>
                </c:pt>
                <c:pt idx="1108">
                  <c:v>90.74</c:v>
                </c:pt>
                <c:pt idx="1109">
                  <c:v>91.21</c:v>
                </c:pt>
                <c:pt idx="1110">
                  <c:v>84.45</c:v>
                </c:pt>
                <c:pt idx="1111">
                  <c:v>86.72</c:v>
                </c:pt>
                <c:pt idx="1112">
                  <c:v>89.89</c:v>
                </c:pt>
                <c:pt idx="1113">
                  <c:v>89.1</c:v>
                </c:pt>
                <c:pt idx="1114">
                  <c:v>87.09</c:v>
                </c:pt>
                <c:pt idx="1115">
                  <c:v>85.81</c:v>
                </c:pt>
                <c:pt idx="1116">
                  <c:v>85.11</c:v>
                </c:pt>
                <c:pt idx="1117">
                  <c:v>88.26</c:v>
                </c:pt>
                <c:pt idx="1118">
                  <c:v>99.18</c:v>
                </c:pt>
                <c:pt idx="1119">
                  <c:v>88.83</c:v>
                </c:pt>
                <c:pt idx="1120">
                  <c:v>82.43</c:v>
                </c:pt>
                <c:pt idx="1121">
                  <c:v>87.73</c:v>
                </c:pt>
                <c:pt idx="1122">
                  <c:v>87.73</c:v>
                </c:pt>
                <c:pt idx="1123">
                  <c:v>85.23</c:v>
                </c:pt>
                <c:pt idx="1124">
                  <c:v>89.12</c:v>
                </c:pt>
                <c:pt idx="1125">
                  <c:v>82.2</c:v>
                </c:pt>
                <c:pt idx="1126">
                  <c:v>84.01</c:v>
                </c:pt>
                <c:pt idx="1127">
                  <c:v>79.290000000000006</c:v>
                </c:pt>
                <c:pt idx="1128">
                  <c:v>79.27</c:v>
                </c:pt>
                <c:pt idx="1129">
                  <c:v>87.36</c:v>
                </c:pt>
                <c:pt idx="1130">
                  <c:v>87.07</c:v>
                </c:pt>
                <c:pt idx="1131">
                  <c:v>86.63</c:v>
                </c:pt>
                <c:pt idx="1132">
                  <c:v>83.31</c:v>
                </c:pt>
                <c:pt idx="1133">
                  <c:v>83.7</c:v>
                </c:pt>
                <c:pt idx="1134">
                  <c:v>81.28</c:v>
                </c:pt>
                <c:pt idx="1135">
                  <c:v>85.46</c:v>
                </c:pt>
                <c:pt idx="1136">
                  <c:v>90.77</c:v>
                </c:pt>
                <c:pt idx="1137">
                  <c:v>93.63</c:v>
                </c:pt>
                <c:pt idx="1138">
                  <c:v>96.85</c:v>
                </c:pt>
                <c:pt idx="1139">
                  <c:v>82.54</c:v>
                </c:pt>
                <c:pt idx="1140">
                  <c:v>87.71</c:v>
                </c:pt>
                <c:pt idx="1141">
                  <c:v>85.81</c:v>
                </c:pt>
                <c:pt idx="1142">
                  <c:v>91.14</c:v>
                </c:pt>
                <c:pt idx="1143">
                  <c:v>85.28</c:v>
                </c:pt>
                <c:pt idx="1144">
                  <c:v>87.45</c:v>
                </c:pt>
                <c:pt idx="1145">
                  <c:v>91.24</c:v>
                </c:pt>
                <c:pt idx="1146">
                  <c:v>90.85</c:v>
                </c:pt>
                <c:pt idx="1147">
                  <c:v>91.62</c:v>
                </c:pt>
                <c:pt idx="1148">
                  <c:v>94.43</c:v>
                </c:pt>
                <c:pt idx="1149">
                  <c:v>91.86</c:v>
                </c:pt>
                <c:pt idx="1150">
                  <c:v>89.88</c:v>
                </c:pt>
                <c:pt idx="1151">
                  <c:v>95.71</c:v>
                </c:pt>
                <c:pt idx="1152">
                  <c:v>94.67</c:v>
                </c:pt>
                <c:pt idx="1153">
                  <c:v>95.15</c:v>
                </c:pt>
                <c:pt idx="1154">
                  <c:v>96.93</c:v>
                </c:pt>
                <c:pt idx="1155">
                  <c:v>94.16</c:v>
                </c:pt>
                <c:pt idx="1156">
                  <c:v>93.31</c:v>
                </c:pt>
                <c:pt idx="1157">
                  <c:v>92.21</c:v>
                </c:pt>
                <c:pt idx="1158">
                  <c:v>94.8</c:v>
                </c:pt>
                <c:pt idx="1159">
                  <c:v>93.15</c:v>
                </c:pt>
                <c:pt idx="1160">
                  <c:v>95.89</c:v>
                </c:pt>
                <c:pt idx="1161">
                  <c:v>95.74</c:v>
                </c:pt>
                <c:pt idx="1162">
                  <c:v>95.08</c:v>
                </c:pt>
                <c:pt idx="1163">
                  <c:v>96.55</c:v>
                </c:pt>
                <c:pt idx="1164">
                  <c:v>95.94</c:v>
                </c:pt>
                <c:pt idx="1165">
                  <c:v>92.09</c:v>
                </c:pt>
                <c:pt idx="1166">
                  <c:v>95.52</c:v>
                </c:pt>
                <c:pt idx="1167">
                  <c:v>96.94</c:v>
                </c:pt>
                <c:pt idx="1168">
                  <c:v>96.06</c:v>
                </c:pt>
                <c:pt idx="1169">
                  <c:v>97.51</c:v>
                </c:pt>
                <c:pt idx="1170">
                  <c:v>96.97</c:v>
                </c:pt>
                <c:pt idx="1171">
                  <c:v>92.76</c:v>
                </c:pt>
                <c:pt idx="1172">
                  <c:v>86.71</c:v>
                </c:pt>
                <c:pt idx="1173">
                  <c:v>91.7</c:v>
                </c:pt>
                <c:pt idx="1174">
                  <c:v>95.19</c:v>
                </c:pt>
                <c:pt idx="1175">
                  <c:v>92.48</c:v>
                </c:pt>
                <c:pt idx="1176">
                  <c:v>92.62</c:v>
                </c:pt>
                <c:pt idx="1177">
                  <c:v>93.39</c:v>
                </c:pt>
                <c:pt idx="1178">
                  <c:v>94.51</c:v>
                </c:pt>
                <c:pt idx="1179">
                  <c:v>95.3</c:v>
                </c:pt>
                <c:pt idx="1180">
                  <c:v>96.64</c:v>
                </c:pt>
                <c:pt idx="1181">
                  <c:v>95.24</c:v>
                </c:pt>
                <c:pt idx="1182">
                  <c:v>97.14</c:v>
                </c:pt>
                <c:pt idx="1183">
                  <c:v>91.83</c:v>
                </c:pt>
                <c:pt idx="1184">
                  <c:v>91.79</c:v>
                </c:pt>
                <c:pt idx="1185">
                  <c:v>94.31</c:v>
                </c:pt>
                <c:pt idx="1186">
                  <c:v>95.36</c:v>
                </c:pt>
                <c:pt idx="1187">
                  <c:v>94.72</c:v>
                </c:pt>
                <c:pt idx="1188">
                  <c:v>93.83</c:v>
                </c:pt>
                <c:pt idx="1189">
                  <c:v>97.48</c:v>
                </c:pt>
                <c:pt idx="1190">
                  <c:v>98.27</c:v>
                </c:pt>
                <c:pt idx="1191">
                  <c:v>97.83</c:v>
                </c:pt>
                <c:pt idx="1192">
                  <c:v>99.4</c:v>
                </c:pt>
                <c:pt idx="1193">
                  <c:v>98.07</c:v>
                </c:pt>
                <c:pt idx="1194">
                  <c:v>99.13</c:v>
                </c:pt>
                <c:pt idx="1195">
                  <c:v>98.24</c:v>
                </c:pt>
                <c:pt idx="1196">
                  <c:v>98.35</c:v>
                </c:pt>
                <c:pt idx="1197">
                  <c:v>99.37</c:v>
                </c:pt>
                <c:pt idx="1198">
                  <c:v>98.11</c:v>
                </c:pt>
                <c:pt idx="1199">
                  <c:v>92.95</c:v>
                </c:pt>
                <c:pt idx="1200">
                  <c:v>92.37</c:v>
                </c:pt>
                <c:pt idx="1201">
                  <c:v>94.52</c:v>
                </c:pt>
                <c:pt idx="1202">
                  <c:v>97.48</c:v>
                </c:pt>
                <c:pt idx="1203">
                  <c:v>94.85</c:v>
                </c:pt>
                <c:pt idx="1204">
                  <c:v>95.87</c:v>
                </c:pt>
                <c:pt idx="1205">
                  <c:v>97.54</c:v>
                </c:pt>
                <c:pt idx="1206">
                  <c:v>99.02</c:v>
                </c:pt>
                <c:pt idx="1210">
                  <c:v>92.4</c:v>
                </c:pt>
                <c:pt idx="1211">
                  <c:v>96.48</c:v>
                </c:pt>
                <c:pt idx="1212">
                  <c:v>96.19</c:v>
                </c:pt>
                <c:pt idx="1213">
                  <c:v>98.7</c:v>
                </c:pt>
                <c:pt idx="1214">
                  <c:v>98.26</c:v>
                </c:pt>
                <c:pt idx="1215">
                  <c:v>99.53</c:v>
                </c:pt>
                <c:pt idx="1216">
                  <c:v>98.1</c:v>
                </c:pt>
                <c:pt idx="1217">
                  <c:v>96.2</c:v>
                </c:pt>
                <c:pt idx="1218">
                  <c:v>95.33</c:v>
                </c:pt>
                <c:pt idx="1219">
                  <c:v>96.98</c:v>
                </c:pt>
                <c:pt idx="1220">
                  <c:v>94.93</c:v>
                </c:pt>
                <c:pt idx="1221">
                  <c:v>94.73</c:v>
                </c:pt>
                <c:pt idx="1222">
                  <c:v>92.07</c:v>
                </c:pt>
                <c:pt idx="1223">
                  <c:v>98.12</c:v>
                </c:pt>
                <c:pt idx="1224">
                  <c:v>93.71</c:v>
                </c:pt>
                <c:pt idx="1225">
                  <c:v>90.42</c:v>
                </c:pt>
                <c:pt idx="1226">
                  <c:v>90.21</c:v>
                </c:pt>
                <c:pt idx="1227">
                  <c:v>96.16</c:v>
                </c:pt>
                <c:pt idx="1228">
                  <c:v>97.16</c:v>
                </c:pt>
                <c:pt idx="1229">
                  <c:v>94.12</c:v>
                </c:pt>
                <c:pt idx="1230">
                  <c:v>89.9</c:v>
                </c:pt>
                <c:pt idx="1231">
                  <c:v>92.52</c:v>
                </c:pt>
                <c:pt idx="1232">
                  <c:v>94.31</c:v>
                </c:pt>
                <c:pt idx="1233">
                  <c:v>97.66</c:v>
                </c:pt>
                <c:pt idx="1234">
                  <c:v>99.11</c:v>
                </c:pt>
                <c:pt idx="1235">
                  <c:v>91.55</c:v>
                </c:pt>
                <c:pt idx="1236">
                  <c:v>88.36</c:v>
                </c:pt>
                <c:pt idx="1237">
                  <c:v>92.11</c:v>
                </c:pt>
                <c:pt idx="1238">
                  <c:v>97.03</c:v>
                </c:pt>
                <c:pt idx="1239">
                  <c:v>94.64</c:v>
                </c:pt>
                <c:pt idx="1240">
                  <c:v>100</c:v>
                </c:pt>
                <c:pt idx="1241">
                  <c:v>98.09</c:v>
                </c:pt>
                <c:pt idx="1242">
                  <c:v>98.76</c:v>
                </c:pt>
                <c:pt idx="1243">
                  <c:v>99.06</c:v>
                </c:pt>
                <c:pt idx="1244">
                  <c:v>96.94</c:v>
                </c:pt>
                <c:pt idx="1245">
                  <c:v>97.74</c:v>
                </c:pt>
                <c:pt idx="1246">
                  <c:v>97.68</c:v>
                </c:pt>
                <c:pt idx="1247">
                  <c:v>99.83</c:v>
                </c:pt>
                <c:pt idx="1248">
                  <c:v>97.24</c:v>
                </c:pt>
                <c:pt idx="1249">
                  <c:v>97.99</c:v>
                </c:pt>
                <c:pt idx="1250">
                  <c:v>88.93</c:v>
                </c:pt>
                <c:pt idx="1251">
                  <c:v>95.51</c:v>
                </c:pt>
                <c:pt idx="1252">
                  <c:v>98.65</c:v>
                </c:pt>
                <c:pt idx="1253">
                  <c:v>89.58</c:v>
                </c:pt>
                <c:pt idx="1254">
                  <c:v>96</c:v>
                </c:pt>
                <c:pt idx="1255">
                  <c:v>96.77</c:v>
                </c:pt>
                <c:pt idx="1256">
                  <c:v>96.22</c:v>
                </c:pt>
                <c:pt idx="1257">
                  <c:v>95.63</c:v>
                </c:pt>
                <c:pt idx="1258">
                  <c:v>97.69</c:v>
                </c:pt>
                <c:pt idx="1259">
                  <c:v>95.36</c:v>
                </c:pt>
                <c:pt idx="1260">
                  <c:v>95.79</c:v>
                </c:pt>
                <c:pt idx="1261">
                  <c:v>97.62</c:v>
                </c:pt>
                <c:pt idx="1262">
                  <c:v>95.14</c:v>
                </c:pt>
                <c:pt idx="1263">
                  <c:v>97.79</c:v>
                </c:pt>
                <c:pt idx="1264">
                  <c:v>95.19</c:v>
                </c:pt>
                <c:pt idx="1265">
                  <c:v>91.21</c:v>
                </c:pt>
                <c:pt idx="1266">
                  <c:v>92.75</c:v>
                </c:pt>
                <c:pt idx="1267">
                  <c:v>98.57</c:v>
                </c:pt>
                <c:pt idx="1268">
                  <c:v>96.51</c:v>
                </c:pt>
                <c:pt idx="1269">
                  <c:v>93.74</c:v>
                </c:pt>
                <c:pt idx="1270">
                  <c:v>97.23</c:v>
                </c:pt>
                <c:pt idx="1271">
                  <c:v>98.33</c:v>
                </c:pt>
                <c:pt idx="1272">
                  <c:v>94.9</c:v>
                </c:pt>
                <c:pt idx="1273">
                  <c:v>98.07</c:v>
                </c:pt>
                <c:pt idx="1274">
                  <c:v>97.56</c:v>
                </c:pt>
                <c:pt idx="1275">
                  <c:v>98.12</c:v>
                </c:pt>
                <c:pt idx="1276">
                  <c:v>97.3</c:v>
                </c:pt>
                <c:pt idx="1277">
                  <c:v>96.94</c:v>
                </c:pt>
                <c:pt idx="1278">
                  <c:v>97.32</c:v>
                </c:pt>
                <c:pt idx="1279">
                  <c:v>94.94</c:v>
                </c:pt>
                <c:pt idx="1280">
                  <c:v>98.65</c:v>
                </c:pt>
                <c:pt idx="1281">
                  <c:v>96.97</c:v>
                </c:pt>
                <c:pt idx="1282">
                  <c:v>96.59</c:v>
                </c:pt>
                <c:pt idx="1283">
                  <c:v>99.11</c:v>
                </c:pt>
                <c:pt idx="1284">
                  <c:v>97.47</c:v>
                </c:pt>
                <c:pt idx="1285">
                  <c:v>96.45</c:v>
                </c:pt>
                <c:pt idx="1286">
                  <c:v>94.48</c:v>
                </c:pt>
                <c:pt idx="1287">
                  <c:v>92.93</c:v>
                </c:pt>
                <c:pt idx="1288">
                  <c:v>93.28</c:v>
                </c:pt>
                <c:pt idx="1289">
                  <c:v>91.04</c:v>
                </c:pt>
                <c:pt idx="1290">
                  <c:v>94.79</c:v>
                </c:pt>
                <c:pt idx="1291">
                  <c:v>92.57</c:v>
                </c:pt>
                <c:pt idx="1292">
                  <c:v>95.77</c:v>
                </c:pt>
                <c:pt idx="1293">
                  <c:v>97.23</c:v>
                </c:pt>
                <c:pt idx="1294">
                  <c:v>99.09</c:v>
                </c:pt>
                <c:pt idx="1295">
                  <c:v>97.69</c:v>
                </c:pt>
                <c:pt idx="1296">
                  <c:v>93.87</c:v>
                </c:pt>
                <c:pt idx="1297">
                  <c:v>95.48</c:v>
                </c:pt>
                <c:pt idx="1298">
                  <c:v>97.77</c:v>
                </c:pt>
                <c:pt idx="1299">
                  <c:v>97.88</c:v>
                </c:pt>
                <c:pt idx="1300">
                  <c:v>96.45</c:v>
                </c:pt>
                <c:pt idx="1301">
                  <c:v>99.78</c:v>
                </c:pt>
                <c:pt idx="1302">
                  <c:v>96.95</c:v>
                </c:pt>
                <c:pt idx="1303">
                  <c:v>99.69</c:v>
                </c:pt>
                <c:pt idx="1304">
                  <c:v>96.54</c:v>
                </c:pt>
                <c:pt idx="1305">
                  <c:v>99.99</c:v>
                </c:pt>
                <c:pt idx="1306">
                  <c:v>96.73</c:v>
                </c:pt>
                <c:pt idx="1307">
                  <c:v>92.46</c:v>
                </c:pt>
                <c:pt idx="1308">
                  <c:v>98.29</c:v>
                </c:pt>
                <c:pt idx="1309">
                  <c:v>97.15</c:v>
                </c:pt>
                <c:pt idx="1310">
                  <c:v>94.07</c:v>
                </c:pt>
                <c:pt idx="1311">
                  <c:v>92.44</c:v>
                </c:pt>
                <c:pt idx="1312">
                  <c:v>94.86</c:v>
                </c:pt>
                <c:pt idx="1313">
                  <c:v>85.28</c:v>
                </c:pt>
                <c:pt idx="1314">
                  <c:v>87.35</c:v>
                </c:pt>
                <c:pt idx="1315">
                  <c:v>83.65</c:v>
                </c:pt>
                <c:pt idx="1316">
                  <c:v>80.45</c:v>
                </c:pt>
                <c:pt idx="1317">
                  <c:v>83.95</c:v>
                </c:pt>
                <c:pt idx="1318">
                  <c:v>93.89</c:v>
                </c:pt>
                <c:pt idx="1319">
                  <c:v>93.56</c:v>
                </c:pt>
                <c:pt idx="1320">
                  <c:v>95.43</c:v>
                </c:pt>
                <c:pt idx="1321">
                  <c:v>96.38</c:v>
                </c:pt>
                <c:pt idx="1322">
                  <c:v>95.41</c:v>
                </c:pt>
                <c:pt idx="1323">
                  <c:v>96.75</c:v>
                </c:pt>
                <c:pt idx="1324">
                  <c:v>93.35</c:v>
                </c:pt>
                <c:pt idx="1325">
                  <c:v>91.57</c:v>
                </c:pt>
                <c:pt idx="1326">
                  <c:v>97.18</c:v>
                </c:pt>
                <c:pt idx="1327">
                  <c:v>99</c:v>
                </c:pt>
                <c:pt idx="1328">
                  <c:v>99.17</c:v>
                </c:pt>
                <c:pt idx="1329">
                  <c:v>98.12</c:v>
                </c:pt>
                <c:pt idx="1330">
                  <c:v>95.55</c:v>
                </c:pt>
                <c:pt idx="1331">
                  <c:v>99.17</c:v>
                </c:pt>
                <c:pt idx="1332">
                  <c:v>99.98</c:v>
                </c:pt>
                <c:pt idx="1333">
                  <c:v>98.96</c:v>
                </c:pt>
                <c:pt idx="1334">
                  <c:v>97.81</c:v>
                </c:pt>
                <c:pt idx="1335">
                  <c:v>97.91</c:v>
                </c:pt>
                <c:pt idx="1336">
                  <c:v>99.95</c:v>
                </c:pt>
                <c:pt idx="1337">
                  <c:v>99.08</c:v>
                </c:pt>
                <c:pt idx="1338">
                  <c:v>93.52</c:v>
                </c:pt>
                <c:pt idx="1339">
                  <c:v>89</c:v>
                </c:pt>
                <c:pt idx="1340">
                  <c:v>94.24</c:v>
                </c:pt>
                <c:pt idx="1341">
                  <c:v>99.54</c:v>
                </c:pt>
                <c:pt idx="1342">
                  <c:v>98.36</c:v>
                </c:pt>
                <c:pt idx="1343">
                  <c:v>96.04</c:v>
                </c:pt>
                <c:pt idx="1344">
                  <c:v>96.21</c:v>
                </c:pt>
                <c:pt idx="1345">
                  <c:v>96.68</c:v>
                </c:pt>
                <c:pt idx="1346">
                  <c:v>94.89</c:v>
                </c:pt>
                <c:pt idx="1347">
                  <c:v>96.76</c:v>
                </c:pt>
                <c:pt idx="1348">
                  <c:v>95.15</c:v>
                </c:pt>
                <c:pt idx="1349">
                  <c:v>98.41</c:v>
                </c:pt>
                <c:pt idx="1350">
                  <c:v>99.24</c:v>
                </c:pt>
                <c:pt idx="1351">
                  <c:v>92.27</c:v>
                </c:pt>
                <c:pt idx="1352">
                  <c:v>94.1</c:v>
                </c:pt>
                <c:pt idx="1353">
                  <c:v>99.61</c:v>
                </c:pt>
                <c:pt idx="1354">
                  <c:v>99.18</c:v>
                </c:pt>
                <c:pt idx="1355">
                  <c:v>99.89</c:v>
                </c:pt>
                <c:pt idx="1356">
                  <c:v>99</c:v>
                </c:pt>
                <c:pt idx="1357">
                  <c:v>93.69</c:v>
                </c:pt>
                <c:pt idx="1358">
                  <c:v>96.45</c:v>
                </c:pt>
                <c:pt idx="1359">
                  <c:v>98.67</c:v>
                </c:pt>
                <c:pt idx="1360">
                  <c:v>98.61</c:v>
                </c:pt>
                <c:pt idx="1361">
                  <c:v>99.5</c:v>
                </c:pt>
                <c:pt idx="1362">
                  <c:v>98.98</c:v>
                </c:pt>
                <c:pt idx="1363">
                  <c:v>93.39</c:v>
                </c:pt>
                <c:pt idx="1364">
                  <c:v>90.51</c:v>
                </c:pt>
                <c:pt idx="1365">
                  <c:v>95.02</c:v>
                </c:pt>
                <c:pt idx="1366">
                  <c:v>95.48</c:v>
                </c:pt>
                <c:pt idx="1367">
                  <c:v>96.33</c:v>
                </c:pt>
                <c:pt idx="1368">
                  <c:v>93.34</c:v>
                </c:pt>
                <c:pt idx="1369">
                  <c:v>89.14</c:v>
                </c:pt>
                <c:pt idx="1370">
                  <c:v>91.64</c:v>
                </c:pt>
                <c:pt idx="1371">
                  <c:v>89.79</c:v>
                </c:pt>
                <c:pt idx="1372">
                  <c:v>95.79</c:v>
                </c:pt>
                <c:pt idx="1373">
                  <c:v>92.3</c:v>
                </c:pt>
                <c:pt idx="1374">
                  <c:v>87.38</c:v>
                </c:pt>
                <c:pt idx="1375">
                  <c:v>85.73</c:v>
                </c:pt>
                <c:pt idx="1376">
                  <c:v>86.61</c:v>
                </c:pt>
                <c:pt idx="1377">
                  <c:v>86.62</c:v>
                </c:pt>
                <c:pt idx="1378">
                  <c:v>89.61</c:v>
                </c:pt>
                <c:pt idx="1379">
                  <c:v>91.47</c:v>
                </c:pt>
                <c:pt idx="1380">
                  <c:v>90.73</c:v>
                </c:pt>
                <c:pt idx="1381">
                  <c:v>87.34</c:v>
                </c:pt>
                <c:pt idx="1382">
                  <c:v>88.92</c:v>
                </c:pt>
                <c:pt idx="1383">
                  <c:v>93.02</c:v>
                </c:pt>
                <c:pt idx="1384">
                  <c:v>93.63</c:v>
                </c:pt>
                <c:pt idx="1385">
                  <c:v>90.41</c:v>
                </c:pt>
                <c:pt idx="1386">
                  <c:v>89.99</c:v>
                </c:pt>
                <c:pt idx="1387">
                  <c:v>87.8</c:v>
                </c:pt>
                <c:pt idx="1388">
                  <c:v>86.27</c:v>
                </c:pt>
                <c:pt idx="1389">
                  <c:v>94.56</c:v>
                </c:pt>
                <c:pt idx="1390">
                  <c:v>91.94</c:v>
                </c:pt>
                <c:pt idx="1391">
                  <c:v>93.92</c:v>
                </c:pt>
                <c:pt idx="1392">
                  <c:v>89.55</c:v>
                </c:pt>
                <c:pt idx="1393">
                  <c:v>87.74</c:v>
                </c:pt>
                <c:pt idx="1394">
                  <c:v>87.54</c:v>
                </c:pt>
                <c:pt idx="1395">
                  <c:v>86.92</c:v>
                </c:pt>
                <c:pt idx="1396">
                  <c:v>85.54</c:v>
                </c:pt>
                <c:pt idx="1397">
                  <c:v>90.05</c:v>
                </c:pt>
                <c:pt idx="1398">
                  <c:v>91.31</c:v>
                </c:pt>
                <c:pt idx="1399">
                  <c:v>92.06</c:v>
                </c:pt>
                <c:pt idx="1400">
                  <c:v>90.5</c:v>
                </c:pt>
                <c:pt idx="1401">
                  <c:v>87.35</c:v>
                </c:pt>
                <c:pt idx="1402">
                  <c:v>89.78</c:v>
                </c:pt>
                <c:pt idx="1403">
                  <c:v>90.54</c:v>
                </c:pt>
                <c:pt idx="1404">
                  <c:v>91.73</c:v>
                </c:pt>
                <c:pt idx="1405">
                  <c:v>90.92</c:v>
                </c:pt>
                <c:pt idx="1406">
                  <c:v>90</c:v>
                </c:pt>
                <c:pt idx="1407">
                  <c:v>87.65</c:v>
                </c:pt>
                <c:pt idx="1408">
                  <c:v>92.12</c:v>
                </c:pt>
                <c:pt idx="1409">
                  <c:v>90.85</c:v>
                </c:pt>
                <c:pt idx="1410">
                  <c:v>90.11</c:v>
                </c:pt>
                <c:pt idx="1411">
                  <c:v>91.59</c:v>
                </c:pt>
                <c:pt idx="1412">
                  <c:v>84.65</c:v>
                </c:pt>
                <c:pt idx="1413">
                  <c:v>80.81</c:v>
                </c:pt>
                <c:pt idx="1414">
                  <c:v>87.11</c:v>
                </c:pt>
                <c:pt idx="1415">
                  <c:v>85.23</c:v>
                </c:pt>
                <c:pt idx="1416">
                  <c:v>86.85</c:v>
                </c:pt>
                <c:pt idx="1417">
                  <c:v>84.82</c:v>
                </c:pt>
                <c:pt idx="1418">
                  <c:v>87.33</c:v>
                </c:pt>
                <c:pt idx="1419">
                  <c:v>87.67</c:v>
                </c:pt>
                <c:pt idx="1420">
                  <c:v>90.32</c:v>
                </c:pt>
                <c:pt idx="1421">
                  <c:v>91.69</c:v>
                </c:pt>
                <c:pt idx="1422">
                  <c:v>88.16</c:v>
                </c:pt>
                <c:pt idx="1423">
                  <c:v>90.79</c:v>
                </c:pt>
                <c:pt idx="1424">
                  <c:v>90.12</c:v>
                </c:pt>
                <c:pt idx="1425">
                  <c:v>93.93</c:v>
                </c:pt>
                <c:pt idx="1426">
                  <c:v>88.61</c:v>
                </c:pt>
                <c:pt idx="1427">
                  <c:v>89.4</c:v>
                </c:pt>
                <c:pt idx="1428">
                  <c:v>86.64</c:v>
                </c:pt>
                <c:pt idx="1429">
                  <c:v>91.85</c:v>
                </c:pt>
                <c:pt idx="1430">
                  <c:v>92.77</c:v>
                </c:pt>
                <c:pt idx="1431">
                  <c:v>80.849999999999994</c:v>
                </c:pt>
                <c:pt idx="1432">
                  <c:v>85.16</c:v>
                </c:pt>
                <c:pt idx="1433">
                  <c:v>89.57</c:v>
                </c:pt>
                <c:pt idx="1434">
                  <c:v>88.5</c:v>
                </c:pt>
                <c:pt idx="1435">
                  <c:v>87.98</c:v>
                </c:pt>
                <c:pt idx="1436">
                  <c:v>83.94</c:v>
                </c:pt>
                <c:pt idx="1437">
                  <c:v>88.67</c:v>
                </c:pt>
                <c:pt idx="1438">
                  <c:v>87.67</c:v>
                </c:pt>
                <c:pt idx="1439">
                  <c:v>89.4</c:v>
                </c:pt>
                <c:pt idx="1440">
                  <c:v>91.8</c:v>
                </c:pt>
                <c:pt idx="1441">
                  <c:v>84.69</c:v>
                </c:pt>
                <c:pt idx="1442">
                  <c:v>83.68</c:v>
                </c:pt>
                <c:pt idx="1443">
                  <c:v>89</c:v>
                </c:pt>
                <c:pt idx="1444">
                  <c:v>89.97</c:v>
                </c:pt>
                <c:pt idx="1445">
                  <c:v>89.97</c:v>
                </c:pt>
                <c:pt idx="1446">
                  <c:v>93.45</c:v>
                </c:pt>
                <c:pt idx="1447">
                  <c:v>92.78</c:v>
                </c:pt>
                <c:pt idx="1448">
                  <c:v>90.58</c:v>
                </c:pt>
                <c:pt idx="1449">
                  <c:v>86.8</c:v>
                </c:pt>
                <c:pt idx="1450">
                  <c:v>91.7</c:v>
                </c:pt>
                <c:pt idx="1451">
                  <c:v>86.31</c:v>
                </c:pt>
                <c:pt idx="1452">
                  <c:v>88.6</c:v>
                </c:pt>
                <c:pt idx="1453">
                  <c:v>88.22</c:v>
                </c:pt>
                <c:pt idx="1454">
                  <c:v>88.82</c:v>
                </c:pt>
                <c:pt idx="1455">
                  <c:v>91.37</c:v>
                </c:pt>
                <c:pt idx="1456">
                  <c:v>90.87</c:v>
                </c:pt>
                <c:pt idx="1457">
                  <c:v>83.65</c:v>
                </c:pt>
                <c:pt idx="1458">
                  <c:v>83.21</c:v>
                </c:pt>
                <c:pt idx="1459">
                  <c:v>87.12</c:v>
                </c:pt>
                <c:pt idx="1460">
                  <c:v>86.06</c:v>
                </c:pt>
                <c:pt idx="1461">
                  <c:v>94.3</c:v>
                </c:pt>
                <c:pt idx="1462">
                  <c:v>89.05</c:v>
                </c:pt>
                <c:pt idx="1463">
                  <c:v>90.08</c:v>
                </c:pt>
                <c:pt idx="1464">
                  <c:v>87.18</c:v>
                </c:pt>
                <c:pt idx="1465">
                  <c:v>86.93</c:v>
                </c:pt>
                <c:pt idx="1466">
                  <c:v>86.21</c:v>
                </c:pt>
                <c:pt idx="1467">
                  <c:v>84.52</c:v>
                </c:pt>
                <c:pt idx="1468">
                  <c:v>87.29</c:v>
                </c:pt>
                <c:pt idx="1469">
                  <c:v>89.74</c:v>
                </c:pt>
                <c:pt idx="1470">
                  <c:v>93.79</c:v>
                </c:pt>
                <c:pt idx="1471">
                  <c:v>92.67</c:v>
                </c:pt>
                <c:pt idx="1472">
                  <c:v>83.29</c:v>
                </c:pt>
                <c:pt idx="1473">
                  <c:v>83.84</c:v>
                </c:pt>
                <c:pt idx="1474">
                  <c:v>93.17</c:v>
                </c:pt>
                <c:pt idx="1475">
                  <c:v>86.38</c:v>
                </c:pt>
                <c:pt idx="1476">
                  <c:v>79.44</c:v>
                </c:pt>
                <c:pt idx="1477">
                  <c:v>82.31</c:v>
                </c:pt>
                <c:pt idx="1478">
                  <c:v>89.38</c:v>
                </c:pt>
                <c:pt idx="1479">
                  <c:v>87.57</c:v>
                </c:pt>
                <c:pt idx="1480">
                  <c:v>88.4</c:v>
                </c:pt>
                <c:pt idx="1481">
                  <c:v>79.78</c:v>
                </c:pt>
                <c:pt idx="1482">
                  <c:v>78.14</c:v>
                </c:pt>
                <c:pt idx="1483">
                  <c:v>78.86</c:v>
                </c:pt>
                <c:pt idx="1484">
                  <c:v>89.51</c:v>
                </c:pt>
                <c:pt idx="1485">
                  <c:v>81.709999999999994</c:v>
                </c:pt>
                <c:pt idx="1486">
                  <c:v>85.75</c:v>
                </c:pt>
                <c:pt idx="1487">
                  <c:v>84.44</c:v>
                </c:pt>
                <c:pt idx="1488">
                  <c:v>86.1</c:v>
                </c:pt>
                <c:pt idx="1489">
                  <c:v>79.64</c:v>
                </c:pt>
                <c:pt idx="1490">
                  <c:v>79.959999999999994</c:v>
                </c:pt>
                <c:pt idx="1491">
                  <c:v>88.06</c:v>
                </c:pt>
                <c:pt idx="1492">
                  <c:v>88.35</c:v>
                </c:pt>
                <c:pt idx="1493">
                  <c:v>88.64</c:v>
                </c:pt>
                <c:pt idx="1494">
                  <c:v>81.98</c:v>
                </c:pt>
                <c:pt idx="1495">
                  <c:v>82.15</c:v>
                </c:pt>
                <c:pt idx="1496">
                  <c:v>80.67</c:v>
                </c:pt>
                <c:pt idx="1497">
                  <c:v>92.11</c:v>
                </c:pt>
                <c:pt idx="1498">
                  <c:v>87.54</c:v>
                </c:pt>
                <c:pt idx="1499">
                  <c:v>87.26</c:v>
                </c:pt>
                <c:pt idx="1500">
                  <c:v>82.69</c:v>
                </c:pt>
                <c:pt idx="1501">
                  <c:v>81.95</c:v>
                </c:pt>
                <c:pt idx="1502">
                  <c:v>81.61</c:v>
                </c:pt>
                <c:pt idx="1503">
                  <c:v>83.77</c:v>
                </c:pt>
                <c:pt idx="1504">
                  <c:v>90.82</c:v>
                </c:pt>
                <c:pt idx="1505">
                  <c:v>89.35</c:v>
                </c:pt>
                <c:pt idx="1506">
                  <c:v>84.98</c:v>
                </c:pt>
                <c:pt idx="1507">
                  <c:v>83.09</c:v>
                </c:pt>
                <c:pt idx="1508">
                  <c:v>85.55</c:v>
                </c:pt>
                <c:pt idx="1509">
                  <c:v>81.3</c:v>
                </c:pt>
                <c:pt idx="1510">
                  <c:v>90.3</c:v>
                </c:pt>
                <c:pt idx="1511">
                  <c:v>91.21</c:v>
                </c:pt>
                <c:pt idx="1512">
                  <c:v>96.81</c:v>
                </c:pt>
                <c:pt idx="1513">
                  <c:v>86.8</c:v>
                </c:pt>
                <c:pt idx="1514">
                  <c:v>84.76</c:v>
                </c:pt>
                <c:pt idx="1515">
                  <c:v>80.400000000000006</c:v>
                </c:pt>
                <c:pt idx="1516">
                  <c:v>83.65</c:v>
                </c:pt>
                <c:pt idx="1517">
                  <c:v>88.83</c:v>
                </c:pt>
                <c:pt idx="1518">
                  <c:v>92.31</c:v>
                </c:pt>
                <c:pt idx="1519">
                  <c:v>90.52</c:v>
                </c:pt>
                <c:pt idx="1520">
                  <c:v>84.76</c:v>
                </c:pt>
                <c:pt idx="1521">
                  <c:v>91.31</c:v>
                </c:pt>
                <c:pt idx="1522">
                  <c:v>86.494</c:v>
                </c:pt>
                <c:pt idx="1523">
                  <c:v>86.736999999999995</c:v>
                </c:pt>
                <c:pt idx="1524">
                  <c:v>90.103999999999999</c:v>
                </c:pt>
                <c:pt idx="1525">
                  <c:v>88.141000000000005</c:v>
                </c:pt>
                <c:pt idx="1526">
                  <c:v>91.397999999999996</c:v>
                </c:pt>
                <c:pt idx="1527">
                  <c:v>90.298000000000002</c:v>
                </c:pt>
                <c:pt idx="1528">
                  <c:v>91.552000000000007</c:v>
                </c:pt>
                <c:pt idx="1529">
                  <c:v>93.353999999999999</c:v>
                </c:pt>
                <c:pt idx="1530">
                  <c:v>97.96</c:v>
                </c:pt>
                <c:pt idx="1531">
                  <c:v>94.572000000000003</c:v>
                </c:pt>
                <c:pt idx="1532">
                  <c:v>92.51</c:v>
                </c:pt>
                <c:pt idx="1533">
                  <c:v>91.391999999999996</c:v>
                </c:pt>
                <c:pt idx="1534">
                  <c:v>92.831000000000003</c:v>
                </c:pt>
                <c:pt idx="1535">
                  <c:v>92.346000000000004</c:v>
                </c:pt>
                <c:pt idx="1536">
                  <c:v>95.254999999999995</c:v>
                </c:pt>
                <c:pt idx="1537">
                  <c:v>92.265000000000001</c:v>
                </c:pt>
                <c:pt idx="1538">
                  <c:v>95.977000000000004</c:v>
                </c:pt>
                <c:pt idx="1539">
                  <c:v>97.373000000000005</c:v>
                </c:pt>
                <c:pt idx="1540">
                  <c:v>96.194000000000003</c:v>
                </c:pt>
                <c:pt idx="1541">
                  <c:v>96.638000000000005</c:v>
                </c:pt>
                <c:pt idx="1542">
                  <c:v>93.69</c:v>
                </c:pt>
                <c:pt idx="1543">
                  <c:v>96.131</c:v>
                </c:pt>
                <c:pt idx="1544">
                  <c:v>91.914000000000001</c:v>
                </c:pt>
                <c:pt idx="1545">
                  <c:v>92.948999999999998</c:v>
                </c:pt>
                <c:pt idx="1546">
                  <c:v>87.619</c:v>
                </c:pt>
                <c:pt idx="1547">
                  <c:v>92.15</c:v>
                </c:pt>
                <c:pt idx="1548">
                  <c:v>92.766000000000005</c:v>
                </c:pt>
                <c:pt idx="1549">
                  <c:v>88.024000000000001</c:v>
                </c:pt>
                <c:pt idx="1550">
                  <c:v>89.572000000000003</c:v>
                </c:pt>
                <c:pt idx="1551">
                  <c:v>95.212000000000003</c:v>
                </c:pt>
                <c:pt idx="1552">
                  <c:v>96.84</c:v>
                </c:pt>
                <c:pt idx="1553">
                  <c:v>94.352000000000004</c:v>
                </c:pt>
                <c:pt idx="1554">
                  <c:v>88.141999999999996</c:v>
                </c:pt>
                <c:pt idx="1555">
                  <c:v>91.819000000000003</c:v>
                </c:pt>
                <c:pt idx="1556">
                  <c:v>94.685000000000002</c:v>
                </c:pt>
                <c:pt idx="1557">
                  <c:v>96.697000000000003</c:v>
                </c:pt>
                <c:pt idx="1558">
                  <c:v>94.88</c:v>
                </c:pt>
                <c:pt idx="1559">
                  <c:v>92.772999999999996</c:v>
                </c:pt>
                <c:pt idx="1560">
                  <c:v>92.194000000000003</c:v>
                </c:pt>
                <c:pt idx="1561">
                  <c:v>95.319000000000003</c:v>
                </c:pt>
                <c:pt idx="1562">
                  <c:v>97.893000000000001</c:v>
                </c:pt>
                <c:pt idx="1563">
                  <c:v>97.545000000000002</c:v>
                </c:pt>
                <c:pt idx="1564">
                  <c:v>94.421000000000006</c:v>
                </c:pt>
                <c:pt idx="1565">
                  <c:v>93.370999999999995</c:v>
                </c:pt>
                <c:pt idx="1566">
                  <c:v>91.125</c:v>
                </c:pt>
                <c:pt idx="1567">
                  <c:v>92.537999999999997</c:v>
                </c:pt>
                <c:pt idx="1568">
                  <c:v>89.703999999999994</c:v>
                </c:pt>
                <c:pt idx="1569">
                  <c:v>90.019000000000005</c:v>
                </c:pt>
                <c:pt idx="1570">
                  <c:v>88.331000000000003</c:v>
                </c:pt>
                <c:pt idx="1571">
                  <c:v>92.281000000000006</c:v>
                </c:pt>
                <c:pt idx="1572">
                  <c:v>93.192999999999998</c:v>
                </c:pt>
                <c:pt idx="1573">
                  <c:v>99.058000000000007</c:v>
                </c:pt>
                <c:pt idx="1574">
                  <c:v>95.668999999999997</c:v>
                </c:pt>
                <c:pt idx="1575">
                  <c:v>94.707999999999998</c:v>
                </c:pt>
                <c:pt idx="1576">
                  <c:v>93.147999999999996</c:v>
                </c:pt>
                <c:pt idx="1577">
                  <c:v>95.998000000000005</c:v>
                </c:pt>
                <c:pt idx="1578">
                  <c:v>94.528999999999996</c:v>
                </c:pt>
                <c:pt idx="1579">
                  <c:v>96.036000000000001</c:v>
                </c:pt>
                <c:pt idx="1580">
                  <c:v>94.509</c:v>
                </c:pt>
                <c:pt idx="1581">
                  <c:v>95.070999999999998</c:v>
                </c:pt>
                <c:pt idx="1582">
                  <c:v>98.349000000000004</c:v>
                </c:pt>
                <c:pt idx="1583">
                  <c:v>96.667000000000002</c:v>
                </c:pt>
                <c:pt idx="1584">
                  <c:v>95.346999999999994</c:v>
                </c:pt>
                <c:pt idx="1585">
                  <c:v>96.061000000000007</c:v>
                </c:pt>
                <c:pt idx="1586">
                  <c:v>89.988</c:v>
                </c:pt>
                <c:pt idx="1587">
                  <c:v>91.394000000000005</c:v>
                </c:pt>
                <c:pt idx="1588">
                  <c:v>96.921999999999997</c:v>
                </c:pt>
                <c:pt idx="1589">
                  <c:v>95.396000000000001</c:v>
                </c:pt>
                <c:pt idx="1590">
                  <c:v>92.885000000000005</c:v>
                </c:pt>
                <c:pt idx="1591">
                  <c:v>96.45</c:v>
                </c:pt>
                <c:pt idx="1592">
                  <c:v>99.012</c:v>
                </c:pt>
                <c:pt idx="1593">
                  <c:v>96.873000000000005</c:v>
                </c:pt>
                <c:pt idx="1594">
                  <c:v>97.25</c:v>
                </c:pt>
                <c:pt idx="1595">
                  <c:v>97.625</c:v>
                </c:pt>
                <c:pt idx="1596">
                  <c:v>98.168000000000006</c:v>
                </c:pt>
                <c:pt idx="1597">
                  <c:v>95.995999999999995</c:v>
                </c:pt>
                <c:pt idx="1598">
                  <c:v>95.793000000000006</c:v>
                </c:pt>
                <c:pt idx="1599">
                  <c:v>95.415000000000006</c:v>
                </c:pt>
                <c:pt idx="1600">
                  <c:v>94.724999999999994</c:v>
                </c:pt>
                <c:pt idx="1601">
                  <c:v>93.311000000000007</c:v>
                </c:pt>
                <c:pt idx="1602">
                  <c:v>93.218000000000004</c:v>
                </c:pt>
                <c:pt idx="1603">
                  <c:v>94.462999999999994</c:v>
                </c:pt>
                <c:pt idx="1604">
                  <c:v>94.915999999999997</c:v>
                </c:pt>
                <c:pt idx="1605">
                  <c:v>98.909000000000006</c:v>
                </c:pt>
                <c:pt idx="1606">
                  <c:v>97.24</c:v>
                </c:pt>
                <c:pt idx="1607">
                  <c:v>97.623999999999995</c:v>
                </c:pt>
                <c:pt idx="1608">
                  <c:v>99.555999999999997</c:v>
                </c:pt>
                <c:pt idx="1609">
                  <c:v>98.387</c:v>
                </c:pt>
                <c:pt idx="1610">
                  <c:v>93.236000000000004</c:v>
                </c:pt>
                <c:pt idx="1611">
                  <c:v>91.563000000000002</c:v>
                </c:pt>
                <c:pt idx="1612">
                  <c:v>92.724999999999994</c:v>
                </c:pt>
                <c:pt idx="1613">
                  <c:v>96.983000000000004</c:v>
                </c:pt>
                <c:pt idx="1614">
                  <c:v>98.846000000000004</c:v>
                </c:pt>
                <c:pt idx="1615">
                  <c:v>96.471999999999994</c:v>
                </c:pt>
                <c:pt idx="1616">
                  <c:v>99.676000000000002</c:v>
                </c:pt>
                <c:pt idx="1617">
                  <c:v>96.787000000000006</c:v>
                </c:pt>
                <c:pt idx="1618">
                  <c:v>97.522999999999996</c:v>
                </c:pt>
                <c:pt idx="1619">
                  <c:v>99.453999999999994</c:v>
                </c:pt>
                <c:pt idx="1620">
                  <c:v>89.429000000000002</c:v>
                </c:pt>
                <c:pt idx="1621">
                  <c:v>91.361999999999995</c:v>
                </c:pt>
                <c:pt idx="1622">
                  <c:v>94.162999999999997</c:v>
                </c:pt>
                <c:pt idx="1623">
                  <c:v>91.537000000000006</c:v>
                </c:pt>
                <c:pt idx="1624">
                  <c:v>93.03</c:v>
                </c:pt>
                <c:pt idx="1625">
                  <c:v>97.031999999999996</c:v>
                </c:pt>
                <c:pt idx="1626">
                  <c:v>97.149000000000001</c:v>
                </c:pt>
                <c:pt idx="1627">
                  <c:v>99.338999999999999</c:v>
                </c:pt>
                <c:pt idx="1628">
                  <c:v>99.174000000000007</c:v>
                </c:pt>
                <c:pt idx="1629">
                  <c:v>96.206000000000003</c:v>
                </c:pt>
                <c:pt idx="1630">
                  <c:v>91.570999999999998</c:v>
                </c:pt>
                <c:pt idx="1631">
                  <c:v>88.664000000000001</c:v>
                </c:pt>
                <c:pt idx="1632">
                  <c:v>96.938999999999993</c:v>
                </c:pt>
                <c:pt idx="1633">
                  <c:v>94.903000000000006</c:v>
                </c:pt>
                <c:pt idx="1634">
                  <c:v>93.894000000000005</c:v>
                </c:pt>
                <c:pt idx="1635">
                  <c:v>93.665000000000006</c:v>
                </c:pt>
                <c:pt idx="1636">
                  <c:v>91.191999999999993</c:v>
                </c:pt>
                <c:pt idx="1637">
                  <c:v>99.912999999999997</c:v>
                </c:pt>
                <c:pt idx="1638">
                  <c:v>95.028999999999996</c:v>
                </c:pt>
                <c:pt idx="1639">
                  <c:v>96.179000000000002</c:v>
                </c:pt>
                <c:pt idx="1640">
                  <c:v>92.721000000000004</c:v>
                </c:pt>
                <c:pt idx="1641">
                  <c:v>92.227000000000004</c:v>
                </c:pt>
                <c:pt idx="1642">
                  <c:v>94.739000000000004</c:v>
                </c:pt>
                <c:pt idx="1643">
                  <c:v>99.533000000000001</c:v>
                </c:pt>
                <c:pt idx="1644">
                  <c:v>95.947000000000003</c:v>
                </c:pt>
                <c:pt idx="1645">
                  <c:v>99.225999999999999</c:v>
                </c:pt>
                <c:pt idx="1646">
                  <c:v>95.94</c:v>
                </c:pt>
                <c:pt idx="1647">
                  <c:v>98.025999999999996</c:v>
                </c:pt>
                <c:pt idx="1648">
                  <c:v>95.957999999999998</c:v>
                </c:pt>
                <c:pt idx="1649">
                  <c:v>97.382999999999996</c:v>
                </c:pt>
                <c:pt idx="1650">
                  <c:v>97.915000000000006</c:v>
                </c:pt>
                <c:pt idx="1651">
                  <c:v>97.613</c:v>
                </c:pt>
                <c:pt idx="1652">
                  <c:v>98.668000000000006</c:v>
                </c:pt>
                <c:pt idx="1653">
                  <c:v>98.067999999999998</c:v>
                </c:pt>
                <c:pt idx="1654">
                  <c:v>97.302999999999997</c:v>
                </c:pt>
                <c:pt idx="1655">
                  <c:v>98.9</c:v>
                </c:pt>
                <c:pt idx="1656">
                  <c:v>98.927000000000007</c:v>
                </c:pt>
                <c:pt idx="1657">
                  <c:v>99.25</c:v>
                </c:pt>
                <c:pt idx="1658">
                  <c:v>98.058000000000007</c:v>
                </c:pt>
                <c:pt idx="1659">
                  <c:v>98.072999999999993</c:v>
                </c:pt>
                <c:pt idx="1660">
                  <c:v>95.460999999999999</c:v>
                </c:pt>
                <c:pt idx="1661">
                  <c:v>97.007999999999996</c:v>
                </c:pt>
                <c:pt idx="1662">
                  <c:v>99.054000000000002</c:v>
                </c:pt>
                <c:pt idx="1663">
                  <c:v>97.025999999999996</c:v>
                </c:pt>
                <c:pt idx="1664">
                  <c:v>94.111000000000004</c:v>
                </c:pt>
                <c:pt idx="1665">
                  <c:v>93.256</c:v>
                </c:pt>
                <c:pt idx="1666">
                  <c:v>93.983000000000004</c:v>
                </c:pt>
                <c:pt idx="1667">
                  <c:v>90.370999999999995</c:v>
                </c:pt>
                <c:pt idx="1668">
                  <c:v>92.39</c:v>
                </c:pt>
                <c:pt idx="1669">
                  <c:v>92.534999999999997</c:v>
                </c:pt>
                <c:pt idx="1670">
                  <c:v>92.036000000000001</c:v>
                </c:pt>
                <c:pt idx="1671">
                  <c:v>94.153999999999996</c:v>
                </c:pt>
                <c:pt idx="1672">
                  <c:v>93.319000000000003</c:v>
                </c:pt>
                <c:pt idx="1673">
                  <c:v>96.617000000000004</c:v>
                </c:pt>
                <c:pt idx="1674">
                  <c:v>99.438000000000002</c:v>
                </c:pt>
                <c:pt idx="1675">
                  <c:v>94.207999999999998</c:v>
                </c:pt>
                <c:pt idx="1676">
                  <c:v>92.326999999999998</c:v>
                </c:pt>
                <c:pt idx="1677">
                  <c:v>93.558999999999997</c:v>
                </c:pt>
                <c:pt idx="1678">
                  <c:v>94.748000000000005</c:v>
                </c:pt>
                <c:pt idx="1679">
                  <c:v>95.293999999999997</c:v>
                </c:pt>
                <c:pt idx="1680">
                  <c:v>96.340999999999994</c:v>
                </c:pt>
                <c:pt idx="1681">
                  <c:v>91.013000000000005</c:v>
                </c:pt>
                <c:pt idx="1682">
                  <c:v>93.256</c:v>
                </c:pt>
                <c:pt idx="1683">
                  <c:v>97.275000000000006</c:v>
                </c:pt>
                <c:pt idx="1684">
                  <c:v>97.438999999999993</c:v>
                </c:pt>
                <c:pt idx="1685">
                  <c:v>93.353999999999999</c:v>
                </c:pt>
                <c:pt idx="1686">
                  <c:v>96.06</c:v>
                </c:pt>
                <c:pt idx="1687">
                  <c:v>96.594999999999999</c:v>
                </c:pt>
                <c:pt idx="1688">
                  <c:v>96.909000000000006</c:v>
                </c:pt>
                <c:pt idx="1689">
                  <c:v>92.477000000000004</c:v>
                </c:pt>
                <c:pt idx="1690">
                  <c:v>95.807000000000002</c:v>
                </c:pt>
                <c:pt idx="1691">
                  <c:v>97.522000000000006</c:v>
                </c:pt>
                <c:pt idx="1692">
                  <c:v>95.016999999999996</c:v>
                </c:pt>
                <c:pt idx="1693">
                  <c:v>92.611000000000004</c:v>
                </c:pt>
                <c:pt idx="1694">
                  <c:v>99.248000000000005</c:v>
                </c:pt>
                <c:pt idx="1695">
                  <c:v>92.501999999999995</c:v>
                </c:pt>
                <c:pt idx="1696">
                  <c:v>95.447999999999993</c:v>
                </c:pt>
                <c:pt idx="1697">
                  <c:v>95.582999999999998</c:v>
                </c:pt>
                <c:pt idx="1698">
                  <c:v>96.393000000000001</c:v>
                </c:pt>
                <c:pt idx="1699">
                  <c:v>92.861000000000004</c:v>
                </c:pt>
                <c:pt idx="1700">
                  <c:v>93.856999999999999</c:v>
                </c:pt>
                <c:pt idx="1701">
                  <c:v>94.683999999999997</c:v>
                </c:pt>
                <c:pt idx="1702">
                  <c:v>96.941000000000003</c:v>
                </c:pt>
                <c:pt idx="1703">
                  <c:v>99.388000000000005</c:v>
                </c:pt>
                <c:pt idx="1704">
                  <c:v>97.287000000000006</c:v>
                </c:pt>
                <c:pt idx="1705">
                  <c:v>97.227999999999994</c:v>
                </c:pt>
                <c:pt idx="1706">
                  <c:v>99.781000000000006</c:v>
                </c:pt>
                <c:pt idx="1707">
                  <c:v>99.756</c:v>
                </c:pt>
                <c:pt idx="1708">
                  <c:v>98.924000000000007</c:v>
                </c:pt>
                <c:pt idx="1709">
                  <c:v>93.855000000000004</c:v>
                </c:pt>
                <c:pt idx="1710">
                  <c:v>96.275999999999996</c:v>
                </c:pt>
                <c:pt idx="1711">
                  <c:v>95.349000000000004</c:v>
                </c:pt>
                <c:pt idx="1712">
                  <c:v>95.668999999999997</c:v>
                </c:pt>
                <c:pt idx="1713">
                  <c:v>91.935000000000002</c:v>
                </c:pt>
                <c:pt idx="1714">
                  <c:v>93.614999999999995</c:v>
                </c:pt>
                <c:pt idx="1715">
                  <c:v>99.745000000000005</c:v>
                </c:pt>
                <c:pt idx="1716">
                  <c:v>98.734999999999999</c:v>
                </c:pt>
                <c:pt idx="1717">
                  <c:v>98.245999999999995</c:v>
                </c:pt>
                <c:pt idx="1718">
                  <c:v>98.149000000000001</c:v>
                </c:pt>
                <c:pt idx="1719">
                  <c:v>99.15</c:v>
                </c:pt>
                <c:pt idx="1720">
                  <c:v>98.81</c:v>
                </c:pt>
                <c:pt idx="1721">
                  <c:v>98.685000000000002</c:v>
                </c:pt>
                <c:pt idx="1722">
                  <c:v>96.082999999999998</c:v>
                </c:pt>
                <c:pt idx="1723">
                  <c:v>96.567999999999998</c:v>
                </c:pt>
                <c:pt idx="1724">
                  <c:v>93.290999999999997</c:v>
                </c:pt>
                <c:pt idx="1725">
                  <c:v>94.316999999999993</c:v>
                </c:pt>
                <c:pt idx="1726">
                  <c:v>89.722999999999999</c:v>
                </c:pt>
                <c:pt idx="1727">
                  <c:v>97.084000000000003</c:v>
                </c:pt>
                <c:pt idx="1728">
                  <c:v>93.504000000000005</c:v>
                </c:pt>
                <c:pt idx="1729">
                  <c:v>94.948999999999998</c:v>
                </c:pt>
                <c:pt idx="1730">
                  <c:v>91.894000000000005</c:v>
                </c:pt>
                <c:pt idx="1731">
                  <c:v>93.756</c:v>
                </c:pt>
                <c:pt idx="1732">
                  <c:v>91.638999999999996</c:v>
                </c:pt>
                <c:pt idx="1733">
                  <c:v>97.686000000000007</c:v>
                </c:pt>
                <c:pt idx="1734">
                  <c:v>96.343999999999994</c:v>
                </c:pt>
                <c:pt idx="1735">
                  <c:v>87.393000000000001</c:v>
                </c:pt>
                <c:pt idx="1736">
                  <c:v>91.195999999999998</c:v>
                </c:pt>
                <c:pt idx="1737">
                  <c:v>93.733000000000004</c:v>
                </c:pt>
                <c:pt idx="1738">
                  <c:v>98.195999999999998</c:v>
                </c:pt>
                <c:pt idx="1739">
                  <c:v>100</c:v>
                </c:pt>
                <c:pt idx="1740">
                  <c:v>99.622</c:v>
                </c:pt>
                <c:pt idx="1741">
                  <c:v>98.704999999999998</c:v>
                </c:pt>
                <c:pt idx="1742">
                  <c:v>96.882000000000005</c:v>
                </c:pt>
                <c:pt idx="1743">
                  <c:v>90.543000000000006</c:v>
                </c:pt>
                <c:pt idx="1744">
                  <c:v>88.656000000000006</c:v>
                </c:pt>
                <c:pt idx="1745">
                  <c:v>89.218000000000004</c:v>
                </c:pt>
                <c:pt idx="1746">
                  <c:v>96.524000000000001</c:v>
                </c:pt>
                <c:pt idx="1747">
                  <c:v>91.844999999999999</c:v>
                </c:pt>
                <c:pt idx="1748">
                  <c:v>92.662999999999997</c:v>
                </c:pt>
                <c:pt idx="1749">
                  <c:v>95.456000000000003</c:v>
                </c:pt>
                <c:pt idx="1750">
                  <c:v>93.537999999999997</c:v>
                </c:pt>
                <c:pt idx="1751">
                  <c:v>97.259</c:v>
                </c:pt>
                <c:pt idx="1752">
                  <c:v>99.563000000000002</c:v>
                </c:pt>
                <c:pt idx="1753">
                  <c:v>98.278000000000006</c:v>
                </c:pt>
                <c:pt idx="1754">
                  <c:v>98.073999999999998</c:v>
                </c:pt>
                <c:pt idx="1755">
                  <c:v>98.591999999999999</c:v>
                </c:pt>
                <c:pt idx="1756">
                  <c:v>92.191000000000003</c:v>
                </c:pt>
                <c:pt idx="1757">
                  <c:v>95.978999999999999</c:v>
                </c:pt>
                <c:pt idx="1758">
                  <c:v>97.441000000000003</c:v>
                </c:pt>
                <c:pt idx="1759">
                  <c:v>99.983000000000004</c:v>
                </c:pt>
                <c:pt idx="1760">
                  <c:v>94.486000000000004</c:v>
                </c:pt>
                <c:pt idx="1761">
                  <c:v>89.381</c:v>
                </c:pt>
                <c:pt idx="1762">
                  <c:v>93.936000000000007</c:v>
                </c:pt>
                <c:pt idx="1763">
                  <c:v>94.034999999999997</c:v>
                </c:pt>
                <c:pt idx="1764">
                  <c:v>90.396000000000001</c:v>
                </c:pt>
                <c:pt idx="1765">
                  <c:v>96.042000000000002</c:v>
                </c:pt>
                <c:pt idx="1766">
                  <c:v>95.659000000000006</c:v>
                </c:pt>
                <c:pt idx="1767">
                  <c:v>99.045000000000002</c:v>
                </c:pt>
                <c:pt idx="1768">
                  <c:v>94.373000000000005</c:v>
                </c:pt>
                <c:pt idx="1769">
                  <c:v>91.638999999999996</c:v>
                </c:pt>
                <c:pt idx="1770">
                  <c:v>91.132999999999996</c:v>
                </c:pt>
                <c:pt idx="1771">
                  <c:v>86.037000000000006</c:v>
                </c:pt>
                <c:pt idx="1772">
                  <c:v>85.070999999999998</c:v>
                </c:pt>
                <c:pt idx="1773">
                  <c:v>85.965999999999994</c:v>
                </c:pt>
                <c:pt idx="1774">
                  <c:v>86.358000000000004</c:v>
                </c:pt>
                <c:pt idx="1775">
                  <c:v>86.156999999999996</c:v>
                </c:pt>
                <c:pt idx="1776">
                  <c:v>86.007999999999996</c:v>
                </c:pt>
                <c:pt idx="1777">
                  <c:v>88.23</c:v>
                </c:pt>
                <c:pt idx="1778">
                  <c:v>90.691999999999993</c:v>
                </c:pt>
                <c:pt idx="1779">
                  <c:v>88.191000000000003</c:v>
                </c:pt>
                <c:pt idx="1780">
                  <c:v>88.009</c:v>
                </c:pt>
                <c:pt idx="1781">
                  <c:v>87.47</c:v>
                </c:pt>
                <c:pt idx="1782">
                  <c:v>87.838999999999999</c:v>
                </c:pt>
                <c:pt idx="1783">
                  <c:v>92.63</c:v>
                </c:pt>
                <c:pt idx="1784">
                  <c:v>95.674999999999997</c:v>
                </c:pt>
                <c:pt idx="1785">
                  <c:v>91.576999999999998</c:v>
                </c:pt>
                <c:pt idx="1786">
                  <c:v>91.27</c:v>
                </c:pt>
                <c:pt idx="1787">
                  <c:v>92.15</c:v>
                </c:pt>
                <c:pt idx="1788">
                  <c:v>99.114000000000004</c:v>
                </c:pt>
                <c:pt idx="1789">
                  <c:v>97.971000000000004</c:v>
                </c:pt>
                <c:pt idx="1790">
                  <c:v>89.186000000000007</c:v>
                </c:pt>
                <c:pt idx="1791">
                  <c:v>87.894000000000005</c:v>
                </c:pt>
                <c:pt idx="1792">
                  <c:v>88.040999999999997</c:v>
                </c:pt>
                <c:pt idx="1793">
                  <c:v>93.888999999999996</c:v>
                </c:pt>
                <c:pt idx="1794">
                  <c:v>87.683000000000007</c:v>
                </c:pt>
                <c:pt idx="1795">
                  <c:v>88.483000000000004</c:v>
                </c:pt>
                <c:pt idx="1796">
                  <c:v>86.828999999999994</c:v>
                </c:pt>
                <c:pt idx="1797">
                  <c:v>86.968000000000004</c:v>
                </c:pt>
                <c:pt idx="1798">
                  <c:v>96.602999999999994</c:v>
                </c:pt>
                <c:pt idx="1799">
                  <c:v>87.108999999999995</c:v>
                </c:pt>
                <c:pt idx="1800">
                  <c:v>90.066000000000003</c:v>
                </c:pt>
                <c:pt idx="1801">
                  <c:v>91.893000000000001</c:v>
                </c:pt>
                <c:pt idx="1802">
                  <c:v>91.67</c:v>
                </c:pt>
                <c:pt idx="1803">
                  <c:v>89.046999999999997</c:v>
                </c:pt>
                <c:pt idx="1804">
                  <c:v>86.528999999999996</c:v>
                </c:pt>
                <c:pt idx="1805">
                  <c:v>89.03</c:v>
                </c:pt>
                <c:pt idx="1806">
                  <c:v>87.063000000000002</c:v>
                </c:pt>
                <c:pt idx="1807">
                  <c:v>88.174000000000007</c:v>
                </c:pt>
                <c:pt idx="1808">
                  <c:v>91.41</c:v>
                </c:pt>
                <c:pt idx="1809">
                  <c:v>88.111000000000004</c:v>
                </c:pt>
                <c:pt idx="1810">
                  <c:v>89.353999999999999</c:v>
                </c:pt>
                <c:pt idx="1811">
                  <c:v>89.403999999999996</c:v>
                </c:pt>
                <c:pt idx="1812">
                  <c:v>90.956999999999994</c:v>
                </c:pt>
                <c:pt idx="1813">
                  <c:v>88.257000000000005</c:v>
                </c:pt>
                <c:pt idx="1814">
                  <c:v>92.087999999999994</c:v>
                </c:pt>
                <c:pt idx="1815">
                  <c:v>94.364000000000004</c:v>
                </c:pt>
                <c:pt idx="1816">
                  <c:v>92.957999999999998</c:v>
                </c:pt>
                <c:pt idx="1817">
                  <c:v>90.968999999999994</c:v>
                </c:pt>
                <c:pt idx="1818">
                  <c:v>90.894000000000005</c:v>
                </c:pt>
                <c:pt idx="1819">
                  <c:v>89.069000000000003</c:v>
                </c:pt>
                <c:pt idx="1820">
                  <c:v>83.495000000000005</c:v>
                </c:pt>
                <c:pt idx="1821">
                  <c:v>85.159000000000006</c:v>
                </c:pt>
                <c:pt idx="1822">
                  <c:v>82.594999999999999</c:v>
                </c:pt>
                <c:pt idx="1823">
                  <c:v>88.135999999999996</c:v>
                </c:pt>
                <c:pt idx="1824">
                  <c:v>83.811000000000007</c:v>
                </c:pt>
                <c:pt idx="1825">
                  <c:v>89.622</c:v>
                </c:pt>
                <c:pt idx="1826">
                  <c:v>81.879000000000005</c:v>
                </c:pt>
                <c:pt idx="1827">
                  <c:v>84.156999999999996</c:v>
                </c:pt>
                <c:pt idx="1828">
                  <c:v>83.441000000000003</c:v>
                </c:pt>
                <c:pt idx="1829">
                  <c:v>89.748000000000005</c:v>
                </c:pt>
                <c:pt idx="1830">
                  <c:v>86.662999999999997</c:v>
                </c:pt>
                <c:pt idx="1831">
                  <c:v>90.834000000000003</c:v>
                </c:pt>
                <c:pt idx="1832">
                  <c:v>86.066999999999993</c:v>
                </c:pt>
                <c:pt idx="1833">
                  <c:v>86.141999999999996</c:v>
                </c:pt>
                <c:pt idx="1834">
                  <c:v>78.914000000000001</c:v>
                </c:pt>
                <c:pt idx="1835">
                  <c:v>76.888999999999996</c:v>
                </c:pt>
                <c:pt idx="1836">
                  <c:v>85.022000000000006</c:v>
                </c:pt>
                <c:pt idx="1837">
                  <c:v>84.896000000000001</c:v>
                </c:pt>
                <c:pt idx="1838">
                  <c:v>83.602999999999994</c:v>
                </c:pt>
                <c:pt idx="1839">
                  <c:v>82.837999999999994</c:v>
                </c:pt>
                <c:pt idx="1840">
                  <c:v>80.424999999999997</c:v>
                </c:pt>
                <c:pt idx="1841">
                  <c:v>80.808999999999997</c:v>
                </c:pt>
                <c:pt idx="1842">
                  <c:v>82.007000000000005</c:v>
                </c:pt>
                <c:pt idx="1843">
                  <c:v>83.813000000000002</c:v>
                </c:pt>
                <c:pt idx="1844">
                  <c:v>81.558999999999997</c:v>
                </c:pt>
                <c:pt idx="1845">
                  <c:v>81.91</c:v>
                </c:pt>
                <c:pt idx="1846">
                  <c:v>83.957999999999998</c:v>
                </c:pt>
                <c:pt idx="1847">
                  <c:v>83.28</c:v>
                </c:pt>
                <c:pt idx="1848">
                  <c:v>78.519000000000005</c:v>
                </c:pt>
                <c:pt idx="1849">
                  <c:v>80.426000000000002</c:v>
                </c:pt>
                <c:pt idx="1850">
                  <c:v>85.981999999999999</c:v>
                </c:pt>
                <c:pt idx="1851">
                  <c:v>85.728999999999999</c:v>
                </c:pt>
                <c:pt idx="1852">
                  <c:v>82.555000000000007</c:v>
                </c:pt>
                <c:pt idx="1853">
                  <c:v>82.289000000000001</c:v>
                </c:pt>
                <c:pt idx="1854">
                  <c:v>77.278000000000006</c:v>
                </c:pt>
                <c:pt idx="1855">
                  <c:v>83.162999999999997</c:v>
                </c:pt>
                <c:pt idx="1856">
                  <c:v>87.778999999999996</c:v>
                </c:pt>
                <c:pt idx="1857">
                  <c:v>89.712000000000003</c:v>
                </c:pt>
                <c:pt idx="1858">
                  <c:v>86.323999999999998</c:v>
                </c:pt>
                <c:pt idx="1859">
                  <c:v>81.478999999999999</c:v>
                </c:pt>
                <c:pt idx="1860">
                  <c:v>95.405000000000001</c:v>
                </c:pt>
                <c:pt idx="1861">
                  <c:v>83.844999999999999</c:v>
                </c:pt>
                <c:pt idx="1862">
                  <c:v>85.427000000000007</c:v>
                </c:pt>
                <c:pt idx="1863">
                  <c:v>88.289000000000001</c:v>
                </c:pt>
                <c:pt idx="1864">
                  <c:v>92.936000000000007</c:v>
                </c:pt>
                <c:pt idx="1865">
                  <c:v>94.489000000000004</c:v>
                </c:pt>
                <c:pt idx="1866">
                  <c:v>90.322000000000003</c:v>
                </c:pt>
                <c:pt idx="1867">
                  <c:v>90.311000000000007</c:v>
                </c:pt>
                <c:pt idx="1868">
                  <c:v>94.564999999999998</c:v>
                </c:pt>
                <c:pt idx="1869">
                  <c:v>94.396000000000001</c:v>
                </c:pt>
                <c:pt idx="1870">
                  <c:v>98.064999999999998</c:v>
                </c:pt>
                <c:pt idx="1871">
                  <c:v>96.822000000000003</c:v>
                </c:pt>
                <c:pt idx="1872">
                  <c:v>90.662000000000006</c:v>
                </c:pt>
                <c:pt idx="1873">
                  <c:v>87.462000000000003</c:v>
                </c:pt>
                <c:pt idx="1874">
                  <c:v>83.966999999999999</c:v>
                </c:pt>
                <c:pt idx="1875">
                  <c:v>90.266000000000005</c:v>
                </c:pt>
                <c:pt idx="1876">
                  <c:v>88.84</c:v>
                </c:pt>
                <c:pt idx="1877">
                  <c:v>86.304000000000002</c:v>
                </c:pt>
                <c:pt idx="1878">
                  <c:v>88.784000000000006</c:v>
                </c:pt>
                <c:pt idx="1879">
                  <c:v>90.262</c:v>
                </c:pt>
                <c:pt idx="1880">
                  <c:v>90.679000000000002</c:v>
                </c:pt>
                <c:pt idx="1881">
                  <c:v>96.792000000000002</c:v>
                </c:pt>
                <c:pt idx="1882">
                  <c:v>86.873999999999995</c:v>
                </c:pt>
                <c:pt idx="1883">
                  <c:v>87.796999999999997</c:v>
                </c:pt>
                <c:pt idx="1884">
                  <c:v>91.442999999999998</c:v>
                </c:pt>
                <c:pt idx="1885">
                  <c:v>87.625</c:v>
                </c:pt>
                <c:pt idx="1886">
                  <c:v>88.090999999999994</c:v>
                </c:pt>
                <c:pt idx="1887">
                  <c:v>84.9</c:v>
                </c:pt>
                <c:pt idx="1888">
                  <c:v>88.281000000000006</c:v>
                </c:pt>
                <c:pt idx="1889">
                  <c:v>87.29</c:v>
                </c:pt>
                <c:pt idx="1890">
                  <c:v>88.858999999999995</c:v>
                </c:pt>
                <c:pt idx="1891">
                  <c:v>92.332999999999998</c:v>
                </c:pt>
                <c:pt idx="1892">
                  <c:v>95.915000000000006</c:v>
                </c:pt>
                <c:pt idx="1893">
                  <c:v>95.61</c:v>
                </c:pt>
                <c:pt idx="1894">
                  <c:v>95.042000000000002</c:v>
                </c:pt>
                <c:pt idx="1895">
                  <c:v>93.503</c:v>
                </c:pt>
                <c:pt idx="1896">
                  <c:v>96.254999999999995</c:v>
                </c:pt>
                <c:pt idx="1897">
                  <c:v>95.393000000000001</c:v>
                </c:pt>
                <c:pt idx="1898">
                  <c:v>93.962000000000003</c:v>
                </c:pt>
                <c:pt idx="1899">
                  <c:v>85.956999999999994</c:v>
                </c:pt>
                <c:pt idx="1900">
                  <c:v>91.17</c:v>
                </c:pt>
                <c:pt idx="1901">
                  <c:v>93.605999999999995</c:v>
                </c:pt>
                <c:pt idx="1902">
                  <c:v>97.843000000000004</c:v>
                </c:pt>
                <c:pt idx="1903">
                  <c:v>89.673000000000002</c:v>
                </c:pt>
                <c:pt idx="1904">
                  <c:v>97.945999999999998</c:v>
                </c:pt>
                <c:pt idx="1905">
                  <c:v>98.188000000000002</c:v>
                </c:pt>
                <c:pt idx="1906">
                  <c:v>98.480999999999995</c:v>
                </c:pt>
                <c:pt idx="1907">
                  <c:v>89.733000000000004</c:v>
                </c:pt>
                <c:pt idx="1908">
                  <c:v>89.117000000000004</c:v>
                </c:pt>
                <c:pt idx="1909">
                  <c:v>92.667000000000002</c:v>
                </c:pt>
                <c:pt idx="1910">
                  <c:v>90.513000000000005</c:v>
                </c:pt>
                <c:pt idx="1911">
                  <c:v>91.909000000000006</c:v>
                </c:pt>
                <c:pt idx="1922">
                  <c:v>90.08</c:v>
                </c:pt>
                <c:pt idx="1923">
                  <c:v>93.495999999999995</c:v>
                </c:pt>
                <c:pt idx="1924">
                  <c:v>95.295000000000002</c:v>
                </c:pt>
                <c:pt idx="1925">
                  <c:v>92.114000000000004</c:v>
                </c:pt>
                <c:pt idx="1926">
                  <c:v>93.793999999999997</c:v>
                </c:pt>
                <c:pt idx="1927">
                  <c:v>95.224000000000004</c:v>
                </c:pt>
                <c:pt idx="1928">
                  <c:v>99.542000000000002</c:v>
                </c:pt>
                <c:pt idx="1929">
                  <c:v>96.113</c:v>
                </c:pt>
                <c:pt idx="1930">
                  <c:v>89.423000000000002</c:v>
                </c:pt>
                <c:pt idx="1931">
                  <c:v>90.682000000000002</c:v>
                </c:pt>
                <c:pt idx="1932">
                  <c:v>90.668000000000006</c:v>
                </c:pt>
                <c:pt idx="1933">
                  <c:v>98.138999999999996</c:v>
                </c:pt>
                <c:pt idx="1934">
                  <c:v>92.817999999999998</c:v>
                </c:pt>
                <c:pt idx="1935">
                  <c:v>95.052999999999997</c:v>
                </c:pt>
                <c:pt idx="1936">
                  <c:v>97.283000000000001</c:v>
                </c:pt>
                <c:pt idx="1937">
                  <c:v>98.682000000000002</c:v>
                </c:pt>
                <c:pt idx="1938">
                  <c:v>97.001999999999995</c:v>
                </c:pt>
                <c:pt idx="1939">
                  <c:v>98.421000000000006</c:v>
                </c:pt>
                <c:pt idx="1940">
                  <c:v>95.043000000000006</c:v>
                </c:pt>
                <c:pt idx="1941">
                  <c:v>96.831000000000003</c:v>
                </c:pt>
                <c:pt idx="1942">
                  <c:v>97.876999999999995</c:v>
                </c:pt>
                <c:pt idx="1943">
                  <c:v>90.623000000000005</c:v>
                </c:pt>
                <c:pt idx="1944">
                  <c:v>97.816999999999993</c:v>
                </c:pt>
                <c:pt idx="1945">
                  <c:v>99.046999999999997</c:v>
                </c:pt>
                <c:pt idx="1946">
                  <c:v>97.988</c:v>
                </c:pt>
                <c:pt idx="1947">
                  <c:v>97.674000000000007</c:v>
                </c:pt>
                <c:pt idx="1948">
                  <c:v>98.263000000000005</c:v>
                </c:pt>
                <c:pt idx="1949">
                  <c:v>97.39</c:v>
                </c:pt>
                <c:pt idx="1950">
                  <c:v>98.388999999999996</c:v>
                </c:pt>
                <c:pt idx="1951">
                  <c:v>98.281000000000006</c:v>
                </c:pt>
                <c:pt idx="1952">
                  <c:v>99.180999999999997</c:v>
                </c:pt>
                <c:pt idx="1953">
                  <c:v>93.543999999999997</c:v>
                </c:pt>
                <c:pt idx="1954">
                  <c:v>94.126000000000005</c:v>
                </c:pt>
                <c:pt idx="1955">
                  <c:v>95.671999999999997</c:v>
                </c:pt>
                <c:pt idx="1956">
                  <c:v>95.546000000000006</c:v>
                </c:pt>
                <c:pt idx="1957">
                  <c:v>89.483000000000004</c:v>
                </c:pt>
                <c:pt idx="1958">
                  <c:v>95.432000000000002</c:v>
                </c:pt>
                <c:pt idx="1959">
                  <c:v>97.778999999999996</c:v>
                </c:pt>
                <c:pt idx="1960">
                  <c:v>95.525000000000006</c:v>
                </c:pt>
                <c:pt idx="1961">
                  <c:v>98.91</c:v>
                </c:pt>
                <c:pt idx="1962">
                  <c:v>96.244</c:v>
                </c:pt>
                <c:pt idx="1963">
                  <c:v>92.849000000000004</c:v>
                </c:pt>
                <c:pt idx="1964">
                  <c:v>93.141999999999996</c:v>
                </c:pt>
                <c:pt idx="1965">
                  <c:v>92.278000000000006</c:v>
                </c:pt>
                <c:pt idx="1966">
                  <c:v>96.191000000000003</c:v>
                </c:pt>
                <c:pt idx="1967">
                  <c:v>94.037999999999997</c:v>
                </c:pt>
                <c:pt idx="1968">
                  <c:v>94.17</c:v>
                </c:pt>
                <c:pt idx="1969">
                  <c:v>97.852999999999994</c:v>
                </c:pt>
                <c:pt idx="1970">
                  <c:v>99.12</c:v>
                </c:pt>
                <c:pt idx="1971">
                  <c:v>97.334999999999994</c:v>
                </c:pt>
                <c:pt idx="1972">
                  <c:v>98.117999999999995</c:v>
                </c:pt>
                <c:pt idx="1973">
                  <c:v>93.716999999999999</c:v>
                </c:pt>
                <c:pt idx="1974">
                  <c:v>93.591999999999999</c:v>
                </c:pt>
                <c:pt idx="1975">
                  <c:v>95.503</c:v>
                </c:pt>
                <c:pt idx="1976">
                  <c:v>94.137</c:v>
                </c:pt>
                <c:pt idx="1977">
                  <c:v>96.495000000000005</c:v>
                </c:pt>
                <c:pt idx="1978">
                  <c:v>90.986000000000004</c:v>
                </c:pt>
                <c:pt idx="1979">
                  <c:v>91.632999999999996</c:v>
                </c:pt>
                <c:pt idx="1980">
                  <c:v>91.513999999999996</c:v>
                </c:pt>
                <c:pt idx="1981">
                  <c:v>95.063000000000002</c:v>
                </c:pt>
                <c:pt idx="1982">
                  <c:v>97.328000000000003</c:v>
                </c:pt>
                <c:pt idx="1983">
                  <c:v>95.058999999999997</c:v>
                </c:pt>
                <c:pt idx="1984">
                  <c:v>96.914000000000001</c:v>
                </c:pt>
                <c:pt idx="1985">
                  <c:v>97.134</c:v>
                </c:pt>
                <c:pt idx="1986">
                  <c:v>95.132999999999996</c:v>
                </c:pt>
                <c:pt idx="1987">
                  <c:v>96.683999999999997</c:v>
                </c:pt>
                <c:pt idx="1988">
                  <c:v>99.497</c:v>
                </c:pt>
                <c:pt idx="1989">
                  <c:v>98.384</c:v>
                </c:pt>
                <c:pt idx="1990">
                  <c:v>96.216999999999999</c:v>
                </c:pt>
                <c:pt idx="1991">
                  <c:v>98.408000000000001</c:v>
                </c:pt>
                <c:pt idx="1992">
                  <c:v>97.745999999999995</c:v>
                </c:pt>
                <c:pt idx="1993">
                  <c:v>92.808000000000007</c:v>
                </c:pt>
                <c:pt idx="1994">
                  <c:v>95.977999999999994</c:v>
                </c:pt>
                <c:pt idx="1995">
                  <c:v>96.974000000000004</c:v>
                </c:pt>
                <c:pt idx="1996">
                  <c:v>95.605999999999995</c:v>
                </c:pt>
                <c:pt idx="1997">
                  <c:v>99.417000000000002</c:v>
                </c:pt>
                <c:pt idx="1998">
                  <c:v>98.561000000000007</c:v>
                </c:pt>
                <c:pt idx="1999">
                  <c:v>97.346999999999994</c:v>
                </c:pt>
                <c:pt idx="2000">
                  <c:v>92.272000000000006</c:v>
                </c:pt>
                <c:pt idx="2001">
                  <c:v>96.251999999999995</c:v>
                </c:pt>
                <c:pt idx="2002">
                  <c:v>94.111999999999995</c:v>
                </c:pt>
                <c:pt idx="2003">
                  <c:v>92.427999999999997</c:v>
                </c:pt>
                <c:pt idx="2004">
                  <c:v>97.662999999999997</c:v>
                </c:pt>
                <c:pt idx="2005">
                  <c:v>88.462000000000003</c:v>
                </c:pt>
                <c:pt idx="2006">
                  <c:v>86.691000000000003</c:v>
                </c:pt>
                <c:pt idx="2007">
                  <c:v>94.29</c:v>
                </c:pt>
                <c:pt idx="2008">
                  <c:v>94.649000000000001</c:v>
                </c:pt>
                <c:pt idx="2009">
                  <c:v>93.111000000000004</c:v>
                </c:pt>
                <c:pt idx="2010">
                  <c:v>95.522999999999996</c:v>
                </c:pt>
                <c:pt idx="2011">
                  <c:v>94.141999999999996</c:v>
                </c:pt>
                <c:pt idx="2012">
                  <c:v>94.075000000000003</c:v>
                </c:pt>
                <c:pt idx="2013">
                  <c:v>91.965999999999994</c:v>
                </c:pt>
                <c:pt idx="2014">
                  <c:v>90.834000000000003</c:v>
                </c:pt>
                <c:pt idx="2015">
                  <c:v>91.403999999999996</c:v>
                </c:pt>
                <c:pt idx="2016">
                  <c:v>96.02</c:v>
                </c:pt>
                <c:pt idx="2017">
                  <c:v>98.57</c:v>
                </c:pt>
                <c:pt idx="2018">
                  <c:v>95.049000000000007</c:v>
                </c:pt>
                <c:pt idx="2019">
                  <c:v>93.983999999999995</c:v>
                </c:pt>
                <c:pt idx="2020">
                  <c:v>91.995000000000005</c:v>
                </c:pt>
                <c:pt idx="2021">
                  <c:v>94.209000000000003</c:v>
                </c:pt>
                <c:pt idx="2022">
                  <c:v>94.784999999999997</c:v>
                </c:pt>
                <c:pt idx="2023">
                  <c:v>94.53</c:v>
                </c:pt>
                <c:pt idx="2024">
                  <c:v>93.766999999999996</c:v>
                </c:pt>
                <c:pt idx="2025">
                  <c:v>94.254000000000005</c:v>
                </c:pt>
                <c:pt idx="2026">
                  <c:v>90.537000000000006</c:v>
                </c:pt>
                <c:pt idx="2027">
                  <c:v>92.134</c:v>
                </c:pt>
                <c:pt idx="2028">
                  <c:v>89.403000000000006</c:v>
                </c:pt>
                <c:pt idx="2029">
                  <c:v>93.42</c:v>
                </c:pt>
                <c:pt idx="2030">
                  <c:v>94.034000000000006</c:v>
                </c:pt>
                <c:pt idx="2031">
                  <c:v>95.1</c:v>
                </c:pt>
                <c:pt idx="2032">
                  <c:v>98.635000000000005</c:v>
                </c:pt>
                <c:pt idx="2033">
                  <c:v>94.185000000000002</c:v>
                </c:pt>
                <c:pt idx="2034">
                  <c:v>97.281000000000006</c:v>
                </c:pt>
                <c:pt idx="2035">
                  <c:v>95.995000000000005</c:v>
                </c:pt>
                <c:pt idx="2036">
                  <c:v>92.067999999999998</c:v>
                </c:pt>
                <c:pt idx="2037">
                  <c:v>97.495999999999995</c:v>
                </c:pt>
                <c:pt idx="2038">
                  <c:v>96.343000000000004</c:v>
                </c:pt>
                <c:pt idx="2039">
                  <c:v>97.897999999999996</c:v>
                </c:pt>
                <c:pt idx="2040">
                  <c:v>99.816000000000003</c:v>
                </c:pt>
                <c:pt idx="2041">
                  <c:v>89.162999999999997</c:v>
                </c:pt>
                <c:pt idx="2042">
                  <c:v>95.146000000000001</c:v>
                </c:pt>
                <c:pt idx="2043">
                  <c:v>94.953999999999994</c:v>
                </c:pt>
                <c:pt idx="2044">
                  <c:v>93.988</c:v>
                </c:pt>
                <c:pt idx="2045">
                  <c:v>93.05</c:v>
                </c:pt>
                <c:pt idx="2046">
                  <c:v>97.034000000000006</c:v>
                </c:pt>
                <c:pt idx="2047">
                  <c:v>90.501000000000005</c:v>
                </c:pt>
                <c:pt idx="2048">
                  <c:v>99.067999999999998</c:v>
                </c:pt>
                <c:pt idx="2049">
                  <c:v>90.817999999999998</c:v>
                </c:pt>
                <c:pt idx="2050">
                  <c:v>91.257000000000005</c:v>
                </c:pt>
                <c:pt idx="2051">
                  <c:v>96.501000000000005</c:v>
                </c:pt>
                <c:pt idx="2052">
                  <c:v>97.459000000000003</c:v>
                </c:pt>
                <c:pt idx="2053">
                  <c:v>96.48</c:v>
                </c:pt>
                <c:pt idx="2054">
                  <c:v>93.805000000000007</c:v>
                </c:pt>
                <c:pt idx="2055">
                  <c:v>90.397999999999996</c:v>
                </c:pt>
                <c:pt idx="2056">
                  <c:v>92.926000000000002</c:v>
                </c:pt>
                <c:pt idx="2057">
                  <c:v>98.16</c:v>
                </c:pt>
                <c:pt idx="2058">
                  <c:v>100</c:v>
                </c:pt>
                <c:pt idx="2059">
                  <c:v>94.909000000000006</c:v>
                </c:pt>
                <c:pt idx="2060">
                  <c:v>96.03</c:v>
                </c:pt>
                <c:pt idx="2061">
                  <c:v>92.031000000000006</c:v>
                </c:pt>
                <c:pt idx="2062">
                  <c:v>94.426000000000002</c:v>
                </c:pt>
                <c:pt idx="2063">
                  <c:v>95.763000000000005</c:v>
                </c:pt>
                <c:pt idx="2064">
                  <c:v>95.998000000000005</c:v>
                </c:pt>
                <c:pt idx="2065">
                  <c:v>92.813000000000002</c:v>
                </c:pt>
                <c:pt idx="2066">
                  <c:v>89.710999999999999</c:v>
                </c:pt>
                <c:pt idx="2067">
                  <c:v>93.191999999999993</c:v>
                </c:pt>
                <c:pt idx="2068">
                  <c:v>94.382999999999996</c:v>
                </c:pt>
                <c:pt idx="2069">
                  <c:v>92.89</c:v>
                </c:pt>
                <c:pt idx="2070">
                  <c:v>88.331999999999994</c:v>
                </c:pt>
                <c:pt idx="2071">
                  <c:v>94.834999999999994</c:v>
                </c:pt>
                <c:pt idx="2072">
                  <c:v>95.213999999999999</c:v>
                </c:pt>
                <c:pt idx="2073">
                  <c:v>96.242999999999995</c:v>
                </c:pt>
                <c:pt idx="2074">
                  <c:v>97.966999999999999</c:v>
                </c:pt>
                <c:pt idx="2075">
                  <c:v>96.07</c:v>
                </c:pt>
                <c:pt idx="2076">
                  <c:v>92.444999999999993</c:v>
                </c:pt>
                <c:pt idx="2077">
                  <c:v>90.210999999999999</c:v>
                </c:pt>
                <c:pt idx="2078">
                  <c:v>84.665999999999997</c:v>
                </c:pt>
                <c:pt idx="2079">
                  <c:v>84.116</c:v>
                </c:pt>
                <c:pt idx="2080">
                  <c:v>88.930999999999997</c:v>
                </c:pt>
                <c:pt idx="2081">
                  <c:v>90.277000000000001</c:v>
                </c:pt>
                <c:pt idx="2082">
                  <c:v>96.501999999999995</c:v>
                </c:pt>
                <c:pt idx="2083">
                  <c:v>97.878</c:v>
                </c:pt>
                <c:pt idx="2084">
                  <c:v>97.293000000000006</c:v>
                </c:pt>
                <c:pt idx="2085">
                  <c:v>98.908000000000001</c:v>
                </c:pt>
                <c:pt idx="2086">
                  <c:v>98.048000000000002</c:v>
                </c:pt>
                <c:pt idx="2087">
                  <c:v>96.930999999999997</c:v>
                </c:pt>
                <c:pt idx="2088">
                  <c:v>97.287999999999997</c:v>
                </c:pt>
                <c:pt idx="2089">
                  <c:v>95.137</c:v>
                </c:pt>
                <c:pt idx="2090">
                  <c:v>97.241</c:v>
                </c:pt>
                <c:pt idx="2091">
                  <c:v>97.087000000000003</c:v>
                </c:pt>
                <c:pt idx="2092">
                  <c:v>97.933999999999997</c:v>
                </c:pt>
                <c:pt idx="2093">
                  <c:v>93.489000000000004</c:v>
                </c:pt>
                <c:pt idx="2094">
                  <c:v>93.027000000000001</c:v>
                </c:pt>
                <c:pt idx="2095">
                  <c:v>96.052000000000007</c:v>
                </c:pt>
                <c:pt idx="2096">
                  <c:v>96.721000000000004</c:v>
                </c:pt>
                <c:pt idx="2097">
                  <c:v>99.522000000000006</c:v>
                </c:pt>
                <c:pt idx="2098">
                  <c:v>92.93</c:v>
                </c:pt>
                <c:pt idx="2099">
                  <c:v>97.424999999999997</c:v>
                </c:pt>
                <c:pt idx="2100">
                  <c:v>98.244</c:v>
                </c:pt>
                <c:pt idx="2101">
                  <c:v>97.296000000000006</c:v>
                </c:pt>
                <c:pt idx="2102">
                  <c:v>99.983999999999995</c:v>
                </c:pt>
                <c:pt idx="2103">
                  <c:v>98.435000000000002</c:v>
                </c:pt>
                <c:pt idx="2104">
                  <c:v>97.057000000000002</c:v>
                </c:pt>
                <c:pt idx="2105">
                  <c:v>86.882000000000005</c:v>
                </c:pt>
                <c:pt idx="2106">
                  <c:v>87.247</c:v>
                </c:pt>
                <c:pt idx="2107">
                  <c:v>93.578999999999994</c:v>
                </c:pt>
                <c:pt idx="2108">
                  <c:v>95.353999999999999</c:v>
                </c:pt>
                <c:pt idx="2109">
                  <c:v>95.463999999999999</c:v>
                </c:pt>
                <c:pt idx="2110">
                  <c:v>98.813000000000002</c:v>
                </c:pt>
                <c:pt idx="2111">
                  <c:v>89.313999999999993</c:v>
                </c:pt>
                <c:pt idx="2112">
                  <c:v>81.275999999999996</c:v>
                </c:pt>
                <c:pt idx="2113">
                  <c:v>82.293999999999997</c:v>
                </c:pt>
                <c:pt idx="2114">
                  <c:v>87.186000000000007</c:v>
                </c:pt>
                <c:pt idx="2115">
                  <c:v>90.337000000000003</c:v>
                </c:pt>
                <c:pt idx="2116">
                  <c:v>94.54</c:v>
                </c:pt>
                <c:pt idx="2117">
                  <c:v>98.638000000000005</c:v>
                </c:pt>
                <c:pt idx="2118">
                  <c:v>92.152000000000001</c:v>
                </c:pt>
                <c:pt idx="2119">
                  <c:v>81.581000000000003</c:v>
                </c:pt>
                <c:pt idx="2120">
                  <c:v>89.947000000000003</c:v>
                </c:pt>
                <c:pt idx="2121">
                  <c:v>86.067999999999998</c:v>
                </c:pt>
                <c:pt idx="2122">
                  <c:v>88.013000000000005</c:v>
                </c:pt>
                <c:pt idx="2123">
                  <c:v>85.795000000000002</c:v>
                </c:pt>
                <c:pt idx="2124">
                  <c:v>90.162999999999997</c:v>
                </c:pt>
                <c:pt idx="2125">
                  <c:v>86.941000000000003</c:v>
                </c:pt>
                <c:pt idx="2126">
                  <c:v>99.872</c:v>
                </c:pt>
                <c:pt idx="2127">
                  <c:v>90.986999999999995</c:v>
                </c:pt>
                <c:pt idx="2128">
                  <c:v>94.966999999999999</c:v>
                </c:pt>
                <c:pt idx="2129">
                  <c:v>97.102999999999994</c:v>
                </c:pt>
                <c:pt idx="2130">
                  <c:v>96.448999999999998</c:v>
                </c:pt>
                <c:pt idx="2131">
                  <c:v>95.563000000000002</c:v>
                </c:pt>
                <c:pt idx="2132">
                  <c:v>90.522999999999996</c:v>
                </c:pt>
              </c:numCache>
            </c:numRef>
          </c:yVal>
          <c:smooth val="0"/>
          <c:extLst>
            <c:ext xmlns:c16="http://schemas.microsoft.com/office/drawing/2014/chart" uri="{C3380CC4-5D6E-409C-BE32-E72D297353CC}">
              <c16:uniqueId val="{00000000-910F-4DCE-85B3-18F21D7A2488}"/>
            </c:ext>
          </c:extLst>
        </c:ser>
        <c:dLbls>
          <c:showLegendKey val="0"/>
          <c:showVal val="0"/>
          <c:showCatName val="0"/>
          <c:showSerName val="0"/>
          <c:showPercent val="0"/>
          <c:showBubbleSize val="0"/>
        </c:dLbls>
        <c:axId val="431695624"/>
        <c:axId val="431696016"/>
      </c:scatterChart>
      <c:valAx>
        <c:axId val="431695624"/>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60"/>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Max. Air Temperature</a:t>
            </a:r>
            <a:endParaRPr lang="en-US">
              <a:effectLst/>
            </a:endParaRPr>
          </a:p>
        </c:rich>
      </c:tx>
      <c:overlay val="0"/>
    </c:title>
    <c:autoTitleDeleted val="0"/>
    <c:plotArea>
      <c:layout>
        <c:manualLayout>
          <c:layoutTarget val="inner"/>
          <c:xMode val="edge"/>
          <c:yMode val="edge"/>
          <c:x val="0.11209313596438743"/>
          <c:y val="8.9686588039432996E-2"/>
          <c:w val="0.84364334777301775"/>
          <c:h val="0.77516103741488374"/>
        </c:manualLayout>
      </c:layout>
      <c:lineChart>
        <c:grouping val="standard"/>
        <c:varyColors val="0"/>
        <c:ser>
          <c:idx val="1"/>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Temp'!$B$57:$M$57</c:f>
              <c:numCache>
                <c:formatCode>0.0</c:formatCode>
                <c:ptCount val="12"/>
                <c:pt idx="0">
                  <c:v>28.445</c:v>
                </c:pt>
                <c:pt idx="1">
                  <c:v>28.763000000000002</c:v>
                </c:pt>
                <c:pt idx="2">
                  <c:v>29.408999999999999</c:v>
                </c:pt>
                <c:pt idx="3">
                  <c:v>28.986000000000001</c:v>
                </c:pt>
                <c:pt idx="4">
                  <c:v>28.550999999999998</c:v>
                </c:pt>
                <c:pt idx="5">
                  <c:v>28.376999999999999</c:v>
                </c:pt>
                <c:pt idx="6">
                  <c:v>28.591000000000001</c:v>
                </c:pt>
                <c:pt idx="7">
                  <c:v>28.646999999999998</c:v>
                </c:pt>
                <c:pt idx="8">
                  <c:v>28.556999999999999</c:v>
                </c:pt>
                <c:pt idx="9">
                  <c:v>28.545000000000002</c:v>
                </c:pt>
              </c:numCache>
            </c:numRef>
          </c:val>
          <c:smooth val="0"/>
          <c:extLst>
            <c:ext xmlns:c16="http://schemas.microsoft.com/office/drawing/2014/chart" uri="{C3380CC4-5D6E-409C-BE32-E72D297353CC}">
              <c16:uniqueId val="{00000000-F443-416A-BA10-B282C5728F44}"/>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Temp'!$B$64:$M$64</c:f>
                <c:numCache>
                  <c:formatCode>General</c:formatCode>
                  <c:ptCount val="12"/>
                  <c:pt idx="0">
                    <c:v>0.57700387058204983</c:v>
                  </c:pt>
                  <c:pt idx="1">
                    <c:v>0.3580396626073708</c:v>
                  </c:pt>
                  <c:pt idx="2">
                    <c:v>0.6623530924270068</c:v>
                  </c:pt>
                  <c:pt idx="3">
                    <c:v>0.8038212606342402</c:v>
                  </c:pt>
                  <c:pt idx="4">
                    <c:v>0.93562238007394805</c:v>
                  </c:pt>
                  <c:pt idx="5">
                    <c:v>0.92958318872595003</c:v>
                  </c:pt>
                  <c:pt idx="6">
                    <c:v>0.78716217243607756</c:v>
                  </c:pt>
                  <c:pt idx="7">
                    <c:v>0.67842510201762085</c:v>
                  </c:pt>
                  <c:pt idx="8">
                    <c:v>0.78612803391959285</c:v>
                  </c:pt>
                  <c:pt idx="9">
                    <c:v>0.5576531179864409</c:v>
                  </c:pt>
                  <c:pt idx="10">
                    <c:v>0.98781894427403327</c:v>
                  </c:pt>
                  <c:pt idx="11">
                    <c:v>0.79077693862850273</c:v>
                  </c:pt>
                </c:numCache>
              </c:numRef>
            </c:plus>
            <c:minus>
              <c:numRef>
                <c:f>'Air Temp'!$B$64:$M$64</c:f>
                <c:numCache>
                  <c:formatCode>General</c:formatCode>
                  <c:ptCount val="12"/>
                  <c:pt idx="0">
                    <c:v>0.57700387058204983</c:v>
                  </c:pt>
                  <c:pt idx="1">
                    <c:v>0.3580396626073708</c:v>
                  </c:pt>
                  <c:pt idx="2">
                    <c:v>0.6623530924270068</c:v>
                  </c:pt>
                  <c:pt idx="3">
                    <c:v>0.8038212606342402</c:v>
                  </c:pt>
                  <c:pt idx="4">
                    <c:v>0.93562238007394805</c:v>
                  </c:pt>
                  <c:pt idx="5">
                    <c:v>0.92958318872595003</c:v>
                  </c:pt>
                  <c:pt idx="6">
                    <c:v>0.78716217243607756</c:v>
                  </c:pt>
                  <c:pt idx="7">
                    <c:v>0.67842510201762085</c:v>
                  </c:pt>
                  <c:pt idx="8">
                    <c:v>0.78612803391959285</c:v>
                  </c:pt>
                  <c:pt idx="9">
                    <c:v>0.5576531179864409</c:v>
                  </c:pt>
                  <c:pt idx="10">
                    <c:v>0.98781894427403327</c:v>
                  </c:pt>
                  <c:pt idx="11">
                    <c:v>0.79077693862850273</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Temp'!$B$63:$M$63</c:f>
              <c:numCache>
                <c:formatCode>0.0</c:formatCode>
                <c:ptCount val="12"/>
                <c:pt idx="0">
                  <c:v>28.287333333333333</c:v>
                </c:pt>
                <c:pt idx="1">
                  <c:v>28.957999999999998</c:v>
                </c:pt>
                <c:pt idx="2">
                  <c:v>29.386428571428574</c:v>
                </c:pt>
                <c:pt idx="3">
                  <c:v>30.19142857142857</c:v>
                </c:pt>
                <c:pt idx="4">
                  <c:v>29.69528571428571</c:v>
                </c:pt>
                <c:pt idx="5">
                  <c:v>29.447714285714287</c:v>
                </c:pt>
                <c:pt idx="6">
                  <c:v>28.781571428571432</c:v>
                </c:pt>
                <c:pt idx="7">
                  <c:v>28.96857142857143</c:v>
                </c:pt>
                <c:pt idx="8">
                  <c:v>29.053428571428572</c:v>
                </c:pt>
                <c:pt idx="9">
                  <c:v>28.934000000000001</c:v>
                </c:pt>
                <c:pt idx="10">
                  <c:v>27.923333333333332</c:v>
                </c:pt>
                <c:pt idx="11">
                  <c:v>28.223166666666668</c:v>
                </c:pt>
              </c:numCache>
            </c:numRef>
          </c:val>
          <c:smooth val="0"/>
          <c:extLst>
            <c:ext xmlns:c16="http://schemas.microsoft.com/office/drawing/2014/chart" uri="{C3380CC4-5D6E-409C-BE32-E72D297353CC}">
              <c16:uniqueId val="{00000001-F443-416A-BA10-B282C5728F44}"/>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ax val="32"/>
          <c:min val="26"/>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0.14184069031936467"/>
          <c:w val="0.17534254361821794"/>
          <c:h val="0.1101708808728420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4728189516387606E-2"/>
          <c:y val="8.3692403032954207E-2"/>
          <c:w val="0.9460708672667523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Daily_Prev!$D$19:$D$2498</c:f>
              <c:numCache>
                <c:formatCode>0.0</c:formatCode>
                <c:ptCount val="2480"/>
                <c:pt idx="0">
                  <c:v>24.35</c:v>
                </c:pt>
                <c:pt idx="1">
                  <c:v>23.9</c:v>
                </c:pt>
                <c:pt idx="2">
                  <c:v>24.21</c:v>
                </c:pt>
                <c:pt idx="3">
                  <c:v>24.5</c:v>
                </c:pt>
                <c:pt idx="4">
                  <c:v>24.75</c:v>
                </c:pt>
                <c:pt idx="5">
                  <c:v>25.01</c:v>
                </c:pt>
                <c:pt idx="6">
                  <c:v>24.22</c:v>
                </c:pt>
                <c:pt idx="7">
                  <c:v>24.28</c:v>
                </c:pt>
                <c:pt idx="8">
                  <c:v>24.23</c:v>
                </c:pt>
                <c:pt idx="9">
                  <c:v>24.83</c:v>
                </c:pt>
                <c:pt idx="10">
                  <c:v>25.05</c:v>
                </c:pt>
                <c:pt idx="11">
                  <c:v>24.55</c:v>
                </c:pt>
                <c:pt idx="12">
                  <c:v>24.23</c:v>
                </c:pt>
                <c:pt idx="13">
                  <c:v>24.38</c:v>
                </c:pt>
                <c:pt idx="14">
                  <c:v>24.58</c:v>
                </c:pt>
                <c:pt idx="15">
                  <c:v>24.39</c:v>
                </c:pt>
                <c:pt idx="16">
                  <c:v>23.2</c:v>
                </c:pt>
                <c:pt idx="17">
                  <c:v>23.1</c:v>
                </c:pt>
                <c:pt idx="18">
                  <c:v>23.77</c:v>
                </c:pt>
                <c:pt idx="19">
                  <c:v>23.93</c:v>
                </c:pt>
                <c:pt idx="20">
                  <c:v>24.34</c:v>
                </c:pt>
                <c:pt idx="21">
                  <c:v>23.76</c:v>
                </c:pt>
                <c:pt idx="22">
                  <c:v>23.65</c:v>
                </c:pt>
                <c:pt idx="23">
                  <c:v>23.75</c:v>
                </c:pt>
                <c:pt idx="24">
                  <c:v>24.06</c:v>
                </c:pt>
                <c:pt idx="25">
                  <c:v>24.18</c:v>
                </c:pt>
                <c:pt idx="26">
                  <c:v>24.01</c:v>
                </c:pt>
                <c:pt idx="27">
                  <c:v>24.14</c:v>
                </c:pt>
                <c:pt idx="28">
                  <c:v>23.72</c:v>
                </c:pt>
                <c:pt idx="29">
                  <c:v>24.82</c:v>
                </c:pt>
                <c:pt idx="30">
                  <c:v>23.97</c:v>
                </c:pt>
                <c:pt idx="31">
                  <c:v>24.23</c:v>
                </c:pt>
                <c:pt idx="32">
                  <c:v>23.81</c:v>
                </c:pt>
                <c:pt idx="33">
                  <c:v>24.65</c:v>
                </c:pt>
                <c:pt idx="34">
                  <c:v>25.23</c:v>
                </c:pt>
                <c:pt idx="35">
                  <c:v>25.37</c:v>
                </c:pt>
                <c:pt idx="36">
                  <c:v>24.99</c:v>
                </c:pt>
                <c:pt idx="37">
                  <c:v>24.71</c:v>
                </c:pt>
                <c:pt idx="38">
                  <c:v>24.92</c:v>
                </c:pt>
                <c:pt idx="39">
                  <c:v>24.6</c:v>
                </c:pt>
                <c:pt idx="40">
                  <c:v>25.11</c:v>
                </c:pt>
                <c:pt idx="41">
                  <c:v>25.52</c:v>
                </c:pt>
                <c:pt idx="42">
                  <c:v>25.22</c:v>
                </c:pt>
                <c:pt idx="43">
                  <c:v>25.37</c:v>
                </c:pt>
                <c:pt idx="44">
                  <c:v>25.54</c:v>
                </c:pt>
                <c:pt idx="45">
                  <c:v>25.55</c:v>
                </c:pt>
                <c:pt idx="46">
                  <c:v>25.46</c:v>
                </c:pt>
                <c:pt idx="47">
                  <c:v>25.04</c:v>
                </c:pt>
                <c:pt idx="48">
                  <c:v>25.57</c:v>
                </c:pt>
                <c:pt idx="49">
                  <c:v>25.71</c:v>
                </c:pt>
                <c:pt idx="50">
                  <c:v>25.07</c:v>
                </c:pt>
                <c:pt idx="51">
                  <c:v>24.75</c:v>
                </c:pt>
                <c:pt idx="52">
                  <c:v>24.95</c:v>
                </c:pt>
                <c:pt idx="53">
                  <c:v>24.99</c:v>
                </c:pt>
                <c:pt idx="54">
                  <c:v>24.33</c:v>
                </c:pt>
                <c:pt idx="55">
                  <c:v>24.27</c:v>
                </c:pt>
                <c:pt idx="56">
                  <c:v>24.99</c:v>
                </c:pt>
                <c:pt idx="57">
                  <c:v>25.52</c:v>
                </c:pt>
                <c:pt idx="58">
                  <c:v>26.02</c:v>
                </c:pt>
                <c:pt idx="59">
                  <c:v>25.86</c:v>
                </c:pt>
                <c:pt idx="60">
                  <c:v>24.65</c:v>
                </c:pt>
                <c:pt idx="61">
                  <c:v>23.36</c:v>
                </c:pt>
                <c:pt idx="62">
                  <c:v>24.25</c:v>
                </c:pt>
                <c:pt idx="63">
                  <c:v>24.68</c:v>
                </c:pt>
                <c:pt idx="64">
                  <c:v>24.3</c:v>
                </c:pt>
                <c:pt idx="65">
                  <c:v>24.83</c:v>
                </c:pt>
                <c:pt idx="66">
                  <c:v>25.65</c:v>
                </c:pt>
                <c:pt idx="67">
                  <c:v>25.47</c:v>
                </c:pt>
                <c:pt idx="68">
                  <c:v>25.95</c:v>
                </c:pt>
                <c:pt idx="69">
                  <c:v>25.62</c:v>
                </c:pt>
                <c:pt idx="70">
                  <c:v>26.05</c:v>
                </c:pt>
                <c:pt idx="71">
                  <c:v>25.54</c:v>
                </c:pt>
                <c:pt idx="72">
                  <c:v>25.98</c:v>
                </c:pt>
                <c:pt idx="73">
                  <c:v>25.65</c:v>
                </c:pt>
                <c:pt idx="74">
                  <c:v>25.92</c:v>
                </c:pt>
                <c:pt idx="75">
                  <c:v>25.33</c:v>
                </c:pt>
                <c:pt idx="76">
                  <c:v>23.53</c:v>
                </c:pt>
                <c:pt idx="77">
                  <c:v>24.12</c:v>
                </c:pt>
                <c:pt idx="78">
                  <c:v>23.96</c:v>
                </c:pt>
                <c:pt idx="79">
                  <c:v>25.04</c:v>
                </c:pt>
                <c:pt idx="80">
                  <c:v>25.16</c:v>
                </c:pt>
                <c:pt idx="81">
                  <c:v>24.05</c:v>
                </c:pt>
                <c:pt idx="82">
                  <c:v>24.7</c:v>
                </c:pt>
                <c:pt idx="83">
                  <c:v>25.8</c:v>
                </c:pt>
                <c:pt idx="84">
                  <c:v>25.53</c:v>
                </c:pt>
                <c:pt idx="85">
                  <c:v>23.99</c:v>
                </c:pt>
                <c:pt idx="86">
                  <c:v>24.82</c:v>
                </c:pt>
                <c:pt idx="87">
                  <c:v>25.47</c:v>
                </c:pt>
                <c:pt idx="88">
                  <c:v>23.73</c:v>
                </c:pt>
                <c:pt idx="89">
                  <c:v>24</c:v>
                </c:pt>
                <c:pt idx="90">
                  <c:v>23.67</c:v>
                </c:pt>
                <c:pt idx="91">
                  <c:v>25.04</c:v>
                </c:pt>
                <c:pt idx="92">
                  <c:v>25.77</c:v>
                </c:pt>
                <c:pt idx="93">
                  <c:v>25.68</c:v>
                </c:pt>
                <c:pt idx="94">
                  <c:v>25.25</c:v>
                </c:pt>
                <c:pt idx="95">
                  <c:v>24.82</c:v>
                </c:pt>
                <c:pt idx="96">
                  <c:v>23</c:v>
                </c:pt>
                <c:pt idx="97">
                  <c:v>25.35</c:v>
                </c:pt>
                <c:pt idx="98">
                  <c:v>23.86</c:v>
                </c:pt>
                <c:pt idx="99">
                  <c:v>23.48</c:v>
                </c:pt>
                <c:pt idx="100">
                  <c:v>23.58</c:v>
                </c:pt>
                <c:pt idx="101">
                  <c:v>23.68</c:v>
                </c:pt>
                <c:pt idx="102">
                  <c:v>24.79</c:v>
                </c:pt>
                <c:pt idx="103">
                  <c:v>25.15</c:v>
                </c:pt>
                <c:pt idx="104">
                  <c:v>25.85</c:v>
                </c:pt>
                <c:pt idx="105">
                  <c:v>25.71</c:v>
                </c:pt>
                <c:pt idx="106">
                  <c:v>26.65</c:v>
                </c:pt>
                <c:pt idx="107">
                  <c:v>26.39</c:v>
                </c:pt>
                <c:pt idx="108">
                  <c:v>26.35</c:v>
                </c:pt>
                <c:pt idx="109">
                  <c:v>26.49</c:v>
                </c:pt>
                <c:pt idx="110">
                  <c:v>25.97</c:v>
                </c:pt>
                <c:pt idx="111">
                  <c:v>26.31</c:v>
                </c:pt>
                <c:pt idx="112">
                  <c:v>25.98</c:v>
                </c:pt>
                <c:pt idx="113">
                  <c:v>26</c:v>
                </c:pt>
                <c:pt idx="114">
                  <c:v>26.17</c:v>
                </c:pt>
                <c:pt idx="115">
                  <c:v>25.67</c:v>
                </c:pt>
                <c:pt idx="116">
                  <c:v>25.95</c:v>
                </c:pt>
                <c:pt idx="117">
                  <c:v>25.73</c:v>
                </c:pt>
                <c:pt idx="118">
                  <c:v>25.87</c:v>
                </c:pt>
                <c:pt idx="119">
                  <c:v>25.37</c:v>
                </c:pt>
                <c:pt idx="120">
                  <c:v>24.78</c:v>
                </c:pt>
                <c:pt idx="121">
                  <c:v>25.3</c:v>
                </c:pt>
                <c:pt idx="122">
                  <c:v>25.33</c:v>
                </c:pt>
                <c:pt idx="123">
                  <c:v>25.69</c:v>
                </c:pt>
                <c:pt idx="124">
                  <c:v>25.57</c:v>
                </c:pt>
                <c:pt idx="125">
                  <c:v>25.97</c:v>
                </c:pt>
                <c:pt idx="126">
                  <c:v>25.33</c:v>
                </c:pt>
                <c:pt idx="127">
                  <c:v>25.64</c:v>
                </c:pt>
                <c:pt idx="128">
                  <c:v>23.41</c:v>
                </c:pt>
                <c:pt idx="129">
                  <c:v>23.48</c:v>
                </c:pt>
                <c:pt idx="130">
                  <c:v>24.04</c:v>
                </c:pt>
                <c:pt idx="131">
                  <c:v>24.54</c:v>
                </c:pt>
                <c:pt idx="132">
                  <c:v>24.65</c:v>
                </c:pt>
                <c:pt idx="133">
                  <c:v>23.33</c:v>
                </c:pt>
                <c:pt idx="134">
                  <c:v>23.49</c:v>
                </c:pt>
                <c:pt idx="135">
                  <c:v>24.52</c:v>
                </c:pt>
                <c:pt idx="136">
                  <c:v>24.43</c:v>
                </c:pt>
                <c:pt idx="137">
                  <c:v>24.33</c:v>
                </c:pt>
                <c:pt idx="138">
                  <c:v>24.1</c:v>
                </c:pt>
                <c:pt idx="139">
                  <c:v>23.17</c:v>
                </c:pt>
                <c:pt idx="140">
                  <c:v>23.77</c:v>
                </c:pt>
                <c:pt idx="141">
                  <c:v>23.75</c:v>
                </c:pt>
                <c:pt idx="142">
                  <c:v>22.89</c:v>
                </c:pt>
                <c:pt idx="143">
                  <c:v>23.46</c:v>
                </c:pt>
                <c:pt idx="144">
                  <c:v>23.85</c:v>
                </c:pt>
                <c:pt idx="145">
                  <c:v>24.69</c:v>
                </c:pt>
                <c:pt idx="146">
                  <c:v>25.21</c:v>
                </c:pt>
                <c:pt idx="147">
                  <c:v>25.15</c:v>
                </c:pt>
                <c:pt idx="148">
                  <c:v>25.25</c:v>
                </c:pt>
                <c:pt idx="149">
                  <c:v>25.8</c:v>
                </c:pt>
                <c:pt idx="150">
                  <c:v>24.9</c:v>
                </c:pt>
                <c:pt idx="151">
                  <c:v>25.14</c:v>
                </c:pt>
                <c:pt idx="152">
                  <c:v>25.22</c:v>
                </c:pt>
                <c:pt idx="153">
                  <c:v>24.17</c:v>
                </c:pt>
                <c:pt idx="154">
                  <c:v>25.57</c:v>
                </c:pt>
                <c:pt idx="155">
                  <c:v>25.34</c:v>
                </c:pt>
                <c:pt idx="156">
                  <c:v>25.49</c:v>
                </c:pt>
                <c:pt idx="157">
                  <c:v>25.71</c:v>
                </c:pt>
                <c:pt idx="158">
                  <c:v>25.92</c:v>
                </c:pt>
                <c:pt idx="159">
                  <c:v>25.25</c:v>
                </c:pt>
                <c:pt idx="160">
                  <c:v>25.55</c:v>
                </c:pt>
                <c:pt idx="161">
                  <c:v>23.79</c:v>
                </c:pt>
                <c:pt idx="162">
                  <c:v>24.32</c:v>
                </c:pt>
                <c:pt idx="163">
                  <c:v>24.62</c:v>
                </c:pt>
                <c:pt idx="164">
                  <c:v>25.38</c:v>
                </c:pt>
                <c:pt idx="165">
                  <c:v>25.04</c:v>
                </c:pt>
                <c:pt idx="166">
                  <c:v>22.83</c:v>
                </c:pt>
                <c:pt idx="167">
                  <c:v>23.72</c:v>
                </c:pt>
                <c:pt idx="168">
                  <c:v>23.49</c:v>
                </c:pt>
                <c:pt idx="169">
                  <c:v>23.56</c:v>
                </c:pt>
                <c:pt idx="170">
                  <c:v>25.24</c:v>
                </c:pt>
                <c:pt idx="171">
                  <c:v>25.71</c:v>
                </c:pt>
                <c:pt idx="172">
                  <c:v>25.23</c:v>
                </c:pt>
                <c:pt idx="173">
                  <c:v>24.88</c:v>
                </c:pt>
                <c:pt idx="174">
                  <c:v>24.28</c:v>
                </c:pt>
                <c:pt idx="175">
                  <c:v>24.52</c:v>
                </c:pt>
                <c:pt idx="176">
                  <c:v>24.33</c:v>
                </c:pt>
                <c:pt idx="177">
                  <c:v>22.92</c:v>
                </c:pt>
                <c:pt idx="178">
                  <c:v>21.98</c:v>
                </c:pt>
                <c:pt idx="179">
                  <c:v>23.98</c:v>
                </c:pt>
                <c:pt idx="180">
                  <c:v>24.82</c:v>
                </c:pt>
                <c:pt idx="181">
                  <c:v>25.64</c:v>
                </c:pt>
                <c:pt idx="182">
                  <c:v>24.63</c:v>
                </c:pt>
                <c:pt idx="183">
                  <c:v>25.24</c:v>
                </c:pt>
                <c:pt idx="184">
                  <c:v>24.51</c:v>
                </c:pt>
                <c:pt idx="185">
                  <c:v>24.42</c:v>
                </c:pt>
                <c:pt idx="186">
                  <c:v>23.36</c:v>
                </c:pt>
                <c:pt idx="187">
                  <c:v>24.19</c:v>
                </c:pt>
                <c:pt idx="188">
                  <c:v>24.18</c:v>
                </c:pt>
                <c:pt idx="189">
                  <c:v>23.78</c:v>
                </c:pt>
                <c:pt idx="190">
                  <c:v>24.32</c:v>
                </c:pt>
                <c:pt idx="191">
                  <c:v>25.76</c:v>
                </c:pt>
                <c:pt idx="192">
                  <c:v>25.6</c:v>
                </c:pt>
                <c:pt idx="193">
                  <c:v>22.99</c:v>
                </c:pt>
                <c:pt idx="194">
                  <c:v>23.34</c:v>
                </c:pt>
                <c:pt idx="195">
                  <c:v>24.43</c:v>
                </c:pt>
                <c:pt idx="196">
                  <c:v>24.54</c:v>
                </c:pt>
                <c:pt idx="197">
                  <c:v>25.42</c:v>
                </c:pt>
                <c:pt idx="198">
                  <c:v>25.92</c:v>
                </c:pt>
                <c:pt idx="199">
                  <c:v>23.8</c:v>
                </c:pt>
                <c:pt idx="200">
                  <c:v>24.12</c:v>
                </c:pt>
                <c:pt idx="201">
                  <c:v>24.38</c:v>
                </c:pt>
                <c:pt idx="202">
                  <c:v>25.3</c:v>
                </c:pt>
                <c:pt idx="203">
                  <c:v>25.73</c:v>
                </c:pt>
                <c:pt idx="204">
                  <c:v>24.77</c:v>
                </c:pt>
                <c:pt idx="205">
                  <c:v>24.13</c:v>
                </c:pt>
                <c:pt idx="206">
                  <c:v>23.96</c:v>
                </c:pt>
                <c:pt idx="207">
                  <c:v>24.36</c:v>
                </c:pt>
                <c:pt idx="208">
                  <c:v>25.37</c:v>
                </c:pt>
                <c:pt idx="209">
                  <c:v>25.23</c:v>
                </c:pt>
                <c:pt idx="210">
                  <c:v>25.06</c:v>
                </c:pt>
                <c:pt idx="211">
                  <c:v>25.78</c:v>
                </c:pt>
                <c:pt idx="212">
                  <c:v>25.91</c:v>
                </c:pt>
                <c:pt idx="213">
                  <c:v>25.08</c:v>
                </c:pt>
                <c:pt idx="214">
                  <c:v>23.52</c:v>
                </c:pt>
                <c:pt idx="215">
                  <c:v>24.59</c:v>
                </c:pt>
                <c:pt idx="216">
                  <c:v>25.94</c:v>
                </c:pt>
                <c:pt idx="217">
                  <c:v>25.31</c:v>
                </c:pt>
                <c:pt idx="218">
                  <c:v>25.96</c:v>
                </c:pt>
                <c:pt idx="219">
                  <c:v>25.09</c:v>
                </c:pt>
                <c:pt idx="220">
                  <c:v>24.08</c:v>
                </c:pt>
                <c:pt idx="221">
                  <c:v>24.39</c:v>
                </c:pt>
                <c:pt idx="222">
                  <c:v>24.22</c:v>
                </c:pt>
                <c:pt idx="223">
                  <c:v>23.46</c:v>
                </c:pt>
                <c:pt idx="224">
                  <c:v>23.68</c:v>
                </c:pt>
                <c:pt idx="225">
                  <c:v>24.44</c:v>
                </c:pt>
                <c:pt idx="226">
                  <c:v>24.1</c:v>
                </c:pt>
                <c:pt idx="227">
                  <c:v>24.02</c:v>
                </c:pt>
                <c:pt idx="228">
                  <c:v>24.54</c:v>
                </c:pt>
                <c:pt idx="229">
                  <c:v>24.02</c:v>
                </c:pt>
                <c:pt idx="230">
                  <c:v>25.12</c:v>
                </c:pt>
                <c:pt idx="231">
                  <c:v>25.1</c:v>
                </c:pt>
                <c:pt idx="232">
                  <c:v>25.64</c:v>
                </c:pt>
                <c:pt idx="233">
                  <c:v>25.52</c:v>
                </c:pt>
                <c:pt idx="234">
                  <c:v>23.69</c:v>
                </c:pt>
                <c:pt idx="235">
                  <c:v>24.78</c:v>
                </c:pt>
                <c:pt idx="236">
                  <c:v>25.14</c:v>
                </c:pt>
                <c:pt idx="237">
                  <c:v>23.94</c:v>
                </c:pt>
                <c:pt idx="238">
                  <c:v>24.87</c:v>
                </c:pt>
                <c:pt idx="239">
                  <c:v>24.73</c:v>
                </c:pt>
                <c:pt idx="240">
                  <c:v>25.18</c:v>
                </c:pt>
                <c:pt idx="241">
                  <c:v>24.49</c:v>
                </c:pt>
                <c:pt idx="242">
                  <c:v>24.72</c:v>
                </c:pt>
                <c:pt idx="243">
                  <c:v>24.28</c:v>
                </c:pt>
                <c:pt idx="244">
                  <c:v>24.1</c:v>
                </c:pt>
                <c:pt idx="245">
                  <c:v>23.59</c:v>
                </c:pt>
                <c:pt idx="246">
                  <c:v>24.35</c:v>
                </c:pt>
                <c:pt idx="247">
                  <c:v>24.08</c:v>
                </c:pt>
                <c:pt idx="248">
                  <c:v>24.19</c:v>
                </c:pt>
                <c:pt idx="249">
                  <c:v>24.95</c:v>
                </c:pt>
                <c:pt idx="250">
                  <c:v>24.12</c:v>
                </c:pt>
                <c:pt idx="251">
                  <c:v>24.2</c:v>
                </c:pt>
                <c:pt idx="252">
                  <c:v>24.32</c:v>
                </c:pt>
                <c:pt idx="253">
                  <c:v>23.72</c:v>
                </c:pt>
                <c:pt idx="254">
                  <c:v>24.35</c:v>
                </c:pt>
                <c:pt idx="255">
                  <c:v>24.04</c:v>
                </c:pt>
                <c:pt idx="256">
                  <c:v>25.03</c:v>
                </c:pt>
                <c:pt idx="257">
                  <c:v>24.72</c:v>
                </c:pt>
                <c:pt idx="258">
                  <c:v>23.74</c:v>
                </c:pt>
                <c:pt idx="259">
                  <c:v>23.34</c:v>
                </c:pt>
                <c:pt idx="260">
                  <c:v>22.7</c:v>
                </c:pt>
                <c:pt idx="261">
                  <c:v>23.53</c:v>
                </c:pt>
                <c:pt idx="262">
                  <c:v>23.39</c:v>
                </c:pt>
                <c:pt idx="263">
                  <c:v>23.32</c:v>
                </c:pt>
                <c:pt idx="264">
                  <c:v>24.52</c:v>
                </c:pt>
                <c:pt idx="265">
                  <c:v>24.96</c:v>
                </c:pt>
                <c:pt idx="266">
                  <c:v>24.94</c:v>
                </c:pt>
                <c:pt idx="267">
                  <c:v>25.29</c:v>
                </c:pt>
                <c:pt idx="268">
                  <c:v>22.74</c:v>
                </c:pt>
                <c:pt idx="269">
                  <c:v>25.18</c:v>
                </c:pt>
                <c:pt idx="270">
                  <c:v>25.64</c:v>
                </c:pt>
                <c:pt idx="271">
                  <c:v>25.35</c:v>
                </c:pt>
                <c:pt idx="272">
                  <c:v>25</c:v>
                </c:pt>
                <c:pt idx="273">
                  <c:v>24.81</c:v>
                </c:pt>
                <c:pt idx="274">
                  <c:v>24.34</c:v>
                </c:pt>
                <c:pt idx="275">
                  <c:v>24.16</c:v>
                </c:pt>
                <c:pt idx="276">
                  <c:v>23.59</c:v>
                </c:pt>
                <c:pt idx="277">
                  <c:v>23.84</c:v>
                </c:pt>
                <c:pt idx="278">
                  <c:v>24.31</c:v>
                </c:pt>
                <c:pt idx="279">
                  <c:v>25.02</c:v>
                </c:pt>
                <c:pt idx="280">
                  <c:v>25.67</c:v>
                </c:pt>
                <c:pt idx="281">
                  <c:v>25.01</c:v>
                </c:pt>
                <c:pt idx="282">
                  <c:v>24.45</c:v>
                </c:pt>
                <c:pt idx="283">
                  <c:v>24.62</c:v>
                </c:pt>
                <c:pt idx="284">
                  <c:v>24.77</c:v>
                </c:pt>
                <c:pt idx="285">
                  <c:v>25.46</c:v>
                </c:pt>
                <c:pt idx="286">
                  <c:v>25.08</c:v>
                </c:pt>
                <c:pt idx="287">
                  <c:v>25.22</c:v>
                </c:pt>
                <c:pt idx="288">
                  <c:v>24.6</c:v>
                </c:pt>
                <c:pt idx="289">
                  <c:v>24.54</c:v>
                </c:pt>
                <c:pt idx="290">
                  <c:v>24.85</c:v>
                </c:pt>
                <c:pt idx="291">
                  <c:v>24.91</c:v>
                </c:pt>
                <c:pt idx="292">
                  <c:v>24.38</c:v>
                </c:pt>
                <c:pt idx="293">
                  <c:v>24.53</c:v>
                </c:pt>
                <c:pt idx="294">
                  <c:v>25.59</c:v>
                </c:pt>
                <c:pt idx="295">
                  <c:v>25.61</c:v>
                </c:pt>
                <c:pt idx="296">
                  <c:v>25.64</c:v>
                </c:pt>
                <c:pt idx="297">
                  <c:v>25.35</c:v>
                </c:pt>
                <c:pt idx="298">
                  <c:v>25.71</c:v>
                </c:pt>
                <c:pt idx="299">
                  <c:v>25.55</c:v>
                </c:pt>
                <c:pt idx="300">
                  <c:v>25.15</c:v>
                </c:pt>
                <c:pt idx="301">
                  <c:v>24.7</c:v>
                </c:pt>
                <c:pt idx="302">
                  <c:v>24.95</c:v>
                </c:pt>
                <c:pt idx="303">
                  <c:v>24.76</c:v>
                </c:pt>
                <c:pt idx="304">
                  <c:v>25.22</c:v>
                </c:pt>
                <c:pt idx="305">
                  <c:v>25.41</c:v>
                </c:pt>
                <c:pt idx="306">
                  <c:v>25.01</c:v>
                </c:pt>
                <c:pt idx="307">
                  <c:v>24.87</c:v>
                </c:pt>
                <c:pt idx="308">
                  <c:v>24.88</c:v>
                </c:pt>
                <c:pt idx="309">
                  <c:v>24.69</c:v>
                </c:pt>
                <c:pt idx="310">
                  <c:v>24.81</c:v>
                </c:pt>
                <c:pt idx="311">
                  <c:v>24.81</c:v>
                </c:pt>
                <c:pt idx="312">
                  <c:v>24.26</c:v>
                </c:pt>
                <c:pt idx="313">
                  <c:v>24.29</c:v>
                </c:pt>
                <c:pt idx="314">
                  <c:v>24.26</c:v>
                </c:pt>
                <c:pt idx="315">
                  <c:v>24.05</c:v>
                </c:pt>
                <c:pt idx="316">
                  <c:v>24.16</c:v>
                </c:pt>
                <c:pt idx="317">
                  <c:v>23.5</c:v>
                </c:pt>
                <c:pt idx="318">
                  <c:v>24.53</c:v>
                </c:pt>
                <c:pt idx="319">
                  <c:v>23.78</c:v>
                </c:pt>
                <c:pt idx="320">
                  <c:v>23.27</c:v>
                </c:pt>
                <c:pt idx="321">
                  <c:v>24.71</c:v>
                </c:pt>
                <c:pt idx="322">
                  <c:v>24.07</c:v>
                </c:pt>
                <c:pt idx="323">
                  <c:v>23.98</c:v>
                </c:pt>
                <c:pt idx="324">
                  <c:v>24.22</c:v>
                </c:pt>
                <c:pt idx="325">
                  <c:v>24.2</c:v>
                </c:pt>
                <c:pt idx="326">
                  <c:v>24.58</c:v>
                </c:pt>
                <c:pt idx="327">
                  <c:v>23.91</c:v>
                </c:pt>
                <c:pt idx="328">
                  <c:v>23.86</c:v>
                </c:pt>
                <c:pt idx="329">
                  <c:v>23.25</c:v>
                </c:pt>
                <c:pt idx="330">
                  <c:v>24.15</c:v>
                </c:pt>
                <c:pt idx="331">
                  <c:v>23.97</c:v>
                </c:pt>
                <c:pt idx="332">
                  <c:v>23.8</c:v>
                </c:pt>
                <c:pt idx="333">
                  <c:v>23.91</c:v>
                </c:pt>
                <c:pt idx="334">
                  <c:v>23.82</c:v>
                </c:pt>
                <c:pt idx="335">
                  <c:v>24.5</c:v>
                </c:pt>
                <c:pt idx="336">
                  <c:v>24.32</c:v>
                </c:pt>
                <c:pt idx="337">
                  <c:v>23.96</c:v>
                </c:pt>
                <c:pt idx="338">
                  <c:v>23.96</c:v>
                </c:pt>
                <c:pt idx="339">
                  <c:v>24.27</c:v>
                </c:pt>
                <c:pt idx="340">
                  <c:v>24.29</c:v>
                </c:pt>
                <c:pt idx="341">
                  <c:v>23.89</c:v>
                </c:pt>
                <c:pt idx="342">
                  <c:v>23.46</c:v>
                </c:pt>
                <c:pt idx="343">
                  <c:v>23.45</c:v>
                </c:pt>
                <c:pt idx="344">
                  <c:v>22.76</c:v>
                </c:pt>
                <c:pt idx="345">
                  <c:v>24.45</c:v>
                </c:pt>
                <c:pt idx="346">
                  <c:v>24.42</c:v>
                </c:pt>
                <c:pt idx="347">
                  <c:v>24.17</c:v>
                </c:pt>
                <c:pt idx="348">
                  <c:v>23.71</c:v>
                </c:pt>
                <c:pt idx="349">
                  <c:v>24.38</c:v>
                </c:pt>
                <c:pt idx="350">
                  <c:v>23.96</c:v>
                </c:pt>
                <c:pt idx="351">
                  <c:v>24.23</c:v>
                </c:pt>
                <c:pt idx="352">
                  <c:v>24.03</c:v>
                </c:pt>
                <c:pt idx="353">
                  <c:v>24.92</c:v>
                </c:pt>
                <c:pt idx="354">
                  <c:v>24.83</c:v>
                </c:pt>
                <c:pt idx="355">
                  <c:v>24.65</c:v>
                </c:pt>
                <c:pt idx="356">
                  <c:v>24.54</c:v>
                </c:pt>
                <c:pt idx="357">
                  <c:v>24.2</c:v>
                </c:pt>
                <c:pt idx="358">
                  <c:v>23.82</c:v>
                </c:pt>
                <c:pt idx="359">
                  <c:v>24.3</c:v>
                </c:pt>
                <c:pt idx="360">
                  <c:v>23.81</c:v>
                </c:pt>
                <c:pt idx="361">
                  <c:v>24.29</c:v>
                </c:pt>
                <c:pt idx="362">
                  <c:v>24.53</c:v>
                </c:pt>
                <c:pt idx="363">
                  <c:v>23.79</c:v>
                </c:pt>
                <c:pt idx="364">
                  <c:v>23.68</c:v>
                </c:pt>
                <c:pt idx="365">
                  <c:v>22.84</c:v>
                </c:pt>
                <c:pt idx="366">
                  <c:v>22.86</c:v>
                </c:pt>
                <c:pt idx="367">
                  <c:v>23.85</c:v>
                </c:pt>
                <c:pt idx="368">
                  <c:v>23.62</c:v>
                </c:pt>
                <c:pt idx="369">
                  <c:v>23.52</c:v>
                </c:pt>
                <c:pt idx="370">
                  <c:v>24</c:v>
                </c:pt>
                <c:pt idx="371">
                  <c:v>24.26</c:v>
                </c:pt>
                <c:pt idx="372">
                  <c:v>23.52</c:v>
                </c:pt>
                <c:pt idx="373">
                  <c:v>24.64</c:v>
                </c:pt>
                <c:pt idx="374">
                  <c:v>24.19</c:v>
                </c:pt>
                <c:pt idx="375">
                  <c:v>25.03</c:v>
                </c:pt>
                <c:pt idx="376">
                  <c:v>25.21</c:v>
                </c:pt>
                <c:pt idx="377">
                  <c:v>24.45</c:v>
                </c:pt>
                <c:pt idx="378">
                  <c:v>23.9</c:v>
                </c:pt>
                <c:pt idx="379">
                  <c:v>24.43</c:v>
                </c:pt>
                <c:pt idx="380">
                  <c:v>24.15</c:v>
                </c:pt>
                <c:pt idx="381">
                  <c:v>24.35</c:v>
                </c:pt>
                <c:pt idx="382">
                  <c:v>23.96</c:v>
                </c:pt>
                <c:pt idx="383">
                  <c:v>24.33</c:v>
                </c:pt>
                <c:pt idx="384">
                  <c:v>24.26</c:v>
                </c:pt>
                <c:pt idx="385">
                  <c:v>23.85</c:v>
                </c:pt>
                <c:pt idx="386">
                  <c:v>24.43</c:v>
                </c:pt>
                <c:pt idx="387">
                  <c:v>24.43</c:v>
                </c:pt>
                <c:pt idx="388">
                  <c:v>24.17</c:v>
                </c:pt>
                <c:pt idx="389">
                  <c:v>24.91</c:v>
                </c:pt>
                <c:pt idx="390">
                  <c:v>24.48</c:v>
                </c:pt>
                <c:pt idx="391">
                  <c:v>24.46</c:v>
                </c:pt>
                <c:pt idx="392">
                  <c:v>24.58</c:v>
                </c:pt>
                <c:pt idx="393">
                  <c:v>24.58</c:v>
                </c:pt>
                <c:pt idx="394">
                  <c:v>24.36</c:v>
                </c:pt>
                <c:pt idx="395">
                  <c:v>24.61</c:v>
                </c:pt>
                <c:pt idx="396">
                  <c:v>25.05</c:v>
                </c:pt>
                <c:pt idx="397">
                  <c:v>24.91</c:v>
                </c:pt>
                <c:pt idx="398">
                  <c:v>25.47</c:v>
                </c:pt>
                <c:pt idx="399">
                  <c:v>25.57</c:v>
                </c:pt>
                <c:pt idx="400">
                  <c:v>25.31</c:v>
                </c:pt>
                <c:pt idx="401">
                  <c:v>24.87</c:v>
                </c:pt>
                <c:pt idx="402">
                  <c:v>24.68</c:v>
                </c:pt>
                <c:pt idx="403">
                  <c:v>24.41</c:v>
                </c:pt>
                <c:pt idx="404">
                  <c:v>23.57</c:v>
                </c:pt>
                <c:pt idx="405">
                  <c:v>24.71</c:v>
                </c:pt>
                <c:pt idx="406">
                  <c:v>24.97</c:v>
                </c:pt>
                <c:pt idx="407">
                  <c:v>24.67</c:v>
                </c:pt>
                <c:pt idx="408">
                  <c:v>24.59</c:v>
                </c:pt>
                <c:pt idx="409">
                  <c:v>25.2</c:v>
                </c:pt>
                <c:pt idx="410">
                  <c:v>25</c:v>
                </c:pt>
                <c:pt idx="411">
                  <c:v>24.94</c:v>
                </c:pt>
                <c:pt idx="412">
                  <c:v>24.75</c:v>
                </c:pt>
                <c:pt idx="413">
                  <c:v>25.52</c:v>
                </c:pt>
                <c:pt idx="414">
                  <c:v>25.92</c:v>
                </c:pt>
                <c:pt idx="415">
                  <c:v>25.11</c:v>
                </c:pt>
                <c:pt idx="416">
                  <c:v>24.76</c:v>
                </c:pt>
                <c:pt idx="417">
                  <c:v>25</c:v>
                </c:pt>
                <c:pt idx="418">
                  <c:v>24.78</c:v>
                </c:pt>
                <c:pt idx="419">
                  <c:v>24.42</c:v>
                </c:pt>
                <c:pt idx="420">
                  <c:v>24.17</c:v>
                </c:pt>
                <c:pt idx="421">
                  <c:v>25.22</c:v>
                </c:pt>
                <c:pt idx="422">
                  <c:v>24.73</c:v>
                </c:pt>
                <c:pt idx="423">
                  <c:v>24.11</c:v>
                </c:pt>
                <c:pt idx="424">
                  <c:v>24.18</c:v>
                </c:pt>
                <c:pt idx="425">
                  <c:v>25.09</c:v>
                </c:pt>
                <c:pt idx="426">
                  <c:v>25.81</c:v>
                </c:pt>
                <c:pt idx="427">
                  <c:v>24.35</c:v>
                </c:pt>
                <c:pt idx="428">
                  <c:v>25.05</c:v>
                </c:pt>
                <c:pt idx="429">
                  <c:v>24.58</c:v>
                </c:pt>
                <c:pt idx="430">
                  <c:v>25.03</c:v>
                </c:pt>
                <c:pt idx="431">
                  <c:v>26.18</c:v>
                </c:pt>
                <c:pt idx="432">
                  <c:v>26.07</c:v>
                </c:pt>
                <c:pt idx="433">
                  <c:v>23.94</c:v>
                </c:pt>
                <c:pt idx="434">
                  <c:v>23.38</c:v>
                </c:pt>
                <c:pt idx="435">
                  <c:v>24.57</c:v>
                </c:pt>
                <c:pt idx="436">
                  <c:v>23.42</c:v>
                </c:pt>
                <c:pt idx="437">
                  <c:v>24.9</c:v>
                </c:pt>
                <c:pt idx="438">
                  <c:v>25.91</c:v>
                </c:pt>
                <c:pt idx="439">
                  <c:v>25.99</c:v>
                </c:pt>
                <c:pt idx="440">
                  <c:v>25.76</c:v>
                </c:pt>
                <c:pt idx="441">
                  <c:v>24.65</c:v>
                </c:pt>
                <c:pt idx="442">
                  <c:v>25.2</c:v>
                </c:pt>
                <c:pt idx="443">
                  <c:v>25.12</c:v>
                </c:pt>
                <c:pt idx="444">
                  <c:v>24.59</c:v>
                </c:pt>
                <c:pt idx="445">
                  <c:v>24.93</c:v>
                </c:pt>
                <c:pt idx="446">
                  <c:v>25.39</c:v>
                </c:pt>
                <c:pt idx="447">
                  <c:v>24.96</c:v>
                </c:pt>
                <c:pt idx="448">
                  <c:v>25.99</c:v>
                </c:pt>
                <c:pt idx="449">
                  <c:v>25.12</c:v>
                </c:pt>
                <c:pt idx="450">
                  <c:v>25.12</c:v>
                </c:pt>
                <c:pt idx="451">
                  <c:v>23.82</c:v>
                </c:pt>
                <c:pt idx="452">
                  <c:v>24.3</c:v>
                </c:pt>
                <c:pt idx="453">
                  <c:v>24.25</c:v>
                </c:pt>
                <c:pt idx="454">
                  <c:v>24.71</c:v>
                </c:pt>
                <c:pt idx="455">
                  <c:v>23.7</c:v>
                </c:pt>
                <c:pt idx="456">
                  <c:v>24.59</c:v>
                </c:pt>
                <c:pt idx="457">
                  <c:v>24.65</c:v>
                </c:pt>
                <c:pt idx="458">
                  <c:v>23.63</c:v>
                </c:pt>
                <c:pt idx="459">
                  <c:v>24.05</c:v>
                </c:pt>
                <c:pt idx="460">
                  <c:v>23.52</c:v>
                </c:pt>
                <c:pt idx="461">
                  <c:v>25.63</c:v>
                </c:pt>
                <c:pt idx="462">
                  <c:v>25.59</c:v>
                </c:pt>
                <c:pt idx="463">
                  <c:v>23.75</c:v>
                </c:pt>
                <c:pt idx="464">
                  <c:v>25.01</c:v>
                </c:pt>
                <c:pt idx="465">
                  <c:v>24.74</c:v>
                </c:pt>
                <c:pt idx="466">
                  <c:v>24.84</c:v>
                </c:pt>
                <c:pt idx="467">
                  <c:v>24.02</c:v>
                </c:pt>
                <c:pt idx="468">
                  <c:v>24.8</c:v>
                </c:pt>
                <c:pt idx="469">
                  <c:v>25.19</c:v>
                </c:pt>
                <c:pt idx="470">
                  <c:v>24.54</c:v>
                </c:pt>
                <c:pt idx="471">
                  <c:v>22.52</c:v>
                </c:pt>
                <c:pt idx="472">
                  <c:v>24.11</c:v>
                </c:pt>
                <c:pt idx="473">
                  <c:v>24.19</c:v>
                </c:pt>
                <c:pt idx="474">
                  <c:v>24.18</c:v>
                </c:pt>
                <c:pt idx="475">
                  <c:v>24.35</c:v>
                </c:pt>
                <c:pt idx="476">
                  <c:v>23.81</c:v>
                </c:pt>
                <c:pt idx="477">
                  <c:v>23.74</c:v>
                </c:pt>
                <c:pt idx="478">
                  <c:v>23.67</c:v>
                </c:pt>
                <c:pt idx="479">
                  <c:v>24.21</c:v>
                </c:pt>
                <c:pt idx="480">
                  <c:v>25.21</c:v>
                </c:pt>
                <c:pt idx="481">
                  <c:v>24.19</c:v>
                </c:pt>
                <c:pt idx="482">
                  <c:v>24.31</c:v>
                </c:pt>
                <c:pt idx="483">
                  <c:v>24.59</c:v>
                </c:pt>
                <c:pt idx="484">
                  <c:v>24.09</c:v>
                </c:pt>
                <c:pt idx="485">
                  <c:v>25.33</c:v>
                </c:pt>
                <c:pt idx="486">
                  <c:v>25.79</c:v>
                </c:pt>
                <c:pt idx="487">
                  <c:v>25.62</c:v>
                </c:pt>
                <c:pt idx="488">
                  <c:v>23.24</c:v>
                </c:pt>
                <c:pt idx="489">
                  <c:v>22.92</c:v>
                </c:pt>
                <c:pt idx="490">
                  <c:v>23.21</c:v>
                </c:pt>
                <c:pt idx="491">
                  <c:v>23.97</c:v>
                </c:pt>
                <c:pt idx="492">
                  <c:v>24.04</c:v>
                </c:pt>
                <c:pt idx="493">
                  <c:v>24.99</c:v>
                </c:pt>
                <c:pt idx="494">
                  <c:v>24.33</c:v>
                </c:pt>
                <c:pt idx="495">
                  <c:v>24.7</c:v>
                </c:pt>
                <c:pt idx="496">
                  <c:v>24.48</c:v>
                </c:pt>
                <c:pt idx="497">
                  <c:v>25.61</c:v>
                </c:pt>
                <c:pt idx="498">
                  <c:v>24.31</c:v>
                </c:pt>
                <c:pt idx="499">
                  <c:v>23.09</c:v>
                </c:pt>
                <c:pt idx="500">
                  <c:v>24.27</c:v>
                </c:pt>
                <c:pt idx="501">
                  <c:v>24.16</c:v>
                </c:pt>
                <c:pt idx="502">
                  <c:v>23.1</c:v>
                </c:pt>
                <c:pt idx="503">
                  <c:v>23.33</c:v>
                </c:pt>
                <c:pt idx="504">
                  <c:v>22.75</c:v>
                </c:pt>
                <c:pt idx="505">
                  <c:v>23.24</c:v>
                </c:pt>
                <c:pt idx="506">
                  <c:v>23.65</c:v>
                </c:pt>
                <c:pt idx="507">
                  <c:v>25.22</c:v>
                </c:pt>
                <c:pt idx="508">
                  <c:v>23.08</c:v>
                </c:pt>
                <c:pt idx="509">
                  <c:v>23.37</c:v>
                </c:pt>
                <c:pt idx="510">
                  <c:v>23.67</c:v>
                </c:pt>
                <c:pt idx="511">
                  <c:v>23.67</c:v>
                </c:pt>
                <c:pt idx="512">
                  <c:v>23.37</c:v>
                </c:pt>
                <c:pt idx="513">
                  <c:v>25.15</c:v>
                </c:pt>
                <c:pt idx="514">
                  <c:v>24.91</c:v>
                </c:pt>
                <c:pt idx="515">
                  <c:v>24.28</c:v>
                </c:pt>
                <c:pt idx="516">
                  <c:v>23.98</c:v>
                </c:pt>
                <c:pt idx="517">
                  <c:v>22.47</c:v>
                </c:pt>
                <c:pt idx="518">
                  <c:v>23.27</c:v>
                </c:pt>
                <c:pt idx="519">
                  <c:v>23.87</c:v>
                </c:pt>
                <c:pt idx="520">
                  <c:v>24.19</c:v>
                </c:pt>
                <c:pt idx="521">
                  <c:v>23.6</c:v>
                </c:pt>
                <c:pt idx="522">
                  <c:v>24.83</c:v>
                </c:pt>
                <c:pt idx="523">
                  <c:v>25.43</c:v>
                </c:pt>
                <c:pt idx="524">
                  <c:v>24.71</c:v>
                </c:pt>
                <c:pt idx="525">
                  <c:v>24.84</c:v>
                </c:pt>
                <c:pt idx="526">
                  <c:v>25.01</c:v>
                </c:pt>
                <c:pt idx="527">
                  <c:v>25.31</c:v>
                </c:pt>
                <c:pt idx="528">
                  <c:v>24.02</c:v>
                </c:pt>
                <c:pt idx="529">
                  <c:v>23.83</c:v>
                </c:pt>
                <c:pt idx="530">
                  <c:v>23.38</c:v>
                </c:pt>
                <c:pt idx="531">
                  <c:v>24.37</c:v>
                </c:pt>
                <c:pt idx="532">
                  <c:v>23.62</c:v>
                </c:pt>
                <c:pt idx="533">
                  <c:v>24.25</c:v>
                </c:pt>
                <c:pt idx="534">
                  <c:v>23.83</c:v>
                </c:pt>
                <c:pt idx="535">
                  <c:v>25.09</c:v>
                </c:pt>
                <c:pt idx="536">
                  <c:v>25.35</c:v>
                </c:pt>
                <c:pt idx="537">
                  <c:v>24.25</c:v>
                </c:pt>
                <c:pt idx="538">
                  <c:v>23.45</c:v>
                </c:pt>
                <c:pt idx="539">
                  <c:v>24.26</c:v>
                </c:pt>
                <c:pt idx="540">
                  <c:v>24.11</c:v>
                </c:pt>
                <c:pt idx="541">
                  <c:v>23.54</c:v>
                </c:pt>
                <c:pt idx="542">
                  <c:v>24.97</c:v>
                </c:pt>
                <c:pt idx="543">
                  <c:v>23.68</c:v>
                </c:pt>
                <c:pt idx="544">
                  <c:v>22.72</c:v>
                </c:pt>
                <c:pt idx="545">
                  <c:v>23.83</c:v>
                </c:pt>
                <c:pt idx="546">
                  <c:v>25.02</c:v>
                </c:pt>
                <c:pt idx="547">
                  <c:v>24.64</c:v>
                </c:pt>
                <c:pt idx="548">
                  <c:v>24.5</c:v>
                </c:pt>
                <c:pt idx="549">
                  <c:v>23.57</c:v>
                </c:pt>
                <c:pt idx="550">
                  <c:v>23.24</c:v>
                </c:pt>
                <c:pt idx="551">
                  <c:v>23.68</c:v>
                </c:pt>
                <c:pt idx="552">
                  <c:v>24.52</c:v>
                </c:pt>
                <c:pt idx="553">
                  <c:v>24.26</c:v>
                </c:pt>
                <c:pt idx="554">
                  <c:v>24.12</c:v>
                </c:pt>
                <c:pt idx="555">
                  <c:v>24</c:v>
                </c:pt>
                <c:pt idx="556">
                  <c:v>23.65</c:v>
                </c:pt>
                <c:pt idx="557">
                  <c:v>23.95</c:v>
                </c:pt>
                <c:pt idx="558">
                  <c:v>24.22</c:v>
                </c:pt>
                <c:pt idx="559">
                  <c:v>24.39</c:v>
                </c:pt>
                <c:pt idx="560">
                  <c:v>23.6</c:v>
                </c:pt>
                <c:pt idx="561">
                  <c:v>22.63</c:v>
                </c:pt>
                <c:pt idx="562">
                  <c:v>23.79</c:v>
                </c:pt>
                <c:pt idx="563">
                  <c:v>24.97</c:v>
                </c:pt>
                <c:pt idx="564">
                  <c:v>22.49</c:v>
                </c:pt>
                <c:pt idx="565">
                  <c:v>24.43</c:v>
                </c:pt>
                <c:pt idx="566">
                  <c:v>24.48</c:v>
                </c:pt>
                <c:pt idx="567">
                  <c:v>25.11</c:v>
                </c:pt>
                <c:pt idx="568">
                  <c:v>23.02</c:v>
                </c:pt>
                <c:pt idx="569">
                  <c:v>23.77</c:v>
                </c:pt>
                <c:pt idx="570">
                  <c:v>21.89</c:v>
                </c:pt>
                <c:pt idx="571">
                  <c:v>24.01</c:v>
                </c:pt>
                <c:pt idx="572">
                  <c:v>24.34</c:v>
                </c:pt>
                <c:pt idx="573">
                  <c:v>23.99</c:v>
                </c:pt>
                <c:pt idx="574">
                  <c:v>23.63</c:v>
                </c:pt>
                <c:pt idx="575">
                  <c:v>23.66</c:v>
                </c:pt>
                <c:pt idx="576">
                  <c:v>23.57</c:v>
                </c:pt>
                <c:pt idx="577">
                  <c:v>23.04</c:v>
                </c:pt>
                <c:pt idx="578">
                  <c:v>24.34</c:v>
                </c:pt>
                <c:pt idx="579">
                  <c:v>23.09</c:v>
                </c:pt>
                <c:pt idx="580">
                  <c:v>23</c:v>
                </c:pt>
                <c:pt idx="581">
                  <c:v>24.22</c:v>
                </c:pt>
                <c:pt idx="582">
                  <c:v>24.06</c:v>
                </c:pt>
                <c:pt idx="583">
                  <c:v>24.2</c:v>
                </c:pt>
                <c:pt idx="584">
                  <c:v>24.69</c:v>
                </c:pt>
                <c:pt idx="585">
                  <c:v>24.3</c:v>
                </c:pt>
                <c:pt idx="586">
                  <c:v>23.48</c:v>
                </c:pt>
                <c:pt idx="587">
                  <c:v>22.8</c:v>
                </c:pt>
                <c:pt idx="588">
                  <c:v>23.79</c:v>
                </c:pt>
                <c:pt idx="589">
                  <c:v>23.58</c:v>
                </c:pt>
                <c:pt idx="590">
                  <c:v>23.5</c:v>
                </c:pt>
                <c:pt idx="591">
                  <c:v>23.26</c:v>
                </c:pt>
                <c:pt idx="592">
                  <c:v>24</c:v>
                </c:pt>
                <c:pt idx="593">
                  <c:v>24.53</c:v>
                </c:pt>
                <c:pt idx="594">
                  <c:v>24.34</c:v>
                </c:pt>
                <c:pt idx="595">
                  <c:v>22.8</c:v>
                </c:pt>
                <c:pt idx="596">
                  <c:v>23.34</c:v>
                </c:pt>
                <c:pt idx="597">
                  <c:v>23.56</c:v>
                </c:pt>
                <c:pt idx="598">
                  <c:v>23.47</c:v>
                </c:pt>
                <c:pt idx="599">
                  <c:v>24.3</c:v>
                </c:pt>
                <c:pt idx="600">
                  <c:v>24.27</c:v>
                </c:pt>
                <c:pt idx="601">
                  <c:v>23.75</c:v>
                </c:pt>
                <c:pt idx="602">
                  <c:v>23.11</c:v>
                </c:pt>
                <c:pt idx="603">
                  <c:v>24.08</c:v>
                </c:pt>
                <c:pt idx="604">
                  <c:v>23.37</c:v>
                </c:pt>
                <c:pt idx="605">
                  <c:v>22.1</c:v>
                </c:pt>
                <c:pt idx="606">
                  <c:v>23.1</c:v>
                </c:pt>
                <c:pt idx="607">
                  <c:v>23.85</c:v>
                </c:pt>
                <c:pt idx="608">
                  <c:v>23.35</c:v>
                </c:pt>
                <c:pt idx="609">
                  <c:v>23.68</c:v>
                </c:pt>
                <c:pt idx="610">
                  <c:v>22.99</c:v>
                </c:pt>
                <c:pt idx="611">
                  <c:v>22.83</c:v>
                </c:pt>
                <c:pt idx="612">
                  <c:v>23.71</c:v>
                </c:pt>
                <c:pt idx="613">
                  <c:v>23.54</c:v>
                </c:pt>
                <c:pt idx="614">
                  <c:v>23.93</c:v>
                </c:pt>
                <c:pt idx="615">
                  <c:v>23.92</c:v>
                </c:pt>
                <c:pt idx="616">
                  <c:v>22.4</c:v>
                </c:pt>
                <c:pt idx="617">
                  <c:v>21.72</c:v>
                </c:pt>
                <c:pt idx="618">
                  <c:v>23.49</c:v>
                </c:pt>
                <c:pt idx="619">
                  <c:v>24.13</c:v>
                </c:pt>
                <c:pt idx="620">
                  <c:v>23.65</c:v>
                </c:pt>
                <c:pt idx="621">
                  <c:v>22.56</c:v>
                </c:pt>
                <c:pt idx="622">
                  <c:v>22.48</c:v>
                </c:pt>
                <c:pt idx="623">
                  <c:v>23.49</c:v>
                </c:pt>
                <c:pt idx="624">
                  <c:v>22.73</c:v>
                </c:pt>
                <c:pt idx="625">
                  <c:v>22.27</c:v>
                </c:pt>
                <c:pt idx="626">
                  <c:v>22.19</c:v>
                </c:pt>
                <c:pt idx="627">
                  <c:v>22.73</c:v>
                </c:pt>
                <c:pt idx="628">
                  <c:v>23.45</c:v>
                </c:pt>
                <c:pt idx="629">
                  <c:v>22.61</c:v>
                </c:pt>
                <c:pt idx="630">
                  <c:v>22.09</c:v>
                </c:pt>
                <c:pt idx="631">
                  <c:v>20.95</c:v>
                </c:pt>
                <c:pt idx="632">
                  <c:v>20.88</c:v>
                </c:pt>
                <c:pt idx="633">
                  <c:v>21.55</c:v>
                </c:pt>
                <c:pt idx="634">
                  <c:v>23.62</c:v>
                </c:pt>
                <c:pt idx="635">
                  <c:v>23.61</c:v>
                </c:pt>
                <c:pt idx="636">
                  <c:v>23.09</c:v>
                </c:pt>
                <c:pt idx="637">
                  <c:v>23.46</c:v>
                </c:pt>
                <c:pt idx="638">
                  <c:v>22.91</c:v>
                </c:pt>
                <c:pt idx="639">
                  <c:v>23.49</c:v>
                </c:pt>
                <c:pt idx="640">
                  <c:v>23.36</c:v>
                </c:pt>
                <c:pt idx="641">
                  <c:v>23.37</c:v>
                </c:pt>
                <c:pt idx="642">
                  <c:v>23.3</c:v>
                </c:pt>
                <c:pt idx="643">
                  <c:v>23.43</c:v>
                </c:pt>
                <c:pt idx="644">
                  <c:v>23.79</c:v>
                </c:pt>
                <c:pt idx="645">
                  <c:v>23.46</c:v>
                </c:pt>
                <c:pt idx="646">
                  <c:v>23.87</c:v>
                </c:pt>
                <c:pt idx="647">
                  <c:v>22.74</c:v>
                </c:pt>
                <c:pt idx="648">
                  <c:v>22.87</c:v>
                </c:pt>
                <c:pt idx="649">
                  <c:v>23.18</c:v>
                </c:pt>
                <c:pt idx="650">
                  <c:v>22.07</c:v>
                </c:pt>
                <c:pt idx="651">
                  <c:v>23.35</c:v>
                </c:pt>
                <c:pt idx="652">
                  <c:v>23.8</c:v>
                </c:pt>
                <c:pt idx="653">
                  <c:v>23.76</c:v>
                </c:pt>
                <c:pt idx="654">
                  <c:v>24.33</c:v>
                </c:pt>
                <c:pt idx="655">
                  <c:v>24.16</c:v>
                </c:pt>
                <c:pt idx="656">
                  <c:v>24.54</c:v>
                </c:pt>
                <c:pt idx="657">
                  <c:v>24.77</c:v>
                </c:pt>
                <c:pt idx="658">
                  <c:v>24.63</c:v>
                </c:pt>
                <c:pt idx="659">
                  <c:v>24.43</c:v>
                </c:pt>
                <c:pt idx="660">
                  <c:v>24.09</c:v>
                </c:pt>
                <c:pt idx="661">
                  <c:v>24.26</c:v>
                </c:pt>
                <c:pt idx="662">
                  <c:v>22.7</c:v>
                </c:pt>
                <c:pt idx="663">
                  <c:v>22.48</c:v>
                </c:pt>
                <c:pt idx="664">
                  <c:v>22.87</c:v>
                </c:pt>
                <c:pt idx="665">
                  <c:v>23.55</c:v>
                </c:pt>
                <c:pt idx="666">
                  <c:v>23.78</c:v>
                </c:pt>
                <c:pt idx="667">
                  <c:v>23.77</c:v>
                </c:pt>
                <c:pt idx="668">
                  <c:v>24.33</c:v>
                </c:pt>
                <c:pt idx="669">
                  <c:v>23.74</c:v>
                </c:pt>
                <c:pt idx="670">
                  <c:v>23.9</c:v>
                </c:pt>
                <c:pt idx="671">
                  <c:v>23.09</c:v>
                </c:pt>
                <c:pt idx="674">
                  <c:v>23.95</c:v>
                </c:pt>
                <c:pt idx="675">
                  <c:v>23.74</c:v>
                </c:pt>
                <c:pt idx="676">
                  <c:v>24.75</c:v>
                </c:pt>
                <c:pt idx="677">
                  <c:v>24.36</c:v>
                </c:pt>
                <c:pt idx="678">
                  <c:v>24.72</c:v>
                </c:pt>
                <c:pt idx="679">
                  <c:v>25.12</c:v>
                </c:pt>
                <c:pt idx="680">
                  <c:v>24.58</c:v>
                </c:pt>
                <c:pt idx="681">
                  <c:v>23.98</c:v>
                </c:pt>
                <c:pt idx="682">
                  <c:v>24.1</c:v>
                </c:pt>
                <c:pt idx="683">
                  <c:v>24.42</c:v>
                </c:pt>
                <c:pt idx="684">
                  <c:v>24</c:v>
                </c:pt>
                <c:pt idx="685">
                  <c:v>23.98</c:v>
                </c:pt>
                <c:pt idx="686">
                  <c:v>24.07</c:v>
                </c:pt>
                <c:pt idx="687">
                  <c:v>24.45</c:v>
                </c:pt>
                <c:pt idx="688">
                  <c:v>24.54</c:v>
                </c:pt>
                <c:pt idx="689">
                  <c:v>24.41</c:v>
                </c:pt>
                <c:pt idx="690">
                  <c:v>24.02</c:v>
                </c:pt>
                <c:pt idx="691">
                  <c:v>24.34</c:v>
                </c:pt>
                <c:pt idx="692">
                  <c:v>24.48</c:v>
                </c:pt>
                <c:pt idx="693">
                  <c:v>24.31</c:v>
                </c:pt>
                <c:pt idx="694">
                  <c:v>24.7</c:v>
                </c:pt>
                <c:pt idx="695">
                  <c:v>23.87</c:v>
                </c:pt>
                <c:pt idx="696">
                  <c:v>23.6</c:v>
                </c:pt>
                <c:pt idx="697">
                  <c:v>23.35</c:v>
                </c:pt>
                <c:pt idx="698">
                  <c:v>24.15</c:v>
                </c:pt>
                <c:pt idx="699">
                  <c:v>24.25</c:v>
                </c:pt>
                <c:pt idx="700">
                  <c:v>23.79</c:v>
                </c:pt>
                <c:pt idx="701">
                  <c:v>24.04</c:v>
                </c:pt>
                <c:pt idx="702">
                  <c:v>23.91</c:v>
                </c:pt>
                <c:pt idx="703">
                  <c:v>24.39</c:v>
                </c:pt>
                <c:pt idx="704">
                  <c:v>24.25</c:v>
                </c:pt>
                <c:pt idx="705">
                  <c:v>24.22</c:v>
                </c:pt>
                <c:pt idx="706">
                  <c:v>24.53</c:v>
                </c:pt>
                <c:pt idx="707">
                  <c:v>24.66</c:v>
                </c:pt>
                <c:pt idx="708">
                  <c:v>24.76</c:v>
                </c:pt>
                <c:pt idx="709">
                  <c:v>24.84</c:v>
                </c:pt>
                <c:pt idx="710">
                  <c:v>24.82</c:v>
                </c:pt>
                <c:pt idx="711">
                  <c:v>24.83</c:v>
                </c:pt>
                <c:pt idx="712">
                  <c:v>25.14</c:v>
                </c:pt>
                <c:pt idx="713">
                  <c:v>23.81</c:v>
                </c:pt>
                <c:pt idx="714">
                  <c:v>24.45</c:v>
                </c:pt>
                <c:pt idx="715">
                  <c:v>24.24</c:v>
                </c:pt>
                <c:pt idx="716">
                  <c:v>24.03</c:v>
                </c:pt>
                <c:pt idx="717">
                  <c:v>24.1</c:v>
                </c:pt>
                <c:pt idx="718">
                  <c:v>23.48</c:v>
                </c:pt>
                <c:pt idx="719">
                  <c:v>23.61</c:v>
                </c:pt>
                <c:pt idx="720">
                  <c:v>24.01</c:v>
                </c:pt>
                <c:pt idx="721">
                  <c:v>24.11</c:v>
                </c:pt>
                <c:pt idx="722">
                  <c:v>23.75</c:v>
                </c:pt>
                <c:pt idx="723">
                  <c:v>24.44</c:v>
                </c:pt>
                <c:pt idx="724">
                  <c:v>24.35</c:v>
                </c:pt>
                <c:pt idx="725">
                  <c:v>24.69</c:v>
                </c:pt>
                <c:pt idx="726">
                  <c:v>24.92</c:v>
                </c:pt>
                <c:pt idx="727">
                  <c:v>25.14</c:v>
                </c:pt>
                <c:pt idx="728">
                  <c:v>25.42</c:v>
                </c:pt>
                <c:pt idx="729">
                  <c:v>24.95</c:v>
                </c:pt>
                <c:pt idx="730">
                  <c:v>25.22</c:v>
                </c:pt>
                <c:pt idx="731">
                  <c:v>24.28</c:v>
                </c:pt>
                <c:pt idx="732">
                  <c:v>24.99</c:v>
                </c:pt>
                <c:pt idx="733">
                  <c:v>24.86</c:v>
                </c:pt>
                <c:pt idx="734">
                  <c:v>24.57</c:v>
                </c:pt>
                <c:pt idx="735">
                  <c:v>24.41</c:v>
                </c:pt>
                <c:pt idx="736">
                  <c:v>24.9</c:v>
                </c:pt>
                <c:pt idx="737">
                  <c:v>25.19</c:v>
                </c:pt>
                <c:pt idx="738">
                  <c:v>24.57</c:v>
                </c:pt>
                <c:pt idx="739">
                  <c:v>24.98</c:v>
                </c:pt>
                <c:pt idx="740">
                  <c:v>24.55</c:v>
                </c:pt>
                <c:pt idx="741">
                  <c:v>24.64</c:v>
                </c:pt>
                <c:pt idx="742">
                  <c:v>24.22</c:v>
                </c:pt>
                <c:pt idx="743">
                  <c:v>24.57</c:v>
                </c:pt>
                <c:pt idx="744">
                  <c:v>24.9</c:v>
                </c:pt>
                <c:pt idx="745">
                  <c:v>24.45</c:v>
                </c:pt>
                <c:pt idx="746">
                  <c:v>24.85</c:v>
                </c:pt>
                <c:pt idx="747">
                  <c:v>25.04</c:v>
                </c:pt>
                <c:pt idx="748">
                  <c:v>25.27</c:v>
                </c:pt>
                <c:pt idx="749">
                  <c:v>24.53</c:v>
                </c:pt>
                <c:pt idx="750">
                  <c:v>23.42</c:v>
                </c:pt>
                <c:pt idx="751">
                  <c:v>25.44</c:v>
                </c:pt>
                <c:pt idx="752">
                  <c:v>24.96</c:v>
                </c:pt>
                <c:pt idx="753">
                  <c:v>24.94</c:v>
                </c:pt>
                <c:pt idx="754">
                  <c:v>25.32</c:v>
                </c:pt>
                <c:pt idx="755">
                  <c:v>23.15</c:v>
                </c:pt>
                <c:pt idx="756">
                  <c:v>24.34</c:v>
                </c:pt>
                <c:pt idx="757">
                  <c:v>24.76</c:v>
                </c:pt>
                <c:pt idx="758">
                  <c:v>25.27</c:v>
                </c:pt>
                <c:pt idx="759">
                  <c:v>25.42</c:v>
                </c:pt>
                <c:pt idx="760">
                  <c:v>25.31</c:v>
                </c:pt>
                <c:pt idx="761">
                  <c:v>25.19</c:v>
                </c:pt>
                <c:pt idx="762">
                  <c:v>24.24</c:v>
                </c:pt>
                <c:pt idx="763">
                  <c:v>25.06</c:v>
                </c:pt>
                <c:pt idx="764">
                  <c:v>25.97</c:v>
                </c:pt>
                <c:pt idx="765">
                  <c:v>25.5</c:v>
                </c:pt>
                <c:pt idx="766">
                  <c:v>25.74</c:v>
                </c:pt>
                <c:pt idx="767">
                  <c:v>25.62</c:v>
                </c:pt>
                <c:pt idx="768">
                  <c:v>25.94</c:v>
                </c:pt>
                <c:pt idx="769">
                  <c:v>24.96</c:v>
                </c:pt>
                <c:pt idx="770">
                  <c:v>24.94</c:v>
                </c:pt>
                <c:pt idx="771">
                  <c:v>24.63</c:v>
                </c:pt>
                <c:pt idx="772">
                  <c:v>25.31</c:v>
                </c:pt>
                <c:pt idx="773">
                  <c:v>25.54</c:v>
                </c:pt>
                <c:pt idx="774">
                  <c:v>25.67</c:v>
                </c:pt>
                <c:pt idx="775">
                  <c:v>26.05</c:v>
                </c:pt>
                <c:pt idx="776">
                  <c:v>24.9</c:v>
                </c:pt>
                <c:pt idx="777">
                  <c:v>26.37</c:v>
                </c:pt>
                <c:pt idx="778">
                  <c:v>24</c:v>
                </c:pt>
                <c:pt idx="779">
                  <c:v>24.92</c:v>
                </c:pt>
                <c:pt idx="780">
                  <c:v>24.83</c:v>
                </c:pt>
                <c:pt idx="781">
                  <c:v>24.82</c:v>
                </c:pt>
                <c:pt idx="782">
                  <c:v>25.88</c:v>
                </c:pt>
                <c:pt idx="783">
                  <c:v>26.32</c:v>
                </c:pt>
                <c:pt idx="784">
                  <c:v>26.34</c:v>
                </c:pt>
                <c:pt idx="785">
                  <c:v>26.14</c:v>
                </c:pt>
                <c:pt idx="786">
                  <c:v>25.7</c:v>
                </c:pt>
                <c:pt idx="787">
                  <c:v>25.29</c:v>
                </c:pt>
                <c:pt idx="788">
                  <c:v>25.66</c:v>
                </c:pt>
                <c:pt idx="789">
                  <c:v>27.07</c:v>
                </c:pt>
                <c:pt idx="790">
                  <c:v>25.59</c:v>
                </c:pt>
                <c:pt idx="791">
                  <c:v>24.75</c:v>
                </c:pt>
                <c:pt idx="792">
                  <c:v>25.01</c:v>
                </c:pt>
                <c:pt idx="793">
                  <c:v>25.14</c:v>
                </c:pt>
                <c:pt idx="794">
                  <c:v>24.12</c:v>
                </c:pt>
                <c:pt idx="795">
                  <c:v>25.22</c:v>
                </c:pt>
                <c:pt idx="796">
                  <c:v>24.9</c:v>
                </c:pt>
                <c:pt idx="797">
                  <c:v>24.39</c:v>
                </c:pt>
                <c:pt idx="798">
                  <c:v>24.05</c:v>
                </c:pt>
                <c:pt idx="799">
                  <c:v>24.76</c:v>
                </c:pt>
                <c:pt idx="800">
                  <c:v>24.05</c:v>
                </c:pt>
                <c:pt idx="801">
                  <c:v>24.56</c:v>
                </c:pt>
                <c:pt idx="802">
                  <c:v>24.09</c:v>
                </c:pt>
                <c:pt idx="803">
                  <c:v>24.37</c:v>
                </c:pt>
                <c:pt idx="804">
                  <c:v>25.42</c:v>
                </c:pt>
                <c:pt idx="805">
                  <c:v>25.9</c:v>
                </c:pt>
                <c:pt idx="806">
                  <c:v>26.66</c:v>
                </c:pt>
                <c:pt idx="807">
                  <c:v>25.88</c:v>
                </c:pt>
                <c:pt idx="808">
                  <c:v>25.61</c:v>
                </c:pt>
                <c:pt idx="809">
                  <c:v>26.06</c:v>
                </c:pt>
                <c:pt idx="810">
                  <c:v>25.92</c:v>
                </c:pt>
                <c:pt idx="811">
                  <c:v>23.93</c:v>
                </c:pt>
                <c:pt idx="812">
                  <c:v>24.69</c:v>
                </c:pt>
                <c:pt idx="813">
                  <c:v>24.85</c:v>
                </c:pt>
                <c:pt idx="814">
                  <c:v>25.67</c:v>
                </c:pt>
                <c:pt idx="815">
                  <c:v>26.36</c:v>
                </c:pt>
                <c:pt idx="816">
                  <c:v>25.58</c:v>
                </c:pt>
                <c:pt idx="817">
                  <c:v>24.58</c:v>
                </c:pt>
                <c:pt idx="818">
                  <c:v>24.28</c:v>
                </c:pt>
                <c:pt idx="819">
                  <c:v>25.03</c:v>
                </c:pt>
                <c:pt idx="820">
                  <c:v>24.95</c:v>
                </c:pt>
                <c:pt idx="821">
                  <c:v>24.77</c:v>
                </c:pt>
                <c:pt idx="822">
                  <c:v>24.88</c:v>
                </c:pt>
                <c:pt idx="823">
                  <c:v>24.36</c:v>
                </c:pt>
                <c:pt idx="824">
                  <c:v>25.27</c:v>
                </c:pt>
                <c:pt idx="825">
                  <c:v>26.98</c:v>
                </c:pt>
                <c:pt idx="826">
                  <c:v>26.29</c:v>
                </c:pt>
                <c:pt idx="827">
                  <c:v>25.37</c:v>
                </c:pt>
                <c:pt idx="828">
                  <c:v>26.47</c:v>
                </c:pt>
                <c:pt idx="829">
                  <c:v>24.66</c:v>
                </c:pt>
                <c:pt idx="830">
                  <c:v>23.98</c:v>
                </c:pt>
                <c:pt idx="831">
                  <c:v>24.03</c:v>
                </c:pt>
                <c:pt idx="832">
                  <c:v>25.14</c:v>
                </c:pt>
                <c:pt idx="833">
                  <c:v>23.42</c:v>
                </c:pt>
                <c:pt idx="834">
                  <c:v>24.3</c:v>
                </c:pt>
                <c:pt idx="835">
                  <c:v>24.89</c:v>
                </c:pt>
                <c:pt idx="836">
                  <c:v>25.19</c:v>
                </c:pt>
                <c:pt idx="837">
                  <c:v>25.22</c:v>
                </c:pt>
                <c:pt idx="838">
                  <c:v>24.92</c:v>
                </c:pt>
                <c:pt idx="839">
                  <c:v>24.49</c:v>
                </c:pt>
                <c:pt idx="840">
                  <c:v>25.48</c:v>
                </c:pt>
                <c:pt idx="841">
                  <c:v>24.18</c:v>
                </c:pt>
                <c:pt idx="842">
                  <c:v>25.76</c:v>
                </c:pt>
                <c:pt idx="843">
                  <c:v>23.2</c:v>
                </c:pt>
                <c:pt idx="844">
                  <c:v>24.93</c:v>
                </c:pt>
                <c:pt idx="845">
                  <c:v>24.97</c:v>
                </c:pt>
                <c:pt idx="846">
                  <c:v>24.76</c:v>
                </c:pt>
                <c:pt idx="847">
                  <c:v>24.9</c:v>
                </c:pt>
                <c:pt idx="848">
                  <c:v>23.98</c:v>
                </c:pt>
                <c:pt idx="849">
                  <c:v>24.49</c:v>
                </c:pt>
                <c:pt idx="850">
                  <c:v>24.4</c:v>
                </c:pt>
                <c:pt idx="851">
                  <c:v>24.07</c:v>
                </c:pt>
                <c:pt idx="852">
                  <c:v>25.15</c:v>
                </c:pt>
                <c:pt idx="853">
                  <c:v>25.35</c:v>
                </c:pt>
                <c:pt idx="854">
                  <c:v>25.04</c:v>
                </c:pt>
                <c:pt idx="855">
                  <c:v>24.86</c:v>
                </c:pt>
                <c:pt idx="856">
                  <c:v>24.81</c:v>
                </c:pt>
                <c:pt idx="857">
                  <c:v>26.03</c:v>
                </c:pt>
                <c:pt idx="858">
                  <c:v>24.58</c:v>
                </c:pt>
                <c:pt idx="859">
                  <c:v>23.95</c:v>
                </c:pt>
                <c:pt idx="860">
                  <c:v>24.02</c:v>
                </c:pt>
                <c:pt idx="861">
                  <c:v>24.76</c:v>
                </c:pt>
                <c:pt idx="862">
                  <c:v>23.85</c:v>
                </c:pt>
                <c:pt idx="863">
                  <c:v>23.37</c:v>
                </c:pt>
                <c:pt idx="864">
                  <c:v>24.5</c:v>
                </c:pt>
                <c:pt idx="865">
                  <c:v>24.01</c:v>
                </c:pt>
                <c:pt idx="866">
                  <c:v>24.34</c:v>
                </c:pt>
                <c:pt idx="867">
                  <c:v>23.65</c:v>
                </c:pt>
                <c:pt idx="868">
                  <c:v>23.95</c:v>
                </c:pt>
                <c:pt idx="869">
                  <c:v>25.85</c:v>
                </c:pt>
                <c:pt idx="870">
                  <c:v>24.56</c:v>
                </c:pt>
                <c:pt idx="871">
                  <c:v>24.19</c:v>
                </c:pt>
                <c:pt idx="872">
                  <c:v>25.34</c:v>
                </c:pt>
                <c:pt idx="873">
                  <c:v>24.55</c:v>
                </c:pt>
                <c:pt idx="874">
                  <c:v>24.88</c:v>
                </c:pt>
                <c:pt idx="875">
                  <c:v>24.38</c:v>
                </c:pt>
                <c:pt idx="876">
                  <c:v>25.06</c:v>
                </c:pt>
                <c:pt idx="877">
                  <c:v>25.89</c:v>
                </c:pt>
                <c:pt idx="878">
                  <c:v>24.34</c:v>
                </c:pt>
                <c:pt idx="879">
                  <c:v>24.51</c:v>
                </c:pt>
                <c:pt idx="880">
                  <c:v>24.57</c:v>
                </c:pt>
                <c:pt idx="881">
                  <c:v>24.48</c:v>
                </c:pt>
                <c:pt idx="882">
                  <c:v>23.31</c:v>
                </c:pt>
                <c:pt idx="883">
                  <c:v>23.68</c:v>
                </c:pt>
                <c:pt idx="884">
                  <c:v>24.69</c:v>
                </c:pt>
                <c:pt idx="885">
                  <c:v>24.86</c:v>
                </c:pt>
                <c:pt idx="886">
                  <c:v>25.64</c:v>
                </c:pt>
                <c:pt idx="887">
                  <c:v>25.09</c:v>
                </c:pt>
                <c:pt idx="888">
                  <c:v>25.07</c:v>
                </c:pt>
                <c:pt idx="889">
                  <c:v>25.61</c:v>
                </c:pt>
                <c:pt idx="890">
                  <c:v>25.76</c:v>
                </c:pt>
                <c:pt idx="891">
                  <c:v>25.16</c:v>
                </c:pt>
                <c:pt idx="892">
                  <c:v>24.14</c:v>
                </c:pt>
                <c:pt idx="893">
                  <c:v>24.24</c:v>
                </c:pt>
                <c:pt idx="894">
                  <c:v>23.33</c:v>
                </c:pt>
                <c:pt idx="895">
                  <c:v>23.25</c:v>
                </c:pt>
                <c:pt idx="896">
                  <c:v>24.56</c:v>
                </c:pt>
                <c:pt idx="897">
                  <c:v>25.71</c:v>
                </c:pt>
                <c:pt idx="898">
                  <c:v>24.79</c:v>
                </c:pt>
                <c:pt idx="899">
                  <c:v>24.26</c:v>
                </c:pt>
                <c:pt idx="900">
                  <c:v>24.79</c:v>
                </c:pt>
                <c:pt idx="901">
                  <c:v>24.64</c:v>
                </c:pt>
                <c:pt idx="902">
                  <c:v>24.28</c:v>
                </c:pt>
                <c:pt idx="903">
                  <c:v>22.92</c:v>
                </c:pt>
                <c:pt idx="904">
                  <c:v>25.08</c:v>
                </c:pt>
                <c:pt idx="905">
                  <c:v>25.33</c:v>
                </c:pt>
                <c:pt idx="906">
                  <c:v>23.48</c:v>
                </c:pt>
                <c:pt idx="907">
                  <c:v>24.78</c:v>
                </c:pt>
                <c:pt idx="908">
                  <c:v>25.08</c:v>
                </c:pt>
                <c:pt idx="909">
                  <c:v>26.37</c:v>
                </c:pt>
                <c:pt idx="910">
                  <c:v>27.1</c:v>
                </c:pt>
                <c:pt idx="911">
                  <c:v>24.27</c:v>
                </c:pt>
                <c:pt idx="912">
                  <c:v>24.7</c:v>
                </c:pt>
                <c:pt idx="913">
                  <c:v>24.85</c:v>
                </c:pt>
                <c:pt idx="914">
                  <c:v>25.48</c:v>
                </c:pt>
                <c:pt idx="915">
                  <c:v>25.82</c:v>
                </c:pt>
                <c:pt idx="916">
                  <c:v>25.41</c:v>
                </c:pt>
                <c:pt idx="917">
                  <c:v>25.11</c:v>
                </c:pt>
                <c:pt idx="918">
                  <c:v>24.96</c:v>
                </c:pt>
                <c:pt idx="919">
                  <c:v>25.03</c:v>
                </c:pt>
                <c:pt idx="920">
                  <c:v>23.77</c:v>
                </c:pt>
                <c:pt idx="921">
                  <c:v>23.5</c:v>
                </c:pt>
                <c:pt idx="922">
                  <c:v>25.13</c:v>
                </c:pt>
                <c:pt idx="923">
                  <c:v>24.07</c:v>
                </c:pt>
                <c:pt idx="924">
                  <c:v>23.16</c:v>
                </c:pt>
                <c:pt idx="925">
                  <c:v>25.11</c:v>
                </c:pt>
                <c:pt idx="926">
                  <c:v>25.76</c:v>
                </c:pt>
                <c:pt idx="927">
                  <c:v>24.61</c:v>
                </c:pt>
                <c:pt idx="928">
                  <c:v>25.02</c:v>
                </c:pt>
                <c:pt idx="929">
                  <c:v>24.44</c:v>
                </c:pt>
                <c:pt idx="930">
                  <c:v>25.23</c:v>
                </c:pt>
                <c:pt idx="931">
                  <c:v>25.55</c:v>
                </c:pt>
                <c:pt idx="932">
                  <c:v>25.2</c:v>
                </c:pt>
                <c:pt idx="933">
                  <c:v>25.04</c:v>
                </c:pt>
                <c:pt idx="934">
                  <c:v>24.37</c:v>
                </c:pt>
                <c:pt idx="935">
                  <c:v>25.02</c:v>
                </c:pt>
                <c:pt idx="936">
                  <c:v>25.71</c:v>
                </c:pt>
                <c:pt idx="937">
                  <c:v>25.1</c:v>
                </c:pt>
                <c:pt idx="938">
                  <c:v>25.63</c:v>
                </c:pt>
                <c:pt idx="939">
                  <c:v>24.94</c:v>
                </c:pt>
                <c:pt idx="940">
                  <c:v>24.93</c:v>
                </c:pt>
                <c:pt idx="941">
                  <c:v>25.95</c:v>
                </c:pt>
                <c:pt idx="942">
                  <c:v>24.86</c:v>
                </c:pt>
                <c:pt idx="943">
                  <c:v>24.45</c:v>
                </c:pt>
                <c:pt idx="944">
                  <c:v>24.6</c:v>
                </c:pt>
                <c:pt idx="945">
                  <c:v>24.55</c:v>
                </c:pt>
                <c:pt idx="946">
                  <c:v>24.58</c:v>
                </c:pt>
                <c:pt idx="947">
                  <c:v>24.08</c:v>
                </c:pt>
                <c:pt idx="948">
                  <c:v>24.03</c:v>
                </c:pt>
                <c:pt idx="949">
                  <c:v>23.03</c:v>
                </c:pt>
                <c:pt idx="950">
                  <c:v>23.89</c:v>
                </c:pt>
                <c:pt idx="951">
                  <c:v>26.12</c:v>
                </c:pt>
                <c:pt idx="952">
                  <c:v>26.12</c:v>
                </c:pt>
                <c:pt idx="953">
                  <c:v>24.56</c:v>
                </c:pt>
                <c:pt idx="954">
                  <c:v>24.99</c:v>
                </c:pt>
                <c:pt idx="955">
                  <c:v>24.88</c:v>
                </c:pt>
                <c:pt idx="956">
                  <c:v>24.93</c:v>
                </c:pt>
                <c:pt idx="957">
                  <c:v>24.55</c:v>
                </c:pt>
                <c:pt idx="958">
                  <c:v>24.95</c:v>
                </c:pt>
                <c:pt idx="959">
                  <c:v>26.85</c:v>
                </c:pt>
                <c:pt idx="960">
                  <c:v>25.89</c:v>
                </c:pt>
                <c:pt idx="961">
                  <c:v>25.16</c:v>
                </c:pt>
                <c:pt idx="962">
                  <c:v>25.04</c:v>
                </c:pt>
                <c:pt idx="963">
                  <c:v>25.25</c:v>
                </c:pt>
                <c:pt idx="964">
                  <c:v>25.38</c:v>
                </c:pt>
                <c:pt idx="965">
                  <c:v>25.57</c:v>
                </c:pt>
                <c:pt idx="966">
                  <c:v>24.54</c:v>
                </c:pt>
                <c:pt idx="967">
                  <c:v>24.49</c:v>
                </c:pt>
                <c:pt idx="968">
                  <c:v>24.23</c:v>
                </c:pt>
                <c:pt idx="969">
                  <c:v>23.92</c:v>
                </c:pt>
                <c:pt idx="970">
                  <c:v>24.95</c:v>
                </c:pt>
                <c:pt idx="971">
                  <c:v>24.69</c:v>
                </c:pt>
                <c:pt idx="972">
                  <c:v>22.78</c:v>
                </c:pt>
                <c:pt idx="973">
                  <c:v>24.14</c:v>
                </c:pt>
                <c:pt idx="974">
                  <c:v>24.68</c:v>
                </c:pt>
                <c:pt idx="975">
                  <c:v>24.76</c:v>
                </c:pt>
                <c:pt idx="976">
                  <c:v>25.17</c:v>
                </c:pt>
                <c:pt idx="977">
                  <c:v>25.62</c:v>
                </c:pt>
                <c:pt idx="978">
                  <c:v>25.09</c:v>
                </c:pt>
                <c:pt idx="979">
                  <c:v>23.73</c:v>
                </c:pt>
                <c:pt idx="980">
                  <c:v>23.48</c:v>
                </c:pt>
                <c:pt idx="981">
                  <c:v>24.38</c:v>
                </c:pt>
                <c:pt idx="982">
                  <c:v>23.56</c:v>
                </c:pt>
                <c:pt idx="983">
                  <c:v>23.9</c:v>
                </c:pt>
                <c:pt idx="984">
                  <c:v>22.81</c:v>
                </c:pt>
                <c:pt idx="985">
                  <c:v>23.34</c:v>
                </c:pt>
                <c:pt idx="986">
                  <c:v>24.23</c:v>
                </c:pt>
                <c:pt idx="987">
                  <c:v>25.17</c:v>
                </c:pt>
                <c:pt idx="988">
                  <c:v>23.4</c:v>
                </c:pt>
                <c:pt idx="989">
                  <c:v>23.66</c:v>
                </c:pt>
                <c:pt idx="990">
                  <c:v>23.5</c:v>
                </c:pt>
                <c:pt idx="991">
                  <c:v>22.97</c:v>
                </c:pt>
                <c:pt idx="992">
                  <c:v>22.44</c:v>
                </c:pt>
                <c:pt idx="993">
                  <c:v>23.19</c:v>
                </c:pt>
                <c:pt idx="994">
                  <c:v>23.38</c:v>
                </c:pt>
                <c:pt idx="995">
                  <c:v>24.01</c:v>
                </c:pt>
                <c:pt idx="996">
                  <c:v>24.37</c:v>
                </c:pt>
                <c:pt idx="997">
                  <c:v>23.88</c:v>
                </c:pt>
                <c:pt idx="998">
                  <c:v>23.51</c:v>
                </c:pt>
                <c:pt idx="999">
                  <c:v>23.85</c:v>
                </c:pt>
                <c:pt idx="1000">
                  <c:v>23.96</c:v>
                </c:pt>
                <c:pt idx="1001">
                  <c:v>23.91</c:v>
                </c:pt>
                <c:pt idx="1002">
                  <c:v>22.9</c:v>
                </c:pt>
                <c:pt idx="1003">
                  <c:v>23.64</c:v>
                </c:pt>
                <c:pt idx="1004">
                  <c:v>23.73</c:v>
                </c:pt>
                <c:pt idx="1005">
                  <c:v>23.46</c:v>
                </c:pt>
                <c:pt idx="1006">
                  <c:v>22.93</c:v>
                </c:pt>
                <c:pt idx="1007">
                  <c:v>23</c:v>
                </c:pt>
                <c:pt idx="1008">
                  <c:v>23.98</c:v>
                </c:pt>
                <c:pt idx="1009">
                  <c:v>23.52</c:v>
                </c:pt>
                <c:pt idx="1010">
                  <c:v>24.2</c:v>
                </c:pt>
                <c:pt idx="1011">
                  <c:v>24.22</c:v>
                </c:pt>
                <c:pt idx="1012">
                  <c:v>24.49</c:v>
                </c:pt>
                <c:pt idx="1013">
                  <c:v>23.66</c:v>
                </c:pt>
                <c:pt idx="1014">
                  <c:v>23.68</c:v>
                </c:pt>
                <c:pt idx="1015">
                  <c:v>23.71</c:v>
                </c:pt>
                <c:pt idx="1016">
                  <c:v>22.08</c:v>
                </c:pt>
                <c:pt idx="1017">
                  <c:v>21.92</c:v>
                </c:pt>
                <c:pt idx="1018">
                  <c:v>22.52</c:v>
                </c:pt>
                <c:pt idx="1019">
                  <c:v>23.31</c:v>
                </c:pt>
                <c:pt idx="1020">
                  <c:v>23.67</c:v>
                </c:pt>
                <c:pt idx="1021">
                  <c:v>24.8</c:v>
                </c:pt>
                <c:pt idx="1022">
                  <c:v>25.15</c:v>
                </c:pt>
                <c:pt idx="1023">
                  <c:v>25.2</c:v>
                </c:pt>
                <c:pt idx="1024">
                  <c:v>25.08</c:v>
                </c:pt>
                <c:pt idx="1025">
                  <c:v>25.39</c:v>
                </c:pt>
                <c:pt idx="1026">
                  <c:v>24.8</c:v>
                </c:pt>
                <c:pt idx="1027">
                  <c:v>25.18</c:v>
                </c:pt>
                <c:pt idx="1028">
                  <c:v>25.05</c:v>
                </c:pt>
                <c:pt idx="1029">
                  <c:v>24.76</c:v>
                </c:pt>
                <c:pt idx="1030">
                  <c:v>24.72</c:v>
                </c:pt>
                <c:pt idx="1031">
                  <c:v>24.54</c:v>
                </c:pt>
                <c:pt idx="1032">
                  <c:v>24.48</c:v>
                </c:pt>
                <c:pt idx="1033">
                  <c:v>24.75</c:v>
                </c:pt>
                <c:pt idx="1034">
                  <c:v>22.74</c:v>
                </c:pt>
                <c:pt idx="1035">
                  <c:v>23</c:v>
                </c:pt>
                <c:pt idx="1036">
                  <c:v>23.75</c:v>
                </c:pt>
                <c:pt idx="1037">
                  <c:v>23.24</c:v>
                </c:pt>
                <c:pt idx="1038">
                  <c:v>23.16</c:v>
                </c:pt>
                <c:pt idx="1039">
                  <c:v>22.65</c:v>
                </c:pt>
                <c:pt idx="1040">
                  <c:v>21.78</c:v>
                </c:pt>
                <c:pt idx="1041">
                  <c:v>22.18</c:v>
                </c:pt>
                <c:pt idx="1042">
                  <c:v>23</c:v>
                </c:pt>
                <c:pt idx="1043">
                  <c:v>23.54</c:v>
                </c:pt>
                <c:pt idx="1044">
                  <c:v>23</c:v>
                </c:pt>
                <c:pt idx="1045">
                  <c:v>22.73</c:v>
                </c:pt>
                <c:pt idx="1046">
                  <c:v>22.3</c:v>
                </c:pt>
                <c:pt idx="1047">
                  <c:v>22.93</c:v>
                </c:pt>
                <c:pt idx="1048">
                  <c:v>23.11</c:v>
                </c:pt>
                <c:pt idx="1049">
                  <c:v>22.49</c:v>
                </c:pt>
                <c:pt idx="1050">
                  <c:v>22.97</c:v>
                </c:pt>
                <c:pt idx="1051">
                  <c:v>24.11</c:v>
                </c:pt>
                <c:pt idx="1052">
                  <c:v>24.2</c:v>
                </c:pt>
                <c:pt idx="1053">
                  <c:v>23.95</c:v>
                </c:pt>
                <c:pt idx="1054">
                  <c:v>22.85</c:v>
                </c:pt>
                <c:pt idx="1055">
                  <c:v>23.46</c:v>
                </c:pt>
                <c:pt idx="1056">
                  <c:v>25.14</c:v>
                </c:pt>
                <c:pt idx="1057">
                  <c:v>25.13</c:v>
                </c:pt>
                <c:pt idx="1058">
                  <c:v>24.06</c:v>
                </c:pt>
                <c:pt idx="1059">
                  <c:v>24.69</c:v>
                </c:pt>
                <c:pt idx="1060">
                  <c:v>24.71</c:v>
                </c:pt>
                <c:pt idx="1061">
                  <c:v>24.5</c:v>
                </c:pt>
                <c:pt idx="1062">
                  <c:v>24.76</c:v>
                </c:pt>
                <c:pt idx="1063">
                  <c:v>24.37</c:v>
                </c:pt>
                <c:pt idx="1064">
                  <c:v>24.39</c:v>
                </c:pt>
                <c:pt idx="1065">
                  <c:v>24.46</c:v>
                </c:pt>
                <c:pt idx="1066">
                  <c:v>24.46</c:v>
                </c:pt>
                <c:pt idx="1067">
                  <c:v>24.71</c:v>
                </c:pt>
                <c:pt idx="1068">
                  <c:v>24.86</c:v>
                </c:pt>
                <c:pt idx="1069">
                  <c:v>24.08</c:v>
                </c:pt>
                <c:pt idx="1070">
                  <c:v>23.49</c:v>
                </c:pt>
                <c:pt idx="1071">
                  <c:v>23.74</c:v>
                </c:pt>
                <c:pt idx="1072">
                  <c:v>23.75</c:v>
                </c:pt>
                <c:pt idx="1073">
                  <c:v>24.18</c:v>
                </c:pt>
                <c:pt idx="1074">
                  <c:v>24.47</c:v>
                </c:pt>
                <c:pt idx="1075">
                  <c:v>24.45</c:v>
                </c:pt>
                <c:pt idx="1076">
                  <c:v>24.96</c:v>
                </c:pt>
                <c:pt idx="1077">
                  <c:v>24.65</c:v>
                </c:pt>
                <c:pt idx="1078">
                  <c:v>24.34</c:v>
                </c:pt>
                <c:pt idx="1079">
                  <c:v>24.93</c:v>
                </c:pt>
                <c:pt idx="1080">
                  <c:v>24.32</c:v>
                </c:pt>
                <c:pt idx="1081">
                  <c:v>23.8</c:v>
                </c:pt>
                <c:pt idx="1082">
                  <c:v>24.17</c:v>
                </c:pt>
                <c:pt idx="1083">
                  <c:v>24.38</c:v>
                </c:pt>
                <c:pt idx="1084">
                  <c:v>23.54</c:v>
                </c:pt>
                <c:pt idx="1085">
                  <c:v>24.15</c:v>
                </c:pt>
                <c:pt idx="1086">
                  <c:v>23.99</c:v>
                </c:pt>
                <c:pt idx="1087">
                  <c:v>24.34</c:v>
                </c:pt>
                <c:pt idx="1088">
                  <c:v>24.61</c:v>
                </c:pt>
                <c:pt idx="1089">
                  <c:v>24.51</c:v>
                </c:pt>
                <c:pt idx="1090">
                  <c:v>24.04</c:v>
                </c:pt>
                <c:pt idx="1091">
                  <c:v>24.16</c:v>
                </c:pt>
                <c:pt idx="1092">
                  <c:v>23.95</c:v>
                </c:pt>
                <c:pt idx="1093">
                  <c:v>23.75</c:v>
                </c:pt>
                <c:pt idx="1094">
                  <c:v>24.09</c:v>
                </c:pt>
                <c:pt idx="1095">
                  <c:v>23.51</c:v>
                </c:pt>
                <c:pt idx="1096">
                  <c:v>23.88</c:v>
                </c:pt>
                <c:pt idx="1097">
                  <c:v>23.37</c:v>
                </c:pt>
                <c:pt idx="1098">
                  <c:v>23.95</c:v>
                </c:pt>
                <c:pt idx="1099">
                  <c:v>23.46</c:v>
                </c:pt>
                <c:pt idx="1100">
                  <c:v>23.51</c:v>
                </c:pt>
                <c:pt idx="1101">
                  <c:v>23.66</c:v>
                </c:pt>
                <c:pt idx="1102">
                  <c:v>22.6</c:v>
                </c:pt>
                <c:pt idx="1103">
                  <c:v>24.7</c:v>
                </c:pt>
                <c:pt idx="1104">
                  <c:v>24.58</c:v>
                </c:pt>
                <c:pt idx="1105">
                  <c:v>25</c:v>
                </c:pt>
                <c:pt idx="1106">
                  <c:v>24.32</c:v>
                </c:pt>
                <c:pt idx="1107">
                  <c:v>24.54</c:v>
                </c:pt>
                <c:pt idx="1108">
                  <c:v>24.66</c:v>
                </c:pt>
                <c:pt idx="1109">
                  <c:v>24.63</c:v>
                </c:pt>
                <c:pt idx="1110">
                  <c:v>24.95</c:v>
                </c:pt>
                <c:pt idx="1111">
                  <c:v>24.4</c:v>
                </c:pt>
                <c:pt idx="1112">
                  <c:v>24.4</c:v>
                </c:pt>
                <c:pt idx="1113">
                  <c:v>24.33</c:v>
                </c:pt>
                <c:pt idx="1114">
                  <c:v>24.37</c:v>
                </c:pt>
                <c:pt idx="1115">
                  <c:v>24.51</c:v>
                </c:pt>
                <c:pt idx="1116">
                  <c:v>24.39</c:v>
                </c:pt>
                <c:pt idx="1117">
                  <c:v>23.88</c:v>
                </c:pt>
                <c:pt idx="1118">
                  <c:v>22.87</c:v>
                </c:pt>
                <c:pt idx="1119">
                  <c:v>24.07</c:v>
                </c:pt>
                <c:pt idx="1120">
                  <c:v>24.67</c:v>
                </c:pt>
                <c:pt idx="1121">
                  <c:v>24.03</c:v>
                </c:pt>
                <c:pt idx="1122">
                  <c:v>24.38</c:v>
                </c:pt>
                <c:pt idx="1123">
                  <c:v>24.66</c:v>
                </c:pt>
                <c:pt idx="1124">
                  <c:v>24.63</c:v>
                </c:pt>
                <c:pt idx="1125">
                  <c:v>25.22</c:v>
                </c:pt>
                <c:pt idx="1126">
                  <c:v>24.07</c:v>
                </c:pt>
                <c:pt idx="1127">
                  <c:v>23.43</c:v>
                </c:pt>
                <c:pt idx="1128">
                  <c:v>23.73</c:v>
                </c:pt>
                <c:pt idx="1129">
                  <c:v>23.15</c:v>
                </c:pt>
                <c:pt idx="1130">
                  <c:v>24.55</c:v>
                </c:pt>
                <c:pt idx="1131">
                  <c:v>24.34</c:v>
                </c:pt>
                <c:pt idx="1132">
                  <c:v>24.72</c:v>
                </c:pt>
                <c:pt idx="1133">
                  <c:v>25.01</c:v>
                </c:pt>
                <c:pt idx="1134">
                  <c:v>25.3</c:v>
                </c:pt>
                <c:pt idx="1135">
                  <c:v>24.7</c:v>
                </c:pt>
                <c:pt idx="1136">
                  <c:v>24.27</c:v>
                </c:pt>
                <c:pt idx="1137">
                  <c:v>24.08</c:v>
                </c:pt>
                <c:pt idx="1138">
                  <c:v>23.34</c:v>
                </c:pt>
                <c:pt idx="1139">
                  <c:v>25.7</c:v>
                </c:pt>
                <c:pt idx="1140">
                  <c:v>24.76</c:v>
                </c:pt>
                <c:pt idx="1141">
                  <c:v>25.18</c:v>
                </c:pt>
                <c:pt idx="1142">
                  <c:v>24.92</c:v>
                </c:pt>
                <c:pt idx="1143">
                  <c:v>25.13</c:v>
                </c:pt>
                <c:pt idx="1144">
                  <c:v>25.28</c:v>
                </c:pt>
                <c:pt idx="1145">
                  <c:v>25.18</c:v>
                </c:pt>
                <c:pt idx="1146">
                  <c:v>25.34</c:v>
                </c:pt>
                <c:pt idx="1147">
                  <c:v>25.23</c:v>
                </c:pt>
                <c:pt idx="1148">
                  <c:v>24.69</c:v>
                </c:pt>
                <c:pt idx="1149">
                  <c:v>25.3</c:v>
                </c:pt>
                <c:pt idx="1150">
                  <c:v>25.61</c:v>
                </c:pt>
                <c:pt idx="1151">
                  <c:v>24.54</c:v>
                </c:pt>
                <c:pt idx="1152">
                  <c:v>24.64</c:v>
                </c:pt>
                <c:pt idx="1153">
                  <c:v>24.23</c:v>
                </c:pt>
                <c:pt idx="1154">
                  <c:v>23.86</c:v>
                </c:pt>
                <c:pt idx="1155">
                  <c:v>24.69</c:v>
                </c:pt>
                <c:pt idx="1156">
                  <c:v>24.84</c:v>
                </c:pt>
                <c:pt idx="1157">
                  <c:v>24.58</c:v>
                </c:pt>
                <c:pt idx="1158">
                  <c:v>24.45</c:v>
                </c:pt>
                <c:pt idx="1159">
                  <c:v>24.72</c:v>
                </c:pt>
                <c:pt idx="1160">
                  <c:v>24.43</c:v>
                </c:pt>
                <c:pt idx="1161">
                  <c:v>24.06</c:v>
                </c:pt>
                <c:pt idx="1162">
                  <c:v>24.51</c:v>
                </c:pt>
                <c:pt idx="1163">
                  <c:v>24.07</c:v>
                </c:pt>
                <c:pt idx="1164">
                  <c:v>24.36</c:v>
                </c:pt>
                <c:pt idx="1165">
                  <c:v>24.69</c:v>
                </c:pt>
                <c:pt idx="1166">
                  <c:v>23.76</c:v>
                </c:pt>
                <c:pt idx="1167">
                  <c:v>23.69</c:v>
                </c:pt>
                <c:pt idx="1168">
                  <c:v>24.27</c:v>
                </c:pt>
                <c:pt idx="1169">
                  <c:v>23.92</c:v>
                </c:pt>
                <c:pt idx="1170">
                  <c:v>23.67</c:v>
                </c:pt>
                <c:pt idx="1171">
                  <c:v>24.63</c:v>
                </c:pt>
                <c:pt idx="1172">
                  <c:v>25.47</c:v>
                </c:pt>
                <c:pt idx="1173">
                  <c:v>25.27</c:v>
                </c:pt>
                <c:pt idx="1174">
                  <c:v>24.55</c:v>
                </c:pt>
                <c:pt idx="1175">
                  <c:v>24.84</c:v>
                </c:pt>
                <c:pt idx="1176">
                  <c:v>24.97</c:v>
                </c:pt>
                <c:pt idx="1177">
                  <c:v>24.55</c:v>
                </c:pt>
                <c:pt idx="1178">
                  <c:v>24.56</c:v>
                </c:pt>
                <c:pt idx="1179">
                  <c:v>25.04</c:v>
                </c:pt>
                <c:pt idx="1180">
                  <c:v>24.14</c:v>
                </c:pt>
                <c:pt idx="1181">
                  <c:v>24.66</c:v>
                </c:pt>
                <c:pt idx="1182">
                  <c:v>24.5</c:v>
                </c:pt>
                <c:pt idx="1183">
                  <c:v>25.25</c:v>
                </c:pt>
                <c:pt idx="1184">
                  <c:v>25.57</c:v>
                </c:pt>
                <c:pt idx="1185">
                  <c:v>25.04</c:v>
                </c:pt>
                <c:pt idx="1186">
                  <c:v>25.16</c:v>
                </c:pt>
                <c:pt idx="1187">
                  <c:v>25.45</c:v>
                </c:pt>
                <c:pt idx="1188">
                  <c:v>24.8</c:v>
                </c:pt>
                <c:pt idx="1189">
                  <c:v>24.4</c:v>
                </c:pt>
                <c:pt idx="1190">
                  <c:v>24.42</c:v>
                </c:pt>
                <c:pt idx="1191">
                  <c:v>24.64</c:v>
                </c:pt>
                <c:pt idx="1192">
                  <c:v>23.48</c:v>
                </c:pt>
                <c:pt idx="1193">
                  <c:v>24.28</c:v>
                </c:pt>
                <c:pt idx="1194">
                  <c:v>24.5</c:v>
                </c:pt>
                <c:pt idx="1195">
                  <c:v>24.75</c:v>
                </c:pt>
                <c:pt idx="1196">
                  <c:v>24.92</c:v>
                </c:pt>
                <c:pt idx="1197">
                  <c:v>23.54</c:v>
                </c:pt>
                <c:pt idx="1198">
                  <c:v>23.49</c:v>
                </c:pt>
                <c:pt idx="1199">
                  <c:v>24.89</c:v>
                </c:pt>
                <c:pt idx="1200">
                  <c:v>25.58</c:v>
                </c:pt>
                <c:pt idx="1201">
                  <c:v>25.3</c:v>
                </c:pt>
                <c:pt idx="1202">
                  <c:v>24.19</c:v>
                </c:pt>
                <c:pt idx="1203">
                  <c:v>24.67</c:v>
                </c:pt>
                <c:pt idx="1204">
                  <c:v>25.04</c:v>
                </c:pt>
                <c:pt idx="1205">
                  <c:v>24.57</c:v>
                </c:pt>
                <c:pt idx="1206">
                  <c:v>22.86</c:v>
                </c:pt>
                <c:pt idx="1209">
                  <c:v>25.56</c:v>
                </c:pt>
                <c:pt idx="1210">
                  <c:v>24.25</c:v>
                </c:pt>
                <c:pt idx="1211">
                  <c:v>24.4</c:v>
                </c:pt>
                <c:pt idx="1212">
                  <c:v>24.12</c:v>
                </c:pt>
                <c:pt idx="1213">
                  <c:v>23.55</c:v>
                </c:pt>
                <c:pt idx="1214">
                  <c:v>23.83</c:v>
                </c:pt>
                <c:pt idx="1215">
                  <c:v>23.36</c:v>
                </c:pt>
                <c:pt idx="1216">
                  <c:v>23.94</c:v>
                </c:pt>
                <c:pt idx="1217">
                  <c:v>24.61</c:v>
                </c:pt>
                <c:pt idx="1218">
                  <c:v>24.49</c:v>
                </c:pt>
                <c:pt idx="1219">
                  <c:v>23.79</c:v>
                </c:pt>
                <c:pt idx="1220">
                  <c:v>24.09</c:v>
                </c:pt>
                <c:pt idx="1221">
                  <c:v>24.96</c:v>
                </c:pt>
                <c:pt idx="1222">
                  <c:v>25.83</c:v>
                </c:pt>
                <c:pt idx="1223">
                  <c:v>24.07</c:v>
                </c:pt>
                <c:pt idx="1224">
                  <c:v>25.28</c:v>
                </c:pt>
                <c:pt idx="1225">
                  <c:v>25.91</c:v>
                </c:pt>
                <c:pt idx="1226">
                  <c:v>26.2</c:v>
                </c:pt>
                <c:pt idx="1227">
                  <c:v>24.5</c:v>
                </c:pt>
                <c:pt idx="1228">
                  <c:v>24.41</c:v>
                </c:pt>
                <c:pt idx="1229">
                  <c:v>25.38</c:v>
                </c:pt>
                <c:pt idx="1230">
                  <c:v>26.55</c:v>
                </c:pt>
                <c:pt idx="1231">
                  <c:v>26.05</c:v>
                </c:pt>
                <c:pt idx="1232">
                  <c:v>25.71</c:v>
                </c:pt>
                <c:pt idx="1233">
                  <c:v>24.44</c:v>
                </c:pt>
                <c:pt idx="1234">
                  <c:v>24.71</c:v>
                </c:pt>
                <c:pt idx="1235">
                  <c:v>26.14</c:v>
                </c:pt>
                <c:pt idx="1236">
                  <c:v>26.39</c:v>
                </c:pt>
                <c:pt idx="1237">
                  <c:v>25.53</c:v>
                </c:pt>
                <c:pt idx="1238">
                  <c:v>24.87</c:v>
                </c:pt>
                <c:pt idx="1239">
                  <c:v>25.56</c:v>
                </c:pt>
                <c:pt idx="1240">
                  <c:v>23.87</c:v>
                </c:pt>
                <c:pt idx="1241">
                  <c:v>24.95</c:v>
                </c:pt>
                <c:pt idx="1242">
                  <c:v>24.55</c:v>
                </c:pt>
                <c:pt idx="1243">
                  <c:v>24.08</c:v>
                </c:pt>
                <c:pt idx="1244">
                  <c:v>24.17</c:v>
                </c:pt>
                <c:pt idx="1245">
                  <c:v>24.69</c:v>
                </c:pt>
                <c:pt idx="1246">
                  <c:v>24.76</c:v>
                </c:pt>
                <c:pt idx="1247">
                  <c:v>23.27</c:v>
                </c:pt>
                <c:pt idx="1248">
                  <c:v>24.51</c:v>
                </c:pt>
                <c:pt idx="1249">
                  <c:v>23.93</c:v>
                </c:pt>
                <c:pt idx="1250">
                  <c:v>25.75</c:v>
                </c:pt>
                <c:pt idx="1251">
                  <c:v>24.51</c:v>
                </c:pt>
                <c:pt idx="1252">
                  <c:v>23.95</c:v>
                </c:pt>
                <c:pt idx="1253">
                  <c:v>25.83</c:v>
                </c:pt>
                <c:pt idx="1254">
                  <c:v>25.04</c:v>
                </c:pt>
                <c:pt idx="1255">
                  <c:v>25.43</c:v>
                </c:pt>
                <c:pt idx="1256">
                  <c:v>25.87</c:v>
                </c:pt>
                <c:pt idx="1257">
                  <c:v>25.24</c:v>
                </c:pt>
                <c:pt idx="1258">
                  <c:v>24.85</c:v>
                </c:pt>
                <c:pt idx="1259">
                  <c:v>25.5</c:v>
                </c:pt>
                <c:pt idx="1260">
                  <c:v>25.53</c:v>
                </c:pt>
                <c:pt idx="1261">
                  <c:v>24.86</c:v>
                </c:pt>
                <c:pt idx="1262">
                  <c:v>24.48</c:v>
                </c:pt>
                <c:pt idx="1263">
                  <c:v>23.16</c:v>
                </c:pt>
                <c:pt idx="1264">
                  <c:v>24.95</c:v>
                </c:pt>
                <c:pt idx="1265">
                  <c:v>26.17</c:v>
                </c:pt>
                <c:pt idx="1266">
                  <c:v>25.69</c:v>
                </c:pt>
                <c:pt idx="1267">
                  <c:v>24.15</c:v>
                </c:pt>
                <c:pt idx="1268">
                  <c:v>25.15</c:v>
                </c:pt>
                <c:pt idx="1269">
                  <c:v>26.04</c:v>
                </c:pt>
                <c:pt idx="1270">
                  <c:v>23.77</c:v>
                </c:pt>
                <c:pt idx="1271">
                  <c:v>24.28</c:v>
                </c:pt>
                <c:pt idx="1272">
                  <c:v>24.88</c:v>
                </c:pt>
                <c:pt idx="1273">
                  <c:v>24.64</c:v>
                </c:pt>
                <c:pt idx="1274">
                  <c:v>24.47</c:v>
                </c:pt>
                <c:pt idx="1275">
                  <c:v>24.44</c:v>
                </c:pt>
                <c:pt idx="1276">
                  <c:v>24.89</c:v>
                </c:pt>
                <c:pt idx="1277">
                  <c:v>24.82</c:v>
                </c:pt>
                <c:pt idx="1278">
                  <c:v>24.01</c:v>
                </c:pt>
                <c:pt idx="1279">
                  <c:v>25.01</c:v>
                </c:pt>
                <c:pt idx="1280">
                  <c:v>23.99</c:v>
                </c:pt>
                <c:pt idx="1281">
                  <c:v>25.09</c:v>
                </c:pt>
                <c:pt idx="1282">
                  <c:v>24.89</c:v>
                </c:pt>
                <c:pt idx="1283">
                  <c:v>23.99</c:v>
                </c:pt>
                <c:pt idx="1284">
                  <c:v>23.77</c:v>
                </c:pt>
                <c:pt idx="1285">
                  <c:v>23.73</c:v>
                </c:pt>
                <c:pt idx="1286">
                  <c:v>24.25</c:v>
                </c:pt>
                <c:pt idx="1287">
                  <c:v>25.14</c:v>
                </c:pt>
                <c:pt idx="1288">
                  <c:v>24.72</c:v>
                </c:pt>
                <c:pt idx="1289">
                  <c:v>25.88</c:v>
                </c:pt>
                <c:pt idx="1290">
                  <c:v>25.38</c:v>
                </c:pt>
                <c:pt idx="1291">
                  <c:v>25.72</c:v>
                </c:pt>
                <c:pt idx="1292">
                  <c:v>24.56</c:v>
                </c:pt>
                <c:pt idx="1293">
                  <c:v>24.15</c:v>
                </c:pt>
                <c:pt idx="1294">
                  <c:v>23.82</c:v>
                </c:pt>
                <c:pt idx="1295">
                  <c:v>24.13</c:v>
                </c:pt>
                <c:pt idx="1296">
                  <c:v>25.22</c:v>
                </c:pt>
                <c:pt idx="1297">
                  <c:v>25.36</c:v>
                </c:pt>
                <c:pt idx="1298">
                  <c:v>24.55</c:v>
                </c:pt>
                <c:pt idx="1299">
                  <c:v>25</c:v>
                </c:pt>
                <c:pt idx="1300">
                  <c:v>25.82</c:v>
                </c:pt>
                <c:pt idx="1301">
                  <c:v>24.09</c:v>
                </c:pt>
                <c:pt idx="1302">
                  <c:v>24.72</c:v>
                </c:pt>
                <c:pt idx="1303">
                  <c:v>23.75</c:v>
                </c:pt>
                <c:pt idx="1304">
                  <c:v>24.78</c:v>
                </c:pt>
                <c:pt idx="1305">
                  <c:v>22.7</c:v>
                </c:pt>
                <c:pt idx="1306">
                  <c:v>23.68</c:v>
                </c:pt>
                <c:pt idx="1307">
                  <c:v>24.36</c:v>
                </c:pt>
                <c:pt idx="1308">
                  <c:v>23.57</c:v>
                </c:pt>
                <c:pt idx="1309">
                  <c:v>24.37</c:v>
                </c:pt>
                <c:pt idx="1310">
                  <c:v>25.32</c:v>
                </c:pt>
                <c:pt idx="1311">
                  <c:v>25.31</c:v>
                </c:pt>
                <c:pt idx="1312">
                  <c:v>25.22</c:v>
                </c:pt>
                <c:pt idx="1313">
                  <c:v>25.6</c:v>
                </c:pt>
                <c:pt idx="1314">
                  <c:v>24.44</c:v>
                </c:pt>
                <c:pt idx="1315">
                  <c:v>24.77</c:v>
                </c:pt>
                <c:pt idx="1316">
                  <c:v>25.92</c:v>
                </c:pt>
                <c:pt idx="1317">
                  <c:v>26.27</c:v>
                </c:pt>
                <c:pt idx="1318">
                  <c:v>24.37</c:v>
                </c:pt>
                <c:pt idx="1319">
                  <c:v>24.27</c:v>
                </c:pt>
                <c:pt idx="1320">
                  <c:v>23.83</c:v>
                </c:pt>
                <c:pt idx="1321">
                  <c:v>23.15</c:v>
                </c:pt>
                <c:pt idx="1322">
                  <c:v>23.4</c:v>
                </c:pt>
                <c:pt idx="1323">
                  <c:v>23.77</c:v>
                </c:pt>
                <c:pt idx="1324">
                  <c:v>24.77</c:v>
                </c:pt>
                <c:pt idx="1325">
                  <c:v>25.14</c:v>
                </c:pt>
                <c:pt idx="1326">
                  <c:v>24.32</c:v>
                </c:pt>
                <c:pt idx="1327">
                  <c:v>23.75</c:v>
                </c:pt>
                <c:pt idx="1328">
                  <c:v>23.72</c:v>
                </c:pt>
                <c:pt idx="1329">
                  <c:v>24.47</c:v>
                </c:pt>
                <c:pt idx="1330">
                  <c:v>24.42</c:v>
                </c:pt>
                <c:pt idx="1331">
                  <c:v>23.35</c:v>
                </c:pt>
                <c:pt idx="1332">
                  <c:v>22.81</c:v>
                </c:pt>
                <c:pt idx="1333">
                  <c:v>23.63</c:v>
                </c:pt>
                <c:pt idx="1334">
                  <c:v>24.64</c:v>
                </c:pt>
                <c:pt idx="1335">
                  <c:v>24.05</c:v>
                </c:pt>
                <c:pt idx="1336">
                  <c:v>24.04</c:v>
                </c:pt>
                <c:pt idx="1337">
                  <c:v>23.92</c:v>
                </c:pt>
                <c:pt idx="1338">
                  <c:v>25.37</c:v>
                </c:pt>
                <c:pt idx="1339">
                  <c:v>25.57</c:v>
                </c:pt>
                <c:pt idx="1340">
                  <c:v>25.08</c:v>
                </c:pt>
                <c:pt idx="1341">
                  <c:v>23.54</c:v>
                </c:pt>
                <c:pt idx="1342">
                  <c:v>23.89</c:v>
                </c:pt>
                <c:pt idx="1343">
                  <c:v>24.23</c:v>
                </c:pt>
                <c:pt idx="1344">
                  <c:v>23.89</c:v>
                </c:pt>
                <c:pt idx="1345">
                  <c:v>23.75</c:v>
                </c:pt>
                <c:pt idx="1346">
                  <c:v>24.31</c:v>
                </c:pt>
                <c:pt idx="1347">
                  <c:v>24.51</c:v>
                </c:pt>
                <c:pt idx="1348">
                  <c:v>24.96</c:v>
                </c:pt>
                <c:pt idx="1349">
                  <c:v>24.3</c:v>
                </c:pt>
                <c:pt idx="1350">
                  <c:v>24.17</c:v>
                </c:pt>
                <c:pt idx="1351">
                  <c:v>25.81</c:v>
                </c:pt>
                <c:pt idx="1352">
                  <c:v>25.73</c:v>
                </c:pt>
                <c:pt idx="1353">
                  <c:v>23.96</c:v>
                </c:pt>
                <c:pt idx="1354">
                  <c:v>23.25</c:v>
                </c:pt>
                <c:pt idx="1355">
                  <c:v>23.55</c:v>
                </c:pt>
                <c:pt idx="1356">
                  <c:v>24.66</c:v>
                </c:pt>
                <c:pt idx="1357">
                  <c:v>25.72</c:v>
                </c:pt>
                <c:pt idx="1358">
                  <c:v>25.4</c:v>
                </c:pt>
                <c:pt idx="1359">
                  <c:v>24.39</c:v>
                </c:pt>
                <c:pt idx="1360">
                  <c:v>24.19</c:v>
                </c:pt>
                <c:pt idx="1361">
                  <c:v>24.24</c:v>
                </c:pt>
                <c:pt idx="1362">
                  <c:v>24.32</c:v>
                </c:pt>
                <c:pt idx="1363">
                  <c:v>24.85</c:v>
                </c:pt>
                <c:pt idx="1364">
                  <c:v>25.16</c:v>
                </c:pt>
                <c:pt idx="1365">
                  <c:v>24.37</c:v>
                </c:pt>
                <c:pt idx="1366">
                  <c:v>24.77</c:v>
                </c:pt>
                <c:pt idx="1367">
                  <c:v>24.17</c:v>
                </c:pt>
                <c:pt idx="1368">
                  <c:v>24.59</c:v>
                </c:pt>
                <c:pt idx="1369">
                  <c:v>25.09</c:v>
                </c:pt>
                <c:pt idx="1370">
                  <c:v>24.99</c:v>
                </c:pt>
                <c:pt idx="1371">
                  <c:v>24.99</c:v>
                </c:pt>
                <c:pt idx="1372">
                  <c:v>24.64</c:v>
                </c:pt>
                <c:pt idx="1373">
                  <c:v>24.9</c:v>
                </c:pt>
                <c:pt idx="1374">
                  <c:v>25.1</c:v>
                </c:pt>
                <c:pt idx="1375">
                  <c:v>24.86</c:v>
                </c:pt>
                <c:pt idx="1376">
                  <c:v>25.18</c:v>
                </c:pt>
                <c:pt idx="1377">
                  <c:v>25.4</c:v>
                </c:pt>
                <c:pt idx="1378">
                  <c:v>24.98</c:v>
                </c:pt>
                <c:pt idx="1379">
                  <c:v>24.58</c:v>
                </c:pt>
                <c:pt idx="1380">
                  <c:v>25.05</c:v>
                </c:pt>
                <c:pt idx="1381">
                  <c:v>24.92</c:v>
                </c:pt>
                <c:pt idx="1382">
                  <c:v>25</c:v>
                </c:pt>
                <c:pt idx="1383">
                  <c:v>25.08</c:v>
                </c:pt>
                <c:pt idx="1384">
                  <c:v>25.42</c:v>
                </c:pt>
                <c:pt idx="1385">
                  <c:v>25.37</c:v>
                </c:pt>
                <c:pt idx="1386">
                  <c:v>25.02</c:v>
                </c:pt>
                <c:pt idx="1387">
                  <c:v>24.55</c:v>
                </c:pt>
                <c:pt idx="1388">
                  <c:v>24.99</c:v>
                </c:pt>
                <c:pt idx="1389">
                  <c:v>24.35</c:v>
                </c:pt>
                <c:pt idx="1390">
                  <c:v>24.69</c:v>
                </c:pt>
                <c:pt idx="1391">
                  <c:v>24.39</c:v>
                </c:pt>
                <c:pt idx="1392">
                  <c:v>24.73</c:v>
                </c:pt>
                <c:pt idx="1393">
                  <c:v>24.74</c:v>
                </c:pt>
                <c:pt idx="1394">
                  <c:v>24.97</c:v>
                </c:pt>
                <c:pt idx="1395">
                  <c:v>24.5</c:v>
                </c:pt>
                <c:pt idx="1396">
                  <c:v>24.72</c:v>
                </c:pt>
                <c:pt idx="1397">
                  <c:v>24.47</c:v>
                </c:pt>
                <c:pt idx="1398">
                  <c:v>24.91</c:v>
                </c:pt>
                <c:pt idx="1399">
                  <c:v>24.55</c:v>
                </c:pt>
                <c:pt idx="1400">
                  <c:v>24.47</c:v>
                </c:pt>
                <c:pt idx="1401">
                  <c:v>24.67</c:v>
                </c:pt>
                <c:pt idx="1402">
                  <c:v>24.51</c:v>
                </c:pt>
                <c:pt idx="1403">
                  <c:v>24.35</c:v>
                </c:pt>
                <c:pt idx="1404">
                  <c:v>24.15</c:v>
                </c:pt>
                <c:pt idx="1405">
                  <c:v>24.4</c:v>
                </c:pt>
                <c:pt idx="1406">
                  <c:v>24.63</c:v>
                </c:pt>
                <c:pt idx="1407">
                  <c:v>24.24</c:v>
                </c:pt>
                <c:pt idx="1408">
                  <c:v>23.33</c:v>
                </c:pt>
                <c:pt idx="1409">
                  <c:v>23.93</c:v>
                </c:pt>
                <c:pt idx="1410">
                  <c:v>24.07</c:v>
                </c:pt>
                <c:pt idx="1411">
                  <c:v>23.03</c:v>
                </c:pt>
                <c:pt idx="1412">
                  <c:v>23.65</c:v>
                </c:pt>
                <c:pt idx="1413">
                  <c:v>24.21</c:v>
                </c:pt>
                <c:pt idx="1414">
                  <c:v>24.06</c:v>
                </c:pt>
                <c:pt idx="1415">
                  <c:v>24.35</c:v>
                </c:pt>
                <c:pt idx="1416">
                  <c:v>24.07</c:v>
                </c:pt>
                <c:pt idx="1417">
                  <c:v>23.93</c:v>
                </c:pt>
                <c:pt idx="1418">
                  <c:v>23.67</c:v>
                </c:pt>
                <c:pt idx="1419">
                  <c:v>24.4</c:v>
                </c:pt>
                <c:pt idx="1420">
                  <c:v>24.51</c:v>
                </c:pt>
                <c:pt idx="1421">
                  <c:v>24.49</c:v>
                </c:pt>
                <c:pt idx="1422">
                  <c:v>24.42</c:v>
                </c:pt>
                <c:pt idx="1423">
                  <c:v>23.97</c:v>
                </c:pt>
                <c:pt idx="1424">
                  <c:v>24.43</c:v>
                </c:pt>
                <c:pt idx="1425">
                  <c:v>24.29</c:v>
                </c:pt>
                <c:pt idx="1426">
                  <c:v>24.83</c:v>
                </c:pt>
                <c:pt idx="1427">
                  <c:v>24.28</c:v>
                </c:pt>
                <c:pt idx="1428">
                  <c:v>24.26</c:v>
                </c:pt>
                <c:pt idx="1429">
                  <c:v>23.86</c:v>
                </c:pt>
                <c:pt idx="1430">
                  <c:v>23.66</c:v>
                </c:pt>
                <c:pt idx="1431">
                  <c:v>24.13</c:v>
                </c:pt>
                <c:pt idx="1432">
                  <c:v>23.61</c:v>
                </c:pt>
                <c:pt idx="1433">
                  <c:v>23.85</c:v>
                </c:pt>
                <c:pt idx="1434">
                  <c:v>23.9</c:v>
                </c:pt>
                <c:pt idx="1435">
                  <c:v>23.72</c:v>
                </c:pt>
                <c:pt idx="1436">
                  <c:v>23.88</c:v>
                </c:pt>
                <c:pt idx="1437">
                  <c:v>23.84</c:v>
                </c:pt>
                <c:pt idx="1438">
                  <c:v>23.8</c:v>
                </c:pt>
                <c:pt idx="1439">
                  <c:v>23.95</c:v>
                </c:pt>
                <c:pt idx="1440">
                  <c:v>23.86</c:v>
                </c:pt>
                <c:pt idx="1441">
                  <c:v>23.97</c:v>
                </c:pt>
                <c:pt idx="1442">
                  <c:v>24.04</c:v>
                </c:pt>
                <c:pt idx="1443">
                  <c:v>24.01</c:v>
                </c:pt>
                <c:pt idx="1444">
                  <c:v>24.53</c:v>
                </c:pt>
                <c:pt idx="1445">
                  <c:v>24.41</c:v>
                </c:pt>
                <c:pt idx="1446">
                  <c:v>24.19</c:v>
                </c:pt>
                <c:pt idx="1447">
                  <c:v>24.25</c:v>
                </c:pt>
                <c:pt idx="1448">
                  <c:v>24.71</c:v>
                </c:pt>
                <c:pt idx="1449">
                  <c:v>25.31</c:v>
                </c:pt>
                <c:pt idx="1450">
                  <c:v>24.47</c:v>
                </c:pt>
                <c:pt idx="1451">
                  <c:v>24.17</c:v>
                </c:pt>
                <c:pt idx="1452">
                  <c:v>24.52</c:v>
                </c:pt>
                <c:pt idx="1453">
                  <c:v>24.86</c:v>
                </c:pt>
                <c:pt idx="1454">
                  <c:v>24.72</c:v>
                </c:pt>
                <c:pt idx="1455">
                  <c:v>24.55</c:v>
                </c:pt>
                <c:pt idx="1456">
                  <c:v>24.56</c:v>
                </c:pt>
                <c:pt idx="1457">
                  <c:v>25.3</c:v>
                </c:pt>
                <c:pt idx="1458">
                  <c:v>24.73</c:v>
                </c:pt>
                <c:pt idx="1459">
                  <c:v>24.27</c:v>
                </c:pt>
                <c:pt idx="1460">
                  <c:v>24.87</c:v>
                </c:pt>
                <c:pt idx="1461">
                  <c:v>23.87</c:v>
                </c:pt>
                <c:pt idx="1462">
                  <c:v>24.51</c:v>
                </c:pt>
                <c:pt idx="1463">
                  <c:v>24.26</c:v>
                </c:pt>
                <c:pt idx="1464">
                  <c:v>24.45</c:v>
                </c:pt>
                <c:pt idx="1465">
                  <c:v>24.48</c:v>
                </c:pt>
                <c:pt idx="1466">
                  <c:v>24.28</c:v>
                </c:pt>
                <c:pt idx="1467">
                  <c:v>24.35</c:v>
                </c:pt>
                <c:pt idx="1468">
                  <c:v>23.84</c:v>
                </c:pt>
                <c:pt idx="1469">
                  <c:v>24.41</c:v>
                </c:pt>
                <c:pt idx="1470">
                  <c:v>24.28</c:v>
                </c:pt>
                <c:pt idx="1471">
                  <c:v>24.42</c:v>
                </c:pt>
                <c:pt idx="1472">
                  <c:v>24.94</c:v>
                </c:pt>
                <c:pt idx="1473">
                  <c:v>24.3</c:v>
                </c:pt>
                <c:pt idx="1474">
                  <c:v>23.7</c:v>
                </c:pt>
                <c:pt idx="1475">
                  <c:v>25.39</c:v>
                </c:pt>
                <c:pt idx="1476">
                  <c:v>25.71</c:v>
                </c:pt>
                <c:pt idx="1477">
                  <c:v>25.14</c:v>
                </c:pt>
                <c:pt idx="1478">
                  <c:v>24.42</c:v>
                </c:pt>
                <c:pt idx="1479">
                  <c:v>24.68</c:v>
                </c:pt>
                <c:pt idx="1480">
                  <c:v>24.67</c:v>
                </c:pt>
                <c:pt idx="1481">
                  <c:v>25.13</c:v>
                </c:pt>
                <c:pt idx="1482">
                  <c:v>24.37</c:v>
                </c:pt>
                <c:pt idx="1483">
                  <c:v>24.33</c:v>
                </c:pt>
                <c:pt idx="1484">
                  <c:v>24.16</c:v>
                </c:pt>
                <c:pt idx="1485">
                  <c:v>25.64</c:v>
                </c:pt>
                <c:pt idx="1486">
                  <c:v>24.6</c:v>
                </c:pt>
                <c:pt idx="1487">
                  <c:v>24.84</c:v>
                </c:pt>
                <c:pt idx="1488">
                  <c:v>24.29</c:v>
                </c:pt>
                <c:pt idx="1489">
                  <c:v>24.97</c:v>
                </c:pt>
                <c:pt idx="1490">
                  <c:v>25.12</c:v>
                </c:pt>
                <c:pt idx="1491">
                  <c:v>25.24</c:v>
                </c:pt>
                <c:pt idx="1492">
                  <c:v>25.85</c:v>
                </c:pt>
                <c:pt idx="1493">
                  <c:v>25.3</c:v>
                </c:pt>
                <c:pt idx="1494">
                  <c:v>25.55</c:v>
                </c:pt>
                <c:pt idx="1495">
                  <c:v>25.33</c:v>
                </c:pt>
                <c:pt idx="1496">
                  <c:v>25.86</c:v>
                </c:pt>
                <c:pt idx="1497">
                  <c:v>24.58</c:v>
                </c:pt>
                <c:pt idx="1498">
                  <c:v>25.32</c:v>
                </c:pt>
                <c:pt idx="1499">
                  <c:v>25.58</c:v>
                </c:pt>
                <c:pt idx="1500">
                  <c:v>26.15</c:v>
                </c:pt>
                <c:pt idx="1501">
                  <c:v>26.51</c:v>
                </c:pt>
                <c:pt idx="1502">
                  <c:v>26.14</c:v>
                </c:pt>
                <c:pt idx="1503">
                  <c:v>26.51</c:v>
                </c:pt>
                <c:pt idx="1504">
                  <c:v>25.39</c:v>
                </c:pt>
                <c:pt idx="1505">
                  <c:v>26.01</c:v>
                </c:pt>
                <c:pt idx="1506">
                  <c:v>26.45</c:v>
                </c:pt>
                <c:pt idx="1507">
                  <c:v>26.41</c:v>
                </c:pt>
                <c:pt idx="1508">
                  <c:v>25.89</c:v>
                </c:pt>
                <c:pt idx="1509">
                  <c:v>26.36</c:v>
                </c:pt>
                <c:pt idx="1510">
                  <c:v>25.63</c:v>
                </c:pt>
                <c:pt idx="1511">
                  <c:v>25.3</c:v>
                </c:pt>
                <c:pt idx="1512">
                  <c:v>24.51</c:v>
                </c:pt>
                <c:pt idx="1513">
                  <c:v>25.67</c:v>
                </c:pt>
                <c:pt idx="1514">
                  <c:v>25.54</c:v>
                </c:pt>
                <c:pt idx="1515">
                  <c:v>25.76</c:v>
                </c:pt>
                <c:pt idx="1516">
                  <c:v>25.83</c:v>
                </c:pt>
                <c:pt idx="1517">
                  <c:v>26.17</c:v>
                </c:pt>
                <c:pt idx="1518">
                  <c:v>25.94</c:v>
                </c:pt>
                <c:pt idx="1519">
                  <c:v>26.56</c:v>
                </c:pt>
                <c:pt idx="1520">
                  <c:v>27.37</c:v>
                </c:pt>
                <c:pt idx="1521">
                  <c:v>26.27</c:v>
                </c:pt>
                <c:pt idx="1522">
                  <c:v>27.079000000000001</c:v>
                </c:pt>
                <c:pt idx="1523">
                  <c:v>26.725000000000001</c:v>
                </c:pt>
                <c:pt idx="1524">
                  <c:v>26.422999999999998</c:v>
                </c:pt>
                <c:pt idx="1525">
                  <c:v>26.829000000000001</c:v>
                </c:pt>
                <c:pt idx="1526">
                  <c:v>26.536000000000001</c:v>
                </c:pt>
                <c:pt idx="1527">
                  <c:v>26.562999999999999</c:v>
                </c:pt>
                <c:pt idx="1528">
                  <c:v>26.716000000000001</c:v>
                </c:pt>
                <c:pt idx="1529">
                  <c:v>25.744</c:v>
                </c:pt>
                <c:pt idx="1530">
                  <c:v>24.896000000000001</c:v>
                </c:pt>
                <c:pt idx="1531">
                  <c:v>25.202000000000002</c:v>
                </c:pt>
                <c:pt idx="1532">
                  <c:v>25.402999999999999</c:v>
                </c:pt>
                <c:pt idx="1533">
                  <c:v>26.274000000000001</c:v>
                </c:pt>
                <c:pt idx="1534">
                  <c:v>26.308</c:v>
                </c:pt>
                <c:pt idx="1535">
                  <c:v>26.204000000000001</c:v>
                </c:pt>
                <c:pt idx="1536">
                  <c:v>24.637</c:v>
                </c:pt>
                <c:pt idx="1537">
                  <c:v>26.231999999999999</c:v>
                </c:pt>
                <c:pt idx="1538">
                  <c:v>25.356999999999999</c:v>
                </c:pt>
                <c:pt idx="1539">
                  <c:v>24.905999999999999</c:v>
                </c:pt>
                <c:pt idx="1540">
                  <c:v>24.65</c:v>
                </c:pt>
                <c:pt idx="1541">
                  <c:v>24.658000000000001</c:v>
                </c:pt>
                <c:pt idx="1542">
                  <c:v>25.408999999999999</c:v>
                </c:pt>
                <c:pt idx="1543">
                  <c:v>25.187999999999999</c:v>
                </c:pt>
                <c:pt idx="1544">
                  <c:v>26.097000000000001</c:v>
                </c:pt>
                <c:pt idx="1545">
                  <c:v>25.872</c:v>
                </c:pt>
                <c:pt idx="1546">
                  <c:v>26.378</c:v>
                </c:pt>
                <c:pt idx="1547">
                  <c:v>26.016999999999999</c:v>
                </c:pt>
                <c:pt idx="1548">
                  <c:v>25.815000000000001</c:v>
                </c:pt>
                <c:pt idx="1549">
                  <c:v>26.045000000000002</c:v>
                </c:pt>
                <c:pt idx="1550">
                  <c:v>25.872</c:v>
                </c:pt>
                <c:pt idx="1551">
                  <c:v>25.68</c:v>
                </c:pt>
                <c:pt idx="1552">
                  <c:v>25.382999999999999</c:v>
                </c:pt>
                <c:pt idx="1553">
                  <c:v>24.914999999999999</c:v>
                </c:pt>
                <c:pt idx="1554">
                  <c:v>26.440999999999999</c:v>
                </c:pt>
                <c:pt idx="1555">
                  <c:v>26.228999999999999</c:v>
                </c:pt>
                <c:pt idx="1556">
                  <c:v>26.042000000000002</c:v>
                </c:pt>
                <c:pt idx="1557">
                  <c:v>25.417999999999999</c:v>
                </c:pt>
                <c:pt idx="1558">
                  <c:v>24.867000000000001</c:v>
                </c:pt>
                <c:pt idx="1559">
                  <c:v>25.515000000000001</c:v>
                </c:pt>
                <c:pt idx="1560">
                  <c:v>25.891999999999999</c:v>
                </c:pt>
                <c:pt idx="1561">
                  <c:v>25.992000000000001</c:v>
                </c:pt>
                <c:pt idx="1562">
                  <c:v>25.099</c:v>
                </c:pt>
                <c:pt idx="1563">
                  <c:v>25.265999999999998</c:v>
                </c:pt>
                <c:pt idx="1564">
                  <c:v>25.725000000000001</c:v>
                </c:pt>
                <c:pt idx="1565">
                  <c:v>25.975999999999999</c:v>
                </c:pt>
                <c:pt idx="1566">
                  <c:v>26.439</c:v>
                </c:pt>
                <c:pt idx="1567">
                  <c:v>26.457999999999998</c:v>
                </c:pt>
                <c:pt idx="1568">
                  <c:v>26.890999999999998</c:v>
                </c:pt>
                <c:pt idx="1569">
                  <c:v>27.228999999999999</c:v>
                </c:pt>
                <c:pt idx="1570">
                  <c:v>27.645</c:v>
                </c:pt>
                <c:pt idx="1571">
                  <c:v>26.997</c:v>
                </c:pt>
                <c:pt idx="1572">
                  <c:v>26.922000000000001</c:v>
                </c:pt>
                <c:pt idx="1573">
                  <c:v>25.873999999999999</c:v>
                </c:pt>
                <c:pt idx="1574">
                  <c:v>26.442</c:v>
                </c:pt>
                <c:pt idx="1575">
                  <c:v>26.19</c:v>
                </c:pt>
                <c:pt idx="1576">
                  <c:v>26.003</c:v>
                </c:pt>
                <c:pt idx="1577">
                  <c:v>24.068000000000001</c:v>
                </c:pt>
                <c:pt idx="1578">
                  <c:v>25.701000000000001</c:v>
                </c:pt>
                <c:pt idx="1579">
                  <c:v>24.858000000000001</c:v>
                </c:pt>
                <c:pt idx="1580">
                  <c:v>25.745999999999999</c:v>
                </c:pt>
                <c:pt idx="1581">
                  <c:v>25.838999999999999</c:v>
                </c:pt>
                <c:pt idx="1582">
                  <c:v>24.827000000000002</c:v>
                </c:pt>
                <c:pt idx="1583">
                  <c:v>24.902000000000001</c:v>
                </c:pt>
                <c:pt idx="1584">
                  <c:v>25.652999999999999</c:v>
                </c:pt>
                <c:pt idx="1585">
                  <c:v>25.497</c:v>
                </c:pt>
                <c:pt idx="1586">
                  <c:v>26.05</c:v>
                </c:pt>
                <c:pt idx="1587">
                  <c:v>25.449000000000002</c:v>
                </c:pt>
                <c:pt idx="1588">
                  <c:v>25.396999999999998</c:v>
                </c:pt>
                <c:pt idx="1589">
                  <c:v>25.715</c:v>
                </c:pt>
                <c:pt idx="1590">
                  <c:v>25.138000000000002</c:v>
                </c:pt>
                <c:pt idx="1591">
                  <c:v>24.34</c:v>
                </c:pt>
                <c:pt idx="1592">
                  <c:v>24.175000000000001</c:v>
                </c:pt>
                <c:pt idx="1593">
                  <c:v>25.007000000000001</c:v>
                </c:pt>
                <c:pt idx="1594">
                  <c:v>25.065999999999999</c:v>
                </c:pt>
                <c:pt idx="1595">
                  <c:v>24.771000000000001</c:v>
                </c:pt>
                <c:pt idx="1596">
                  <c:v>23.702999999999999</c:v>
                </c:pt>
                <c:pt idx="1597">
                  <c:v>23.725999999999999</c:v>
                </c:pt>
                <c:pt idx="1598">
                  <c:v>24.382999999999999</c:v>
                </c:pt>
                <c:pt idx="1599">
                  <c:v>25.753</c:v>
                </c:pt>
                <c:pt idx="1600">
                  <c:v>25.766999999999999</c:v>
                </c:pt>
                <c:pt idx="1601">
                  <c:v>26.212</c:v>
                </c:pt>
                <c:pt idx="1602">
                  <c:v>26.478000000000002</c:v>
                </c:pt>
                <c:pt idx="1603">
                  <c:v>26.257000000000001</c:v>
                </c:pt>
                <c:pt idx="1604">
                  <c:v>25.721</c:v>
                </c:pt>
                <c:pt idx="1605">
                  <c:v>23.422000000000001</c:v>
                </c:pt>
                <c:pt idx="1606">
                  <c:v>24.43</c:v>
                </c:pt>
                <c:pt idx="1607">
                  <c:v>24.114999999999998</c:v>
                </c:pt>
                <c:pt idx="1608">
                  <c:v>23.273</c:v>
                </c:pt>
                <c:pt idx="1609">
                  <c:v>24.245999999999999</c:v>
                </c:pt>
                <c:pt idx="1610">
                  <c:v>26.222999999999999</c:v>
                </c:pt>
                <c:pt idx="1611">
                  <c:v>25.888999999999999</c:v>
                </c:pt>
                <c:pt idx="1612">
                  <c:v>25.63</c:v>
                </c:pt>
                <c:pt idx="1613">
                  <c:v>25.295999999999999</c:v>
                </c:pt>
                <c:pt idx="1614">
                  <c:v>25.257000000000001</c:v>
                </c:pt>
                <c:pt idx="1615">
                  <c:v>25.741</c:v>
                </c:pt>
                <c:pt idx="1616">
                  <c:v>24.370999999999999</c:v>
                </c:pt>
                <c:pt idx="1617">
                  <c:v>25.11</c:v>
                </c:pt>
                <c:pt idx="1618">
                  <c:v>25.533999999999999</c:v>
                </c:pt>
                <c:pt idx="1619">
                  <c:v>24.436</c:v>
                </c:pt>
                <c:pt idx="1620">
                  <c:v>25.783000000000001</c:v>
                </c:pt>
                <c:pt idx="1621">
                  <c:v>25.654</c:v>
                </c:pt>
                <c:pt idx="1622">
                  <c:v>26.113</c:v>
                </c:pt>
                <c:pt idx="1623">
                  <c:v>26.994</c:v>
                </c:pt>
                <c:pt idx="1624">
                  <c:v>26.166</c:v>
                </c:pt>
                <c:pt idx="1625">
                  <c:v>24.585000000000001</c:v>
                </c:pt>
                <c:pt idx="1626">
                  <c:v>25.763999999999999</c:v>
                </c:pt>
                <c:pt idx="1627">
                  <c:v>24.428999999999998</c:v>
                </c:pt>
                <c:pt idx="1628">
                  <c:v>23.445</c:v>
                </c:pt>
                <c:pt idx="1629">
                  <c:v>23.811</c:v>
                </c:pt>
                <c:pt idx="1630">
                  <c:v>25.166</c:v>
                </c:pt>
                <c:pt idx="1631">
                  <c:v>26.483000000000001</c:v>
                </c:pt>
                <c:pt idx="1632">
                  <c:v>24.981999999999999</c:v>
                </c:pt>
                <c:pt idx="1633">
                  <c:v>25.780999999999999</c:v>
                </c:pt>
                <c:pt idx="1634">
                  <c:v>25.149000000000001</c:v>
                </c:pt>
                <c:pt idx="1635">
                  <c:v>25.933</c:v>
                </c:pt>
                <c:pt idx="1636">
                  <c:v>26.605</c:v>
                </c:pt>
                <c:pt idx="1637">
                  <c:v>23.869</c:v>
                </c:pt>
                <c:pt idx="1638">
                  <c:v>25.132999999999999</c:v>
                </c:pt>
                <c:pt idx="1639">
                  <c:v>25.550999999999998</c:v>
                </c:pt>
                <c:pt idx="1640">
                  <c:v>26.97</c:v>
                </c:pt>
                <c:pt idx="1641">
                  <c:v>24.79</c:v>
                </c:pt>
                <c:pt idx="1642">
                  <c:v>24.609000000000002</c:v>
                </c:pt>
                <c:pt idx="1643">
                  <c:v>23.876000000000001</c:v>
                </c:pt>
                <c:pt idx="1644">
                  <c:v>25.745999999999999</c:v>
                </c:pt>
                <c:pt idx="1645">
                  <c:v>25.094999999999999</c:v>
                </c:pt>
                <c:pt idx="1646">
                  <c:v>25.207999999999998</c:v>
                </c:pt>
                <c:pt idx="1647">
                  <c:v>24.806000000000001</c:v>
                </c:pt>
                <c:pt idx="1648">
                  <c:v>24.736999999999998</c:v>
                </c:pt>
                <c:pt idx="1649">
                  <c:v>24.812000000000001</c:v>
                </c:pt>
                <c:pt idx="1650">
                  <c:v>25.004000000000001</c:v>
                </c:pt>
                <c:pt idx="1651">
                  <c:v>24.731000000000002</c:v>
                </c:pt>
                <c:pt idx="1652">
                  <c:v>24.379000000000001</c:v>
                </c:pt>
                <c:pt idx="1653">
                  <c:v>25.271999999999998</c:v>
                </c:pt>
                <c:pt idx="1654">
                  <c:v>25.768999999999998</c:v>
                </c:pt>
                <c:pt idx="1655">
                  <c:v>25.279</c:v>
                </c:pt>
                <c:pt idx="1656">
                  <c:v>24.942</c:v>
                </c:pt>
                <c:pt idx="1657">
                  <c:v>24.06</c:v>
                </c:pt>
                <c:pt idx="1658">
                  <c:v>24.97</c:v>
                </c:pt>
                <c:pt idx="1659">
                  <c:v>24.408000000000001</c:v>
                </c:pt>
                <c:pt idx="1660">
                  <c:v>24.484000000000002</c:v>
                </c:pt>
                <c:pt idx="1661">
                  <c:v>24.943000000000001</c:v>
                </c:pt>
                <c:pt idx="1662">
                  <c:v>24.71</c:v>
                </c:pt>
                <c:pt idx="1663">
                  <c:v>23.77</c:v>
                </c:pt>
                <c:pt idx="1664">
                  <c:v>24.917999999999999</c:v>
                </c:pt>
                <c:pt idx="1665">
                  <c:v>25.215</c:v>
                </c:pt>
                <c:pt idx="1666">
                  <c:v>25.49</c:v>
                </c:pt>
                <c:pt idx="1667">
                  <c:v>26.088999999999999</c:v>
                </c:pt>
                <c:pt idx="1668">
                  <c:v>25.561</c:v>
                </c:pt>
                <c:pt idx="1669">
                  <c:v>25.736000000000001</c:v>
                </c:pt>
                <c:pt idx="1670">
                  <c:v>25.587</c:v>
                </c:pt>
                <c:pt idx="1671">
                  <c:v>25.44</c:v>
                </c:pt>
                <c:pt idx="1672">
                  <c:v>25.832999999999998</c:v>
                </c:pt>
                <c:pt idx="1673">
                  <c:v>25.141999999999999</c:v>
                </c:pt>
                <c:pt idx="1674">
                  <c:v>23.024000000000001</c:v>
                </c:pt>
                <c:pt idx="1675">
                  <c:v>24.596</c:v>
                </c:pt>
                <c:pt idx="1676">
                  <c:v>25.04</c:v>
                </c:pt>
                <c:pt idx="1677">
                  <c:v>25.367000000000001</c:v>
                </c:pt>
                <c:pt idx="1678">
                  <c:v>25.077999999999999</c:v>
                </c:pt>
                <c:pt idx="1679">
                  <c:v>24.888000000000002</c:v>
                </c:pt>
                <c:pt idx="1680">
                  <c:v>24.536999999999999</c:v>
                </c:pt>
                <c:pt idx="1681">
                  <c:v>25.565999999999999</c:v>
                </c:pt>
                <c:pt idx="1682">
                  <c:v>25.501000000000001</c:v>
                </c:pt>
                <c:pt idx="1683">
                  <c:v>24.837</c:v>
                </c:pt>
                <c:pt idx="1684">
                  <c:v>24.457999999999998</c:v>
                </c:pt>
                <c:pt idx="1685">
                  <c:v>24.9</c:v>
                </c:pt>
                <c:pt idx="1686">
                  <c:v>24.779</c:v>
                </c:pt>
                <c:pt idx="1687">
                  <c:v>24.509</c:v>
                </c:pt>
                <c:pt idx="1688">
                  <c:v>23.914999999999999</c:v>
                </c:pt>
                <c:pt idx="1689">
                  <c:v>25.087</c:v>
                </c:pt>
                <c:pt idx="1690">
                  <c:v>25.03</c:v>
                </c:pt>
                <c:pt idx="1691">
                  <c:v>24.140999999999998</c:v>
                </c:pt>
                <c:pt idx="1692">
                  <c:v>24.039000000000001</c:v>
                </c:pt>
                <c:pt idx="1693">
                  <c:v>24.962</c:v>
                </c:pt>
                <c:pt idx="1694">
                  <c:v>23.47</c:v>
                </c:pt>
                <c:pt idx="1695">
                  <c:v>24.777999999999999</c:v>
                </c:pt>
                <c:pt idx="1696">
                  <c:v>23.827999999999999</c:v>
                </c:pt>
                <c:pt idx="1697">
                  <c:v>24.608000000000001</c:v>
                </c:pt>
                <c:pt idx="1698">
                  <c:v>24.236000000000001</c:v>
                </c:pt>
                <c:pt idx="1699">
                  <c:v>25.163</c:v>
                </c:pt>
                <c:pt idx="1700">
                  <c:v>25.056999999999999</c:v>
                </c:pt>
                <c:pt idx="1701">
                  <c:v>25.268000000000001</c:v>
                </c:pt>
                <c:pt idx="1702">
                  <c:v>25.052</c:v>
                </c:pt>
                <c:pt idx="1703">
                  <c:v>24.402999999999999</c:v>
                </c:pt>
                <c:pt idx="1704">
                  <c:v>24.658000000000001</c:v>
                </c:pt>
                <c:pt idx="1705">
                  <c:v>25.207000000000001</c:v>
                </c:pt>
                <c:pt idx="1706">
                  <c:v>23.716999999999999</c:v>
                </c:pt>
                <c:pt idx="1707">
                  <c:v>23.798999999999999</c:v>
                </c:pt>
                <c:pt idx="1708">
                  <c:v>24.425999999999998</c:v>
                </c:pt>
                <c:pt idx="1709">
                  <c:v>25.577999999999999</c:v>
                </c:pt>
                <c:pt idx="1710">
                  <c:v>24.343</c:v>
                </c:pt>
                <c:pt idx="1711">
                  <c:v>25.256</c:v>
                </c:pt>
                <c:pt idx="1712">
                  <c:v>25.753</c:v>
                </c:pt>
                <c:pt idx="1713">
                  <c:v>26.853000000000002</c:v>
                </c:pt>
                <c:pt idx="1714">
                  <c:v>25.956</c:v>
                </c:pt>
                <c:pt idx="1715">
                  <c:v>23.972000000000001</c:v>
                </c:pt>
                <c:pt idx="1716">
                  <c:v>24.035</c:v>
                </c:pt>
                <c:pt idx="1717">
                  <c:v>24.227</c:v>
                </c:pt>
                <c:pt idx="1718">
                  <c:v>23.550999999999998</c:v>
                </c:pt>
                <c:pt idx="1719">
                  <c:v>24.074999999999999</c:v>
                </c:pt>
                <c:pt idx="1720">
                  <c:v>24.303999999999998</c:v>
                </c:pt>
                <c:pt idx="1721">
                  <c:v>24.411999999999999</c:v>
                </c:pt>
                <c:pt idx="1722">
                  <c:v>24.725999999999999</c:v>
                </c:pt>
                <c:pt idx="1723">
                  <c:v>24.369</c:v>
                </c:pt>
                <c:pt idx="1724">
                  <c:v>24.927</c:v>
                </c:pt>
                <c:pt idx="1725">
                  <c:v>24.635000000000002</c:v>
                </c:pt>
                <c:pt idx="1726">
                  <c:v>25.178000000000001</c:v>
                </c:pt>
                <c:pt idx="1727">
                  <c:v>24.114000000000001</c:v>
                </c:pt>
                <c:pt idx="1728">
                  <c:v>24.92</c:v>
                </c:pt>
                <c:pt idx="1729">
                  <c:v>25.2</c:v>
                </c:pt>
                <c:pt idx="1730">
                  <c:v>25.581</c:v>
                </c:pt>
                <c:pt idx="1731">
                  <c:v>25.736000000000001</c:v>
                </c:pt>
                <c:pt idx="1732">
                  <c:v>27.033000000000001</c:v>
                </c:pt>
                <c:pt idx="1733">
                  <c:v>25.283000000000001</c:v>
                </c:pt>
                <c:pt idx="1734">
                  <c:v>24.751000000000001</c:v>
                </c:pt>
                <c:pt idx="1735">
                  <c:v>25.678999999999998</c:v>
                </c:pt>
                <c:pt idx="1736">
                  <c:v>25.231999999999999</c:v>
                </c:pt>
                <c:pt idx="1737">
                  <c:v>25.151</c:v>
                </c:pt>
                <c:pt idx="1738">
                  <c:v>24.456</c:v>
                </c:pt>
                <c:pt idx="1739">
                  <c:v>23.605</c:v>
                </c:pt>
                <c:pt idx="1740">
                  <c:v>24.07</c:v>
                </c:pt>
                <c:pt idx="1741">
                  <c:v>24.832999999999998</c:v>
                </c:pt>
                <c:pt idx="1742">
                  <c:v>24.834</c:v>
                </c:pt>
                <c:pt idx="1743">
                  <c:v>25.202999999999999</c:v>
                </c:pt>
                <c:pt idx="1744">
                  <c:v>25.795999999999999</c:v>
                </c:pt>
                <c:pt idx="1745">
                  <c:v>25.986000000000001</c:v>
                </c:pt>
                <c:pt idx="1746">
                  <c:v>24.783999999999999</c:v>
                </c:pt>
                <c:pt idx="1747">
                  <c:v>25.123999999999999</c:v>
                </c:pt>
                <c:pt idx="1748">
                  <c:v>24.92</c:v>
                </c:pt>
                <c:pt idx="1749">
                  <c:v>24.032</c:v>
                </c:pt>
                <c:pt idx="1750">
                  <c:v>24.992000000000001</c:v>
                </c:pt>
                <c:pt idx="1751">
                  <c:v>24.637</c:v>
                </c:pt>
                <c:pt idx="1752">
                  <c:v>24.718</c:v>
                </c:pt>
                <c:pt idx="1753">
                  <c:v>24.824000000000002</c:v>
                </c:pt>
                <c:pt idx="1754">
                  <c:v>24.561</c:v>
                </c:pt>
                <c:pt idx="1755">
                  <c:v>24.856999999999999</c:v>
                </c:pt>
                <c:pt idx="1756">
                  <c:v>26.332000000000001</c:v>
                </c:pt>
                <c:pt idx="1757">
                  <c:v>25.739000000000001</c:v>
                </c:pt>
                <c:pt idx="1758">
                  <c:v>24.933</c:v>
                </c:pt>
                <c:pt idx="1759">
                  <c:v>24.2</c:v>
                </c:pt>
                <c:pt idx="1760">
                  <c:v>25.515999999999998</c:v>
                </c:pt>
                <c:pt idx="1761">
                  <c:v>26.039000000000001</c:v>
                </c:pt>
                <c:pt idx="1762">
                  <c:v>25.667000000000002</c:v>
                </c:pt>
                <c:pt idx="1763">
                  <c:v>25.689</c:v>
                </c:pt>
                <c:pt idx="1764">
                  <c:v>26.390999999999998</c:v>
                </c:pt>
                <c:pt idx="1765">
                  <c:v>25.111000000000001</c:v>
                </c:pt>
                <c:pt idx="1766">
                  <c:v>24.559000000000001</c:v>
                </c:pt>
                <c:pt idx="1767">
                  <c:v>23.86</c:v>
                </c:pt>
                <c:pt idx="1768">
                  <c:v>24.376000000000001</c:v>
                </c:pt>
                <c:pt idx="1769">
                  <c:v>24.998000000000001</c:v>
                </c:pt>
                <c:pt idx="1770">
                  <c:v>25.100999999999999</c:v>
                </c:pt>
                <c:pt idx="1771">
                  <c:v>25.161000000000001</c:v>
                </c:pt>
                <c:pt idx="1772">
                  <c:v>25.262</c:v>
                </c:pt>
                <c:pt idx="1773">
                  <c:v>24.99</c:v>
                </c:pt>
                <c:pt idx="1774">
                  <c:v>25.585999999999999</c:v>
                </c:pt>
                <c:pt idx="1775">
                  <c:v>25.728000000000002</c:v>
                </c:pt>
                <c:pt idx="1776">
                  <c:v>25.54</c:v>
                </c:pt>
                <c:pt idx="1777">
                  <c:v>25.795999999999999</c:v>
                </c:pt>
                <c:pt idx="1778">
                  <c:v>25.52</c:v>
                </c:pt>
                <c:pt idx="1779">
                  <c:v>25.614000000000001</c:v>
                </c:pt>
                <c:pt idx="1780">
                  <c:v>25.12</c:v>
                </c:pt>
                <c:pt idx="1781">
                  <c:v>24.908999999999999</c:v>
                </c:pt>
                <c:pt idx="1782">
                  <c:v>25.611999999999998</c:v>
                </c:pt>
                <c:pt idx="1783">
                  <c:v>25.247</c:v>
                </c:pt>
                <c:pt idx="1784">
                  <c:v>24.622</c:v>
                </c:pt>
                <c:pt idx="1785">
                  <c:v>25.268999999999998</c:v>
                </c:pt>
                <c:pt idx="1786">
                  <c:v>25.141999999999999</c:v>
                </c:pt>
                <c:pt idx="1787">
                  <c:v>24.863</c:v>
                </c:pt>
                <c:pt idx="1788">
                  <c:v>23.123999999999999</c:v>
                </c:pt>
                <c:pt idx="1789">
                  <c:v>23.271999999999998</c:v>
                </c:pt>
                <c:pt idx="1790">
                  <c:v>24.382999999999999</c:v>
                </c:pt>
                <c:pt idx="1791">
                  <c:v>23.905999999999999</c:v>
                </c:pt>
                <c:pt idx="1792">
                  <c:v>23.754999999999999</c:v>
                </c:pt>
                <c:pt idx="1793">
                  <c:v>23.695</c:v>
                </c:pt>
                <c:pt idx="1794">
                  <c:v>25.091000000000001</c:v>
                </c:pt>
                <c:pt idx="1795">
                  <c:v>25.279</c:v>
                </c:pt>
                <c:pt idx="1796">
                  <c:v>25.135999999999999</c:v>
                </c:pt>
                <c:pt idx="1797">
                  <c:v>24.945</c:v>
                </c:pt>
                <c:pt idx="1798">
                  <c:v>24.529</c:v>
                </c:pt>
                <c:pt idx="1799">
                  <c:v>25.581</c:v>
                </c:pt>
                <c:pt idx="1800">
                  <c:v>24.501999999999999</c:v>
                </c:pt>
                <c:pt idx="1801">
                  <c:v>24.984000000000002</c:v>
                </c:pt>
                <c:pt idx="1802">
                  <c:v>24.841999999999999</c:v>
                </c:pt>
                <c:pt idx="1803">
                  <c:v>24.765999999999998</c:v>
                </c:pt>
                <c:pt idx="1804">
                  <c:v>24.727</c:v>
                </c:pt>
                <c:pt idx="1805">
                  <c:v>25.123999999999999</c:v>
                </c:pt>
                <c:pt idx="1806">
                  <c:v>24.882999999999999</c:v>
                </c:pt>
                <c:pt idx="1807">
                  <c:v>25.073</c:v>
                </c:pt>
                <c:pt idx="1808">
                  <c:v>25.088999999999999</c:v>
                </c:pt>
                <c:pt idx="1809">
                  <c:v>25.378</c:v>
                </c:pt>
                <c:pt idx="1810">
                  <c:v>25.492999999999999</c:v>
                </c:pt>
                <c:pt idx="1811">
                  <c:v>25.286999999999999</c:v>
                </c:pt>
                <c:pt idx="1812">
                  <c:v>24.843</c:v>
                </c:pt>
                <c:pt idx="1813">
                  <c:v>24.962</c:v>
                </c:pt>
                <c:pt idx="1814">
                  <c:v>24.602</c:v>
                </c:pt>
                <c:pt idx="1815">
                  <c:v>24.606999999999999</c:v>
                </c:pt>
                <c:pt idx="1816">
                  <c:v>25.367999999999999</c:v>
                </c:pt>
                <c:pt idx="1817">
                  <c:v>25.044</c:v>
                </c:pt>
                <c:pt idx="1818">
                  <c:v>24.765000000000001</c:v>
                </c:pt>
                <c:pt idx="1819">
                  <c:v>24.507000000000001</c:v>
                </c:pt>
                <c:pt idx="1820">
                  <c:v>24.347000000000001</c:v>
                </c:pt>
                <c:pt idx="1821">
                  <c:v>24.314</c:v>
                </c:pt>
                <c:pt idx="1822">
                  <c:v>24.747</c:v>
                </c:pt>
                <c:pt idx="1823">
                  <c:v>25.495999999999999</c:v>
                </c:pt>
                <c:pt idx="1824">
                  <c:v>25.754999999999999</c:v>
                </c:pt>
                <c:pt idx="1825">
                  <c:v>24.893000000000001</c:v>
                </c:pt>
                <c:pt idx="1826">
                  <c:v>25.321000000000002</c:v>
                </c:pt>
                <c:pt idx="1827">
                  <c:v>24.788</c:v>
                </c:pt>
                <c:pt idx="1828">
                  <c:v>25.358000000000001</c:v>
                </c:pt>
                <c:pt idx="1829">
                  <c:v>24.776</c:v>
                </c:pt>
                <c:pt idx="1830">
                  <c:v>25.484000000000002</c:v>
                </c:pt>
                <c:pt idx="1831">
                  <c:v>24.843</c:v>
                </c:pt>
                <c:pt idx="1832">
                  <c:v>25.37</c:v>
                </c:pt>
                <c:pt idx="1833">
                  <c:v>25.216999999999999</c:v>
                </c:pt>
                <c:pt idx="1834">
                  <c:v>25.158000000000001</c:v>
                </c:pt>
                <c:pt idx="1835">
                  <c:v>25.753</c:v>
                </c:pt>
                <c:pt idx="1836">
                  <c:v>25.244</c:v>
                </c:pt>
                <c:pt idx="1837">
                  <c:v>24.981999999999999</c:v>
                </c:pt>
                <c:pt idx="1838">
                  <c:v>24.885999999999999</c:v>
                </c:pt>
                <c:pt idx="1839">
                  <c:v>25.209</c:v>
                </c:pt>
                <c:pt idx="1840">
                  <c:v>25.443999999999999</c:v>
                </c:pt>
                <c:pt idx="1841">
                  <c:v>25.417999999999999</c:v>
                </c:pt>
                <c:pt idx="1842">
                  <c:v>25.327000000000002</c:v>
                </c:pt>
                <c:pt idx="1843">
                  <c:v>24.588000000000001</c:v>
                </c:pt>
                <c:pt idx="1844">
                  <c:v>25.530999999999999</c:v>
                </c:pt>
                <c:pt idx="1845">
                  <c:v>25.565000000000001</c:v>
                </c:pt>
                <c:pt idx="1846">
                  <c:v>25.338000000000001</c:v>
                </c:pt>
                <c:pt idx="1847">
                  <c:v>24.885000000000002</c:v>
                </c:pt>
                <c:pt idx="1848">
                  <c:v>25.844999999999999</c:v>
                </c:pt>
                <c:pt idx="1849">
                  <c:v>25.96</c:v>
                </c:pt>
                <c:pt idx="1850">
                  <c:v>25.523</c:v>
                </c:pt>
                <c:pt idx="1851">
                  <c:v>25.687000000000001</c:v>
                </c:pt>
                <c:pt idx="1852">
                  <c:v>25.422000000000001</c:v>
                </c:pt>
                <c:pt idx="1853">
                  <c:v>25.541</c:v>
                </c:pt>
                <c:pt idx="1854">
                  <c:v>26.041</c:v>
                </c:pt>
                <c:pt idx="1855">
                  <c:v>25.611000000000001</c:v>
                </c:pt>
                <c:pt idx="1856">
                  <c:v>25.46</c:v>
                </c:pt>
                <c:pt idx="1857">
                  <c:v>25.132000000000001</c:v>
                </c:pt>
                <c:pt idx="1858">
                  <c:v>25.306999999999999</c:v>
                </c:pt>
                <c:pt idx="1859">
                  <c:v>25.917000000000002</c:v>
                </c:pt>
                <c:pt idx="1860">
                  <c:v>24.324999999999999</c:v>
                </c:pt>
                <c:pt idx="1861">
                  <c:v>26.285</c:v>
                </c:pt>
                <c:pt idx="1862">
                  <c:v>25.831</c:v>
                </c:pt>
                <c:pt idx="1863">
                  <c:v>26.76</c:v>
                </c:pt>
                <c:pt idx="1864">
                  <c:v>25.922000000000001</c:v>
                </c:pt>
                <c:pt idx="1865">
                  <c:v>25.302</c:v>
                </c:pt>
                <c:pt idx="1866">
                  <c:v>25.937999999999999</c:v>
                </c:pt>
                <c:pt idx="1867">
                  <c:v>26.236999999999998</c:v>
                </c:pt>
                <c:pt idx="1868">
                  <c:v>25.600999999999999</c:v>
                </c:pt>
                <c:pt idx="1869">
                  <c:v>25.920999999999999</c:v>
                </c:pt>
                <c:pt idx="1870">
                  <c:v>25.196000000000002</c:v>
                </c:pt>
                <c:pt idx="1871">
                  <c:v>24.683</c:v>
                </c:pt>
                <c:pt idx="1872">
                  <c:v>25.638999999999999</c:v>
                </c:pt>
                <c:pt idx="1873">
                  <c:v>25.74</c:v>
                </c:pt>
                <c:pt idx="1874">
                  <c:v>26.257000000000001</c:v>
                </c:pt>
                <c:pt idx="1875">
                  <c:v>25.251000000000001</c:v>
                </c:pt>
                <c:pt idx="1876">
                  <c:v>25.931000000000001</c:v>
                </c:pt>
                <c:pt idx="1877">
                  <c:v>26.206</c:v>
                </c:pt>
                <c:pt idx="1878">
                  <c:v>25.99</c:v>
                </c:pt>
                <c:pt idx="1879">
                  <c:v>26.059000000000001</c:v>
                </c:pt>
                <c:pt idx="1880">
                  <c:v>25.545999999999999</c:v>
                </c:pt>
                <c:pt idx="1881">
                  <c:v>25.452000000000002</c:v>
                </c:pt>
                <c:pt idx="1882">
                  <c:v>26.715</c:v>
                </c:pt>
                <c:pt idx="1883">
                  <c:v>26.431000000000001</c:v>
                </c:pt>
                <c:pt idx="1884">
                  <c:v>25.928000000000001</c:v>
                </c:pt>
                <c:pt idx="1885">
                  <c:v>26.247</c:v>
                </c:pt>
                <c:pt idx="1886">
                  <c:v>26.099</c:v>
                </c:pt>
                <c:pt idx="1887">
                  <c:v>26.384</c:v>
                </c:pt>
                <c:pt idx="1888">
                  <c:v>26.678000000000001</c:v>
                </c:pt>
                <c:pt idx="1889">
                  <c:v>26.678000000000001</c:v>
                </c:pt>
                <c:pt idx="1890">
                  <c:v>26.413</c:v>
                </c:pt>
                <c:pt idx="1891">
                  <c:v>26.507999999999999</c:v>
                </c:pt>
                <c:pt idx="1892">
                  <c:v>25.82</c:v>
                </c:pt>
                <c:pt idx="1893">
                  <c:v>26.158999999999999</c:v>
                </c:pt>
                <c:pt idx="1894">
                  <c:v>26.241</c:v>
                </c:pt>
                <c:pt idx="1895">
                  <c:v>26.895</c:v>
                </c:pt>
                <c:pt idx="1896">
                  <c:v>26.332999999999998</c:v>
                </c:pt>
                <c:pt idx="1897">
                  <c:v>26.434999999999999</c:v>
                </c:pt>
                <c:pt idx="1898">
                  <c:v>26.899000000000001</c:v>
                </c:pt>
                <c:pt idx="1899">
                  <c:v>27.026</c:v>
                </c:pt>
                <c:pt idx="1900">
                  <c:v>26.140999999999998</c:v>
                </c:pt>
                <c:pt idx="1901">
                  <c:v>26.21</c:v>
                </c:pt>
                <c:pt idx="1902">
                  <c:v>25.341999999999999</c:v>
                </c:pt>
                <c:pt idx="1903">
                  <c:v>27.096</c:v>
                </c:pt>
                <c:pt idx="1904">
                  <c:v>25.001000000000001</c:v>
                </c:pt>
                <c:pt idx="1905">
                  <c:v>25.640999999999998</c:v>
                </c:pt>
                <c:pt idx="1906">
                  <c:v>24.155999999999999</c:v>
                </c:pt>
                <c:pt idx="1907">
                  <c:v>25.637</c:v>
                </c:pt>
                <c:pt idx="1908">
                  <c:v>27.239000000000001</c:v>
                </c:pt>
                <c:pt idx="1909">
                  <c:v>25.414999999999999</c:v>
                </c:pt>
                <c:pt idx="1910">
                  <c:v>26.609000000000002</c:v>
                </c:pt>
                <c:pt idx="1911">
                  <c:v>27.242000000000001</c:v>
                </c:pt>
                <c:pt idx="1912">
                  <c:v>27.149000000000001</c:v>
                </c:pt>
                <c:pt idx="1913">
                  <c:v>26.545000000000002</c:v>
                </c:pt>
                <c:pt idx="1914">
                  <c:v>24.236999999999998</c:v>
                </c:pt>
                <c:pt idx="1915">
                  <c:v>24.734000000000002</c:v>
                </c:pt>
                <c:pt idx="1916">
                  <c:v>25.198</c:v>
                </c:pt>
                <c:pt idx="1917">
                  <c:v>24.736000000000001</c:v>
                </c:pt>
                <c:pt idx="1918">
                  <c:v>25.222000000000001</c:v>
                </c:pt>
                <c:pt idx="1919">
                  <c:v>25.257999999999999</c:v>
                </c:pt>
                <c:pt idx="1920">
                  <c:v>24.143000000000001</c:v>
                </c:pt>
                <c:pt idx="1921">
                  <c:v>25.350999999999999</c:v>
                </c:pt>
                <c:pt idx="1922">
                  <c:v>26.122</c:v>
                </c:pt>
                <c:pt idx="1923">
                  <c:v>26.251000000000001</c:v>
                </c:pt>
                <c:pt idx="1924">
                  <c:v>26.399000000000001</c:v>
                </c:pt>
                <c:pt idx="1925">
                  <c:v>26.689</c:v>
                </c:pt>
                <c:pt idx="1926">
                  <c:v>26.806999999999999</c:v>
                </c:pt>
                <c:pt idx="1927">
                  <c:v>25.812999999999999</c:v>
                </c:pt>
                <c:pt idx="1928">
                  <c:v>23.823</c:v>
                </c:pt>
                <c:pt idx="1929">
                  <c:v>24.001000000000001</c:v>
                </c:pt>
                <c:pt idx="1930">
                  <c:v>25.596</c:v>
                </c:pt>
                <c:pt idx="1931">
                  <c:v>25.914000000000001</c:v>
                </c:pt>
                <c:pt idx="1932">
                  <c:v>26.33</c:v>
                </c:pt>
                <c:pt idx="1933">
                  <c:v>24.882000000000001</c:v>
                </c:pt>
                <c:pt idx="1934">
                  <c:v>26.082999999999998</c:v>
                </c:pt>
                <c:pt idx="1935">
                  <c:v>25.992999999999999</c:v>
                </c:pt>
                <c:pt idx="1936">
                  <c:v>24.640999999999998</c:v>
                </c:pt>
                <c:pt idx="1937">
                  <c:v>25.03</c:v>
                </c:pt>
                <c:pt idx="1938">
                  <c:v>25.257999999999999</c:v>
                </c:pt>
                <c:pt idx="1939">
                  <c:v>25.518000000000001</c:v>
                </c:pt>
                <c:pt idx="1940">
                  <c:v>26.486000000000001</c:v>
                </c:pt>
                <c:pt idx="1941">
                  <c:v>25.006</c:v>
                </c:pt>
                <c:pt idx="1942">
                  <c:v>25.713999999999999</c:v>
                </c:pt>
                <c:pt idx="1943">
                  <c:v>26.984000000000002</c:v>
                </c:pt>
                <c:pt idx="1944">
                  <c:v>24.773</c:v>
                </c:pt>
                <c:pt idx="1945">
                  <c:v>24.114999999999998</c:v>
                </c:pt>
                <c:pt idx="1946">
                  <c:v>24.585000000000001</c:v>
                </c:pt>
                <c:pt idx="1947">
                  <c:v>24.626999999999999</c:v>
                </c:pt>
                <c:pt idx="1948">
                  <c:v>24.677</c:v>
                </c:pt>
                <c:pt idx="1949">
                  <c:v>24.483000000000001</c:v>
                </c:pt>
                <c:pt idx="1950">
                  <c:v>24.469000000000001</c:v>
                </c:pt>
                <c:pt idx="1951">
                  <c:v>25.018000000000001</c:v>
                </c:pt>
                <c:pt idx="1952">
                  <c:v>23.413</c:v>
                </c:pt>
                <c:pt idx="1953">
                  <c:v>25.012</c:v>
                </c:pt>
                <c:pt idx="1954">
                  <c:v>25.713999999999999</c:v>
                </c:pt>
                <c:pt idx="1955">
                  <c:v>25.152999999999999</c:v>
                </c:pt>
                <c:pt idx="1956">
                  <c:v>23.998999999999999</c:v>
                </c:pt>
                <c:pt idx="1957">
                  <c:v>25.497</c:v>
                </c:pt>
                <c:pt idx="1958">
                  <c:v>24.890999999999998</c:v>
                </c:pt>
                <c:pt idx="1959">
                  <c:v>23.942</c:v>
                </c:pt>
                <c:pt idx="1960">
                  <c:v>25.306999999999999</c:v>
                </c:pt>
                <c:pt idx="1961">
                  <c:v>24.137</c:v>
                </c:pt>
                <c:pt idx="1962">
                  <c:v>24.31</c:v>
                </c:pt>
                <c:pt idx="1963">
                  <c:v>25.96</c:v>
                </c:pt>
                <c:pt idx="1964">
                  <c:v>26.129000000000001</c:v>
                </c:pt>
                <c:pt idx="1965">
                  <c:v>26.477</c:v>
                </c:pt>
                <c:pt idx="1966">
                  <c:v>25.975000000000001</c:v>
                </c:pt>
                <c:pt idx="1967">
                  <c:v>26.581</c:v>
                </c:pt>
                <c:pt idx="1968">
                  <c:v>25.221</c:v>
                </c:pt>
                <c:pt idx="1969">
                  <c:v>24.815999999999999</c:v>
                </c:pt>
                <c:pt idx="1970">
                  <c:v>24.224</c:v>
                </c:pt>
                <c:pt idx="1971">
                  <c:v>24.867000000000001</c:v>
                </c:pt>
                <c:pt idx="1972">
                  <c:v>24.283000000000001</c:v>
                </c:pt>
                <c:pt idx="1973">
                  <c:v>25.236000000000001</c:v>
                </c:pt>
                <c:pt idx="1974">
                  <c:v>25.283000000000001</c:v>
                </c:pt>
                <c:pt idx="1975">
                  <c:v>25.562000000000001</c:v>
                </c:pt>
                <c:pt idx="1976">
                  <c:v>25.768999999999998</c:v>
                </c:pt>
                <c:pt idx="1977">
                  <c:v>26.132999999999999</c:v>
                </c:pt>
                <c:pt idx="1978">
                  <c:v>27.1</c:v>
                </c:pt>
                <c:pt idx="1979">
                  <c:v>26.347999999999999</c:v>
                </c:pt>
                <c:pt idx="1980">
                  <c:v>26.35</c:v>
                </c:pt>
                <c:pt idx="1981">
                  <c:v>26.233000000000001</c:v>
                </c:pt>
                <c:pt idx="1982">
                  <c:v>26.262</c:v>
                </c:pt>
                <c:pt idx="1983">
                  <c:v>26.082000000000001</c:v>
                </c:pt>
                <c:pt idx="1984">
                  <c:v>25.123999999999999</c:v>
                </c:pt>
                <c:pt idx="1985">
                  <c:v>24.457999999999998</c:v>
                </c:pt>
                <c:pt idx="1986">
                  <c:v>25.318999999999999</c:v>
                </c:pt>
                <c:pt idx="1987">
                  <c:v>26.314</c:v>
                </c:pt>
                <c:pt idx="1988">
                  <c:v>24.048999999999999</c:v>
                </c:pt>
                <c:pt idx="1989">
                  <c:v>25.257000000000001</c:v>
                </c:pt>
                <c:pt idx="1990">
                  <c:v>25.9</c:v>
                </c:pt>
                <c:pt idx="1991">
                  <c:v>25.504999999999999</c:v>
                </c:pt>
                <c:pt idx="1992">
                  <c:v>24.876000000000001</c:v>
                </c:pt>
                <c:pt idx="1993">
                  <c:v>25.648</c:v>
                </c:pt>
                <c:pt idx="1994">
                  <c:v>23.771999999999998</c:v>
                </c:pt>
                <c:pt idx="1995">
                  <c:v>24.936</c:v>
                </c:pt>
                <c:pt idx="1996">
                  <c:v>25.870999999999999</c:v>
                </c:pt>
                <c:pt idx="1997">
                  <c:v>24.66</c:v>
                </c:pt>
                <c:pt idx="1998">
                  <c:v>24.367999999999999</c:v>
                </c:pt>
                <c:pt idx="1999">
                  <c:v>24.542999999999999</c:v>
                </c:pt>
                <c:pt idx="2000">
                  <c:v>25.751999999999999</c:v>
                </c:pt>
                <c:pt idx="2001">
                  <c:v>24.645</c:v>
                </c:pt>
                <c:pt idx="2002">
                  <c:v>25.37</c:v>
                </c:pt>
                <c:pt idx="2003">
                  <c:v>25.385999999999999</c:v>
                </c:pt>
                <c:pt idx="2004">
                  <c:v>24.084</c:v>
                </c:pt>
                <c:pt idx="2005">
                  <c:v>24.414999999999999</c:v>
                </c:pt>
                <c:pt idx="2006">
                  <c:v>25.710999999999999</c:v>
                </c:pt>
                <c:pt idx="2007">
                  <c:v>24.867000000000001</c:v>
                </c:pt>
                <c:pt idx="2008">
                  <c:v>24.657</c:v>
                </c:pt>
                <c:pt idx="2009">
                  <c:v>24.975999999999999</c:v>
                </c:pt>
                <c:pt idx="2010">
                  <c:v>25.097999999999999</c:v>
                </c:pt>
                <c:pt idx="2011">
                  <c:v>25.242999999999999</c:v>
                </c:pt>
                <c:pt idx="2012">
                  <c:v>25.594000000000001</c:v>
                </c:pt>
                <c:pt idx="2013">
                  <c:v>25.614999999999998</c:v>
                </c:pt>
                <c:pt idx="2014">
                  <c:v>26.047999999999998</c:v>
                </c:pt>
                <c:pt idx="2015">
                  <c:v>26.213000000000001</c:v>
                </c:pt>
                <c:pt idx="2016">
                  <c:v>25.72</c:v>
                </c:pt>
                <c:pt idx="2017">
                  <c:v>23.959</c:v>
                </c:pt>
                <c:pt idx="2018">
                  <c:v>24.965</c:v>
                </c:pt>
                <c:pt idx="2019">
                  <c:v>25.4</c:v>
                </c:pt>
                <c:pt idx="2020">
                  <c:v>25.899000000000001</c:v>
                </c:pt>
                <c:pt idx="2021">
                  <c:v>26.236000000000001</c:v>
                </c:pt>
                <c:pt idx="2022">
                  <c:v>25.808</c:v>
                </c:pt>
                <c:pt idx="2023">
                  <c:v>25.486000000000001</c:v>
                </c:pt>
                <c:pt idx="2024">
                  <c:v>25.763999999999999</c:v>
                </c:pt>
                <c:pt idx="2025">
                  <c:v>25.532</c:v>
                </c:pt>
                <c:pt idx="2026">
                  <c:v>26.077999999999999</c:v>
                </c:pt>
                <c:pt idx="2027">
                  <c:v>25.553000000000001</c:v>
                </c:pt>
                <c:pt idx="2028">
                  <c:v>25.69</c:v>
                </c:pt>
                <c:pt idx="2029">
                  <c:v>25.356999999999999</c:v>
                </c:pt>
                <c:pt idx="2030">
                  <c:v>25.463000000000001</c:v>
                </c:pt>
                <c:pt idx="2031">
                  <c:v>25.39</c:v>
                </c:pt>
                <c:pt idx="2032">
                  <c:v>24.818000000000001</c:v>
                </c:pt>
                <c:pt idx="2033">
                  <c:v>25.347999999999999</c:v>
                </c:pt>
                <c:pt idx="2034">
                  <c:v>24.334</c:v>
                </c:pt>
                <c:pt idx="2035">
                  <c:v>24.547000000000001</c:v>
                </c:pt>
                <c:pt idx="2036">
                  <c:v>25.623000000000001</c:v>
                </c:pt>
                <c:pt idx="2037">
                  <c:v>23.914999999999999</c:v>
                </c:pt>
                <c:pt idx="2038">
                  <c:v>24.289000000000001</c:v>
                </c:pt>
                <c:pt idx="2039">
                  <c:v>24.013000000000002</c:v>
                </c:pt>
                <c:pt idx="2040">
                  <c:v>22.587</c:v>
                </c:pt>
                <c:pt idx="2041">
                  <c:v>24.803999999999998</c:v>
                </c:pt>
                <c:pt idx="2042">
                  <c:v>24.318000000000001</c:v>
                </c:pt>
                <c:pt idx="2043">
                  <c:v>24.126999999999999</c:v>
                </c:pt>
                <c:pt idx="2044">
                  <c:v>24.513000000000002</c:v>
                </c:pt>
                <c:pt idx="2045">
                  <c:v>24.462</c:v>
                </c:pt>
                <c:pt idx="2046">
                  <c:v>23.786000000000001</c:v>
                </c:pt>
                <c:pt idx="2047">
                  <c:v>25.173999999999999</c:v>
                </c:pt>
                <c:pt idx="2048">
                  <c:v>23.515999999999998</c:v>
                </c:pt>
                <c:pt idx="2049">
                  <c:v>25.04</c:v>
                </c:pt>
                <c:pt idx="2050">
                  <c:v>25.789000000000001</c:v>
                </c:pt>
                <c:pt idx="2051">
                  <c:v>25.103999999999999</c:v>
                </c:pt>
                <c:pt idx="2052">
                  <c:v>24.492999999999999</c:v>
                </c:pt>
                <c:pt idx="2053">
                  <c:v>23.827999999999999</c:v>
                </c:pt>
                <c:pt idx="2054">
                  <c:v>23.331</c:v>
                </c:pt>
                <c:pt idx="2055">
                  <c:v>25.006</c:v>
                </c:pt>
                <c:pt idx="2056">
                  <c:v>25.201000000000001</c:v>
                </c:pt>
                <c:pt idx="2057">
                  <c:v>24.693999999999999</c:v>
                </c:pt>
                <c:pt idx="2058">
                  <c:v>23.155000000000001</c:v>
                </c:pt>
                <c:pt idx="2059">
                  <c:v>23.667000000000002</c:v>
                </c:pt>
                <c:pt idx="2060">
                  <c:v>23.603999999999999</c:v>
                </c:pt>
                <c:pt idx="2061">
                  <c:v>24.888000000000002</c:v>
                </c:pt>
                <c:pt idx="2062">
                  <c:v>25.044</c:v>
                </c:pt>
                <c:pt idx="2063">
                  <c:v>24.949000000000002</c:v>
                </c:pt>
                <c:pt idx="2064">
                  <c:v>24.347999999999999</c:v>
                </c:pt>
                <c:pt idx="2065">
                  <c:v>24.414999999999999</c:v>
                </c:pt>
                <c:pt idx="2066">
                  <c:v>24.902999999999999</c:v>
                </c:pt>
                <c:pt idx="2067">
                  <c:v>25.123999999999999</c:v>
                </c:pt>
                <c:pt idx="2068">
                  <c:v>25.245000000000001</c:v>
                </c:pt>
                <c:pt idx="2069">
                  <c:v>24.094000000000001</c:v>
                </c:pt>
                <c:pt idx="2070">
                  <c:v>24.890999999999998</c:v>
                </c:pt>
                <c:pt idx="2071">
                  <c:v>24.091000000000001</c:v>
                </c:pt>
                <c:pt idx="2072">
                  <c:v>23.504999999999999</c:v>
                </c:pt>
                <c:pt idx="2073">
                  <c:v>23.297000000000001</c:v>
                </c:pt>
                <c:pt idx="2074">
                  <c:v>23.116</c:v>
                </c:pt>
                <c:pt idx="2075">
                  <c:v>23.277999999999999</c:v>
                </c:pt>
                <c:pt idx="2076">
                  <c:v>23.65</c:v>
                </c:pt>
                <c:pt idx="2077">
                  <c:v>23.594999999999999</c:v>
                </c:pt>
                <c:pt idx="2078">
                  <c:v>24.01</c:v>
                </c:pt>
                <c:pt idx="2079">
                  <c:v>24.039000000000001</c:v>
                </c:pt>
                <c:pt idx="2080">
                  <c:v>24.600999999999999</c:v>
                </c:pt>
                <c:pt idx="2081">
                  <c:v>24.684999999999999</c:v>
                </c:pt>
                <c:pt idx="2082">
                  <c:v>23.792000000000002</c:v>
                </c:pt>
                <c:pt idx="2083">
                  <c:v>23.600999999999999</c:v>
                </c:pt>
                <c:pt idx="2084">
                  <c:v>23.914999999999999</c:v>
                </c:pt>
                <c:pt idx="2085">
                  <c:v>22.567</c:v>
                </c:pt>
                <c:pt idx="2086">
                  <c:v>22.387</c:v>
                </c:pt>
                <c:pt idx="2087">
                  <c:v>23.254999999999999</c:v>
                </c:pt>
                <c:pt idx="2088">
                  <c:v>23.338999999999999</c:v>
                </c:pt>
                <c:pt idx="2089">
                  <c:v>23.602</c:v>
                </c:pt>
                <c:pt idx="2090">
                  <c:v>23.337</c:v>
                </c:pt>
                <c:pt idx="2091">
                  <c:v>23.562000000000001</c:v>
                </c:pt>
                <c:pt idx="2092">
                  <c:v>23.015000000000001</c:v>
                </c:pt>
                <c:pt idx="2093">
                  <c:v>24.065000000000001</c:v>
                </c:pt>
                <c:pt idx="2094">
                  <c:v>24.783000000000001</c:v>
                </c:pt>
                <c:pt idx="2095">
                  <c:v>24.745000000000001</c:v>
                </c:pt>
                <c:pt idx="2096">
                  <c:v>24.484999999999999</c:v>
                </c:pt>
                <c:pt idx="2097">
                  <c:v>23.556000000000001</c:v>
                </c:pt>
                <c:pt idx="2098">
                  <c:v>24.597000000000001</c:v>
                </c:pt>
                <c:pt idx="2099">
                  <c:v>23.347000000000001</c:v>
                </c:pt>
                <c:pt idx="2100">
                  <c:v>23.745999999999999</c:v>
                </c:pt>
                <c:pt idx="2101">
                  <c:v>23.843</c:v>
                </c:pt>
                <c:pt idx="2102">
                  <c:v>22.552</c:v>
                </c:pt>
                <c:pt idx="2103">
                  <c:v>23.111999999999998</c:v>
                </c:pt>
                <c:pt idx="2104">
                  <c:v>23.707000000000001</c:v>
                </c:pt>
                <c:pt idx="2105">
                  <c:v>24.901</c:v>
                </c:pt>
                <c:pt idx="2106">
                  <c:v>24.678999999999998</c:v>
                </c:pt>
                <c:pt idx="2107">
                  <c:v>24.172999999999998</c:v>
                </c:pt>
                <c:pt idx="2108">
                  <c:v>24.463000000000001</c:v>
                </c:pt>
                <c:pt idx="2109">
                  <c:v>24.119</c:v>
                </c:pt>
                <c:pt idx="2110">
                  <c:v>23.512</c:v>
                </c:pt>
                <c:pt idx="2111">
                  <c:v>24.6</c:v>
                </c:pt>
                <c:pt idx="2112">
                  <c:v>25.033000000000001</c:v>
                </c:pt>
                <c:pt idx="2113">
                  <c:v>24.881</c:v>
                </c:pt>
                <c:pt idx="2114">
                  <c:v>24.706</c:v>
                </c:pt>
                <c:pt idx="2115">
                  <c:v>24.388999999999999</c:v>
                </c:pt>
                <c:pt idx="2116">
                  <c:v>24.077000000000002</c:v>
                </c:pt>
                <c:pt idx="2117">
                  <c:v>23.806999999999999</c:v>
                </c:pt>
                <c:pt idx="2118">
                  <c:v>24.274999999999999</c:v>
                </c:pt>
                <c:pt idx="2119">
                  <c:v>25.259</c:v>
                </c:pt>
                <c:pt idx="2120">
                  <c:v>24.324999999999999</c:v>
                </c:pt>
                <c:pt idx="2121">
                  <c:v>24.827000000000002</c:v>
                </c:pt>
                <c:pt idx="2122">
                  <c:v>24.748000000000001</c:v>
                </c:pt>
                <c:pt idx="2123">
                  <c:v>25.297999999999998</c:v>
                </c:pt>
                <c:pt idx="2124">
                  <c:v>24.855</c:v>
                </c:pt>
                <c:pt idx="2125">
                  <c:v>25.015000000000001</c:v>
                </c:pt>
                <c:pt idx="2126">
                  <c:v>22.652999999999999</c:v>
                </c:pt>
                <c:pt idx="2127">
                  <c:v>23.800999999999998</c:v>
                </c:pt>
                <c:pt idx="2128">
                  <c:v>22.855</c:v>
                </c:pt>
                <c:pt idx="2129">
                  <c:v>22.904</c:v>
                </c:pt>
                <c:pt idx="2130">
                  <c:v>23.045000000000002</c:v>
                </c:pt>
                <c:pt idx="2131">
                  <c:v>23.408999999999999</c:v>
                </c:pt>
                <c:pt idx="2132">
                  <c:v>23.963999999999999</c:v>
                </c:pt>
              </c:numCache>
            </c:numRef>
          </c:yVal>
          <c:smooth val="0"/>
          <c:extLst>
            <c:ext xmlns:c16="http://schemas.microsoft.com/office/drawing/2014/chart" uri="{C3380CC4-5D6E-409C-BE32-E72D297353CC}">
              <c16:uniqueId val="{00000000-83B0-44CB-950A-F7F35AFC47B5}"/>
            </c:ext>
          </c:extLst>
        </c:ser>
        <c:ser>
          <c:idx val="1"/>
          <c:order val="1"/>
          <c:tx>
            <c:v>Max Temp</c:v>
          </c:tx>
          <c:spPr>
            <a:ln w="15875">
              <a:solidFill>
                <a:srgbClr val="FF0000"/>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Daily_Prev!$F$19:$F$2498</c:f>
              <c:numCache>
                <c:formatCode>0.0</c:formatCode>
                <c:ptCount val="2480"/>
                <c:pt idx="0">
                  <c:v>27.49</c:v>
                </c:pt>
                <c:pt idx="1">
                  <c:v>28.25</c:v>
                </c:pt>
                <c:pt idx="2">
                  <c:v>29.39</c:v>
                </c:pt>
                <c:pt idx="3">
                  <c:v>30.26</c:v>
                </c:pt>
                <c:pt idx="4">
                  <c:v>30.04</c:v>
                </c:pt>
                <c:pt idx="5">
                  <c:v>29.96</c:v>
                </c:pt>
                <c:pt idx="6">
                  <c:v>28.55</c:v>
                </c:pt>
                <c:pt idx="7">
                  <c:v>28.38</c:v>
                </c:pt>
                <c:pt idx="8">
                  <c:v>29.12</c:v>
                </c:pt>
                <c:pt idx="9">
                  <c:v>30.68</c:v>
                </c:pt>
                <c:pt idx="10">
                  <c:v>29.29</c:v>
                </c:pt>
                <c:pt idx="11">
                  <c:v>28.38</c:v>
                </c:pt>
                <c:pt idx="12">
                  <c:v>28.35</c:v>
                </c:pt>
                <c:pt idx="13">
                  <c:v>29.73</c:v>
                </c:pt>
                <c:pt idx="14">
                  <c:v>30.41</c:v>
                </c:pt>
                <c:pt idx="15">
                  <c:v>30</c:v>
                </c:pt>
                <c:pt idx="16">
                  <c:v>26.31</c:v>
                </c:pt>
                <c:pt idx="17">
                  <c:v>26.34</c:v>
                </c:pt>
                <c:pt idx="18">
                  <c:v>28.01</c:v>
                </c:pt>
                <c:pt idx="19">
                  <c:v>28.25</c:v>
                </c:pt>
                <c:pt idx="20">
                  <c:v>29.33</c:v>
                </c:pt>
                <c:pt idx="21">
                  <c:v>28.31</c:v>
                </c:pt>
                <c:pt idx="22">
                  <c:v>28.22</c:v>
                </c:pt>
                <c:pt idx="23">
                  <c:v>29.06</c:v>
                </c:pt>
                <c:pt idx="24">
                  <c:v>28.72</c:v>
                </c:pt>
                <c:pt idx="25">
                  <c:v>29.53</c:v>
                </c:pt>
                <c:pt idx="26">
                  <c:v>28.52</c:v>
                </c:pt>
                <c:pt idx="27">
                  <c:v>27.08</c:v>
                </c:pt>
                <c:pt idx="28">
                  <c:v>29.06</c:v>
                </c:pt>
                <c:pt idx="29">
                  <c:v>30.27</c:v>
                </c:pt>
                <c:pt idx="30">
                  <c:v>28.45</c:v>
                </c:pt>
                <c:pt idx="31">
                  <c:v>30.15</c:v>
                </c:pt>
                <c:pt idx="32">
                  <c:v>28.53</c:v>
                </c:pt>
                <c:pt idx="33">
                  <c:v>30</c:v>
                </c:pt>
                <c:pt idx="34">
                  <c:v>30.14</c:v>
                </c:pt>
                <c:pt idx="35">
                  <c:v>31.05</c:v>
                </c:pt>
                <c:pt idx="36">
                  <c:v>30.88</c:v>
                </c:pt>
                <c:pt idx="37">
                  <c:v>29.67</c:v>
                </c:pt>
                <c:pt idx="38">
                  <c:v>30.44</c:v>
                </c:pt>
                <c:pt idx="39">
                  <c:v>29.57</c:v>
                </c:pt>
                <c:pt idx="40">
                  <c:v>29.26</c:v>
                </c:pt>
                <c:pt idx="41">
                  <c:v>32.119999999999997</c:v>
                </c:pt>
                <c:pt idx="42">
                  <c:v>30.95</c:v>
                </c:pt>
                <c:pt idx="43">
                  <c:v>32.75</c:v>
                </c:pt>
                <c:pt idx="44">
                  <c:v>31.38</c:v>
                </c:pt>
                <c:pt idx="45">
                  <c:v>31.11</c:v>
                </c:pt>
                <c:pt idx="46">
                  <c:v>32.25</c:v>
                </c:pt>
                <c:pt idx="47">
                  <c:v>29.83</c:v>
                </c:pt>
                <c:pt idx="48">
                  <c:v>30.81</c:v>
                </c:pt>
                <c:pt idx="49">
                  <c:v>31.79</c:v>
                </c:pt>
                <c:pt idx="50">
                  <c:v>28.63</c:v>
                </c:pt>
                <c:pt idx="51">
                  <c:v>29.53</c:v>
                </c:pt>
                <c:pt idx="52">
                  <c:v>29.8</c:v>
                </c:pt>
                <c:pt idx="53">
                  <c:v>30.54</c:v>
                </c:pt>
                <c:pt idx="54">
                  <c:v>28.39</c:v>
                </c:pt>
                <c:pt idx="55">
                  <c:v>28.19</c:v>
                </c:pt>
                <c:pt idx="56">
                  <c:v>29.84</c:v>
                </c:pt>
                <c:pt idx="57">
                  <c:v>29.19</c:v>
                </c:pt>
                <c:pt idx="58">
                  <c:v>30.73</c:v>
                </c:pt>
                <c:pt idx="59">
                  <c:v>31.34</c:v>
                </c:pt>
                <c:pt idx="60">
                  <c:v>29.7</c:v>
                </c:pt>
                <c:pt idx="61">
                  <c:v>28.33</c:v>
                </c:pt>
                <c:pt idx="62">
                  <c:v>25.39</c:v>
                </c:pt>
                <c:pt idx="63">
                  <c:v>28.02</c:v>
                </c:pt>
                <c:pt idx="64">
                  <c:v>27.35</c:v>
                </c:pt>
                <c:pt idx="65">
                  <c:v>29.36</c:v>
                </c:pt>
                <c:pt idx="66">
                  <c:v>30.24</c:v>
                </c:pt>
                <c:pt idx="67">
                  <c:v>28.59</c:v>
                </c:pt>
                <c:pt idx="68">
                  <c:v>30.6</c:v>
                </c:pt>
                <c:pt idx="69">
                  <c:v>29.7</c:v>
                </c:pt>
                <c:pt idx="70">
                  <c:v>31.45</c:v>
                </c:pt>
                <c:pt idx="71">
                  <c:v>28.9</c:v>
                </c:pt>
                <c:pt idx="72">
                  <c:v>30.44</c:v>
                </c:pt>
                <c:pt idx="73">
                  <c:v>30.04</c:v>
                </c:pt>
                <c:pt idx="74">
                  <c:v>30.47</c:v>
                </c:pt>
                <c:pt idx="75">
                  <c:v>31.01</c:v>
                </c:pt>
                <c:pt idx="76">
                  <c:v>24.52</c:v>
                </c:pt>
                <c:pt idx="77">
                  <c:v>27.49</c:v>
                </c:pt>
                <c:pt idx="78">
                  <c:v>25.49</c:v>
                </c:pt>
                <c:pt idx="79">
                  <c:v>28.79</c:v>
                </c:pt>
                <c:pt idx="80">
                  <c:v>31.66</c:v>
                </c:pt>
                <c:pt idx="81">
                  <c:v>28.39</c:v>
                </c:pt>
                <c:pt idx="82">
                  <c:v>30.24</c:v>
                </c:pt>
                <c:pt idx="83">
                  <c:v>30.27</c:v>
                </c:pt>
                <c:pt idx="84">
                  <c:v>29</c:v>
                </c:pt>
                <c:pt idx="85">
                  <c:v>27.47</c:v>
                </c:pt>
                <c:pt idx="86">
                  <c:v>28.44</c:v>
                </c:pt>
                <c:pt idx="87">
                  <c:v>29.87</c:v>
                </c:pt>
                <c:pt idx="88">
                  <c:v>27.94</c:v>
                </c:pt>
                <c:pt idx="89">
                  <c:v>28.01</c:v>
                </c:pt>
                <c:pt idx="90">
                  <c:v>27.83</c:v>
                </c:pt>
                <c:pt idx="91">
                  <c:v>28.68</c:v>
                </c:pt>
                <c:pt idx="92">
                  <c:v>29.97</c:v>
                </c:pt>
                <c:pt idx="93">
                  <c:v>30</c:v>
                </c:pt>
                <c:pt idx="94">
                  <c:v>27.81</c:v>
                </c:pt>
                <c:pt idx="95">
                  <c:v>29.93</c:v>
                </c:pt>
                <c:pt idx="96">
                  <c:v>28.77</c:v>
                </c:pt>
                <c:pt idx="97">
                  <c:v>31.55</c:v>
                </c:pt>
                <c:pt idx="98">
                  <c:v>29.16</c:v>
                </c:pt>
                <c:pt idx="99">
                  <c:v>28.58</c:v>
                </c:pt>
                <c:pt idx="100">
                  <c:v>28.35</c:v>
                </c:pt>
                <c:pt idx="101">
                  <c:v>28.79</c:v>
                </c:pt>
                <c:pt idx="102">
                  <c:v>29.22</c:v>
                </c:pt>
                <c:pt idx="103">
                  <c:v>29.33</c:v>
                </c:pt>
                <c:pt idx="104">
                  <c:v>30.87</c:v>
                </c:pt>
                <c:pt idx="105">
                  <c:v>29.19</c:v>
                </c:pt>
                <c:pt idx="106">
                  <c:v>31.92</c:v>
                </c:pt>
                <c:pt idx="107">
                  <c:v>32.22</c:v>
                </c:pt>
                <c:pt idx="108">
                  <c:v>33.729999999999997</c:v>
                </c:pt>
                <c:pt idx="109">
                  <c:v>30.68</c:v>
                </c:pt>
                <c:pt idx="110">
                  <c:v>29.56</c:v>
                </c:pt>
                <c:pt idx="111">
                  <c:v>30.98</c:v>
                </c:pt>
                <c:pt idx="112">
                  <c:v>30.85</c:v>
                </c:pt>
                <c:pt idx="113">
                  <c:v>31.18</c:v>
                </c:pt>
                <c:pt idx="114">
                  <c:v>31.05</c:v>
                </c:pt>
                <c:pt idx="115">
                  <c:v>28.84</c:v>
                </c:pt>
                <c:pt idx="116">
                  <c:v>29.23</c:v>
                </c:pt>
                <c:pt idx="117">
                  <c:v>29.46</c:v>
                </c:pt>
                <c:pt idx="118">
                  <c:v>29.63</c:v>
                </c:pt>
                <c:pt idx="119">
                  <c:v>29.46</c:v>
                </c:pt>
                <c:pt idx="120">
                  <c:v>29.43</c:v>
                </c:pt>
                <c:pt idx="121">
                  <c:v>30.68</c:v>
                </c:pt>
                <c:pt idx="122">
                  <c:v>29.12</c:v>
                </c:pt>
                <c:pt idx="123">
                  <c:v>29.77</c:v>
                </c:pt>
                <c:pt idx="124">
                  <c:v>30.07</c:v>
                </c:pt>
                <c:pt idx="125">
                  <c:v>30.98</c:v>
                </c:pt>
                <c:pt idx="126">
                  <c:v>28.38</c:v>
                </c:pt>
                <c:pt idx="127">
                  <c:v>30.24</c:v>
                </c:pt>
                <c:pt idx="128">
                  <c:v>25.83</c:v>
                </c:pt>
                <c:pt idx="129">
                  <c:v>25.43</c:v>
                </c:pt>
                <c:pt idx="130">
                  <c:v>27.89</c:v>
                </c:pt>
                <c:pt idx="131">
                  <c:v>28.52</c:v>
                </c:pt>
                <c:pt idx="132">
                  <c:v>28.76</c:v>
                </c:pt>
                <c:pt idx="133">
                  <c:v>24.59</c:v>
                </c:pt>
                <c:pt idx="134">
                  <c:v>25.8</c:v>
                </c:pt>
                <c:pt idx="135">
                  <c:v>27.59</c:v>
                </c:pt>
                <c:pt idx="136">
                  <c:v>27.62</c:v>
                </c:pt>
                <c:pt idx="137">
                  <c:v>27.32</c:v>
                </c:pt>
                <c:pt idx="138">
                  <c:v>28.16</c:v>
                </c:pt>
                <c:pt idx="139">
                  <c:v>24.45</c:v>
                </c:pt>
                <c:pt idx="140">
                  <c:v>28.97</c:v>
                </c:pt>
                <c:pt idx="141">
                  <c:v>28.3</c:v>
                </c:pt>
                <c:pt idx="142">
                  <c:v>24.42</c:v>
                </c:pt>
                <c:pt idx="143">
                  <c:v>26.48</c:v>
                </c:pt>
                <c:pt idx="144">
                  <c:v>25.93</c:v>
                </c:pt>
                <c:pt idx="145">
                  <c:v>27.99</c:v>
                </c:pt>
                <c:pt idx="146">
                  <c:v>29.27</c:v>
                </c:pt>
                <c:pt idx="147">
                  <c:v>28.65</c:v>
                </c:pt>
                <c:pt idx="148">
                  <c:v>28.69</c:v>
                </c:pt>
                <c:pt idx="149">
                  <c:v>30.98</c:v>
                </c:pt>
                <c:pt idx="150">
                  <c:v>27.65</c:v>
                </c:pt>
                <c:pt idx="151">
                  <c:v>30.37</c:v>
                </c:pt>
                <c:pt idx="152">
                  <c:v>29.87</c:v>
                </c:pt>
                <c:pt idx="153">
                  <c:v>26.31</c:v>
                </c:pt>
                <c:pt idx="154">
                  <c:v>29.9</c:v>
                </c:pt>
                <c:pt idx="155">
                  <c:v>28.86</c:v>
                </c:pt>
                <c:pt idx="156">
                  <c:v>29.36</c:v>
                </c:pt>
                <c:pt idx="157">
                  <c:v>29.73</c:v>
                </c:pt>
                <c:pt idx="158">
                  <c:v>30.17</c:v>
                </c:pt>
                <c:pt idx="159">
                  <c:v>30</c:v>
                </c:pt>
                <c:pt idx="160">
                  <c:v>29.61</c:v>
                </c:pt>
                <c:pt idx="161">
                  <c:v>27.92</c:v>
                </c:pt>
                <c:pt idx="162">
                  <c:v>29.03</c:v>
                </c:pt>
                <c:pt idx="163">
                  <c:v>28.25</c:v>
                </c:pt>
                <c:pt idx="164">
                  <c:v>30.07</c:v>
                </c:pt>
                <c:pt idx="165">
                  <c:v>28.55</c:v>
                </c:pt>
                <c:pt idx="166">
                  <c:v>24.33</c:v>
                </c:pt>
                <c:pt idx="167">
                  <c:v>28.54</c:v>
                </c:pt>
                <c:pt idx="168">
                  <c:v>25.63</c:v>
                </c:pt>
                <c:pt idx="169">
                  <c:v>25.63</c:v>
                </c:pt>
                <c:pt idx="170">
                  <c:v>29.06</c:v>
                </c:pt>
                <c:pt idx="171">
                  <c:v>30.04</c:v>
                </c:pt>
                <c:pt idx="172">
                  <c:v>28.82</c:v>
                </c:pt>
                <c:pt idx="173">
                  <c:v>28.98</c:v>
                </c:pt>
                <c:pt idx="174">
                  <c:v>27.52</c:v>
                </c:pt>
                <c:pt idx="175">
                  <c:v>28.66</c:v>
                </c:pt>
                <c:pt idx="176">
                  <c:v>27.41</c:v>
                </c:pt>
                <c:pt idx="177">
                  <c:v>25.8</c:v>
                </c:pt>
                <c:pt idx="178">
                  <c:v>24.72</c:v>
                </c:pt>
                <c:pt idx="179">
                  <c:v>28.12</c:v>
                </c:pt>
                <c:pt idx="180">
                  <c:v>27.66</c:v>
                </c:pt>
                <c:pt idx="181">
                  <c:v>31.32</c:v>
                </c:pt>
                <c:pt idx="182">
                  <c:v>29</c:v>
                </c:pt>
                <c:pt idx="183">
                  <c:v>29.33</c:v>
                </c:pt>
                <c:pt idx="184">
                  <c:v>27.35</c:v>
                </c:pt>
                <c:pt idx="185">
                  <c:v>27.49</c:v>
                </c:pt>
                <c:pt idx="186">
                  <c:v>27.49</c:v>
                </c:pt>
                <c:pt idx="187">
                  <c:v>26.61</c:v>
                </c:pt>
                <c:pt idx="188">
                  <c:v>27.68</c:v>
                </c:pt>
                <c:pt idx="189">
                  <c:v>27.05</c:v>
                </c:pt>
                <c:pt idx="190">
                  <c:v>29.53</c:v>
                </c:pt>
                <c:pt idx="191">
                  <c:v>30.37</c:v>
                </c:pt>
                <c:pt idx="192">
                  <c:v>30.04</c:v>
                </c:pt>
                <c:pt idx="193">
                  <c:v>25.71</c:v>
                </c:pt>
                <c:pt idx="194">
                  <c:v>26.71</c:v>
                </c:pt>
                <c:pt idx="195">
                  <c:v>30.1</c:v>
                </c:pt>
                <c:pt idx="196">
                  <c:v>28.92</c:v>
                </c:pt>
                <c:pt idx="197">
                  <c:v>29.22</c:v>
                </c:pt>
                <c:pt idx="198">
                  <c:v>30.27</c:v>
                </c:pt>
                <c:pt idx="199">
                  <c:v>29.77</c:v>
                </c:pt>
                <c:pt idx="200">
                  <c:v>27.76</c:v>
                </c:pt>
                <c:pt idx="201">
                  <c:v>27.92</c:v>
                </c:pt>
                <c:pt idx="202">
                  <c:v>30.58</c:v>
                </c:pt>
                <c:pt idx="203">
                  <c:v>30.44</c:v>
                </c:pt>
                <c:pt idx="204">
                  <c:v>29.39</c:v>
                </c:pt>
                <c:pt idx="205">
                  <c:v>28.62</c:v>
                </c:pt>
                <c:pt idx="206">
                  <c:v>27.78</c:v>
                </c:pt>
                <c:pt idx="207">
                  <c:v>29.53</c:v>
                </c:pt>
                <c:pt idx="208">
                  <c:v>30.78</c:v>
                </c:pt>
                <c:pt idx="209">
                  <c:v>30.24</c:v>
                </c:pt>
                <c:pt idx="210">
                  <c:v>30.44</c:v>
                </c:pt>
                <c:pt idx="211">
                  <c:v>29.7</c:v>
                </c:pt>
                <c:pt idx="212">
                  <c:v>30.04</c:v>
                </c:pt>
                <c:pt idx="213">
                  <c:v>30.95</c:v>
                </c:pt>
                <c:pt idx="214">
                  <c:v>28.36</c:v>
                </c:pt>
                <c:pt idx="215">
                  <c:v>30.48</c:v>
                </c:pt>
                <c:pt idx="216">
                  <c:v>30.58</c:v>
                </c:pt>
                <c:pt idx="217">
                  <c:v>29.8</c:v>
                </c:pt>
                <c:pt idx="218">
                  <c:v>31.22</c:v>
                </c:pt>
                <c:pt idx="219">
                  <c:v>30.75</c:v>
                </c:pt>
                <c:pt idx="220">
                  <c:v>27.96</c:v>
                </c:pt>
                <c:pt idx="221">
                  <c:v>26.34</c:v>
                </c:pt>
                <c:pt idx="222">
                  <c:v>27.89</c:v>
                </c:pt>
                <c:pt idx="223">
                  <c:v>25.53</c:v>
                </c:pt>
                <c:pt idx="224">
                  <c:v>28.09</c:v>
                </c:pt>
                <c:pt idx="225">
                  <c:v>29.36</c:v>
                </c:pt>
                <c:pt idx="226">
                  <c:v>27.35</c:v>
                </c:pt>
                <c:pt idx="227">
                  <c:v>28.58</c:v>
                </c:pt>
                <c:pt idx="228">
                  <c:v>28.9</c:v>
                </c:pt>
                <c:pt idx="229">
                  <c:v>29.26</c:v>
                </c:pt>
                <c:pt idx="230">
                  <c:v>31.49</c:v>
                </c:pt>
                <c:pt idx="231">
                  <c:v>28.35</c:v>
                </c:pt>
                <c:pt idx="232">
                  <c:v>30.77</c:v>
                </c:pt>
                <c:pt idx="233">
                  <c:v>29.34</c:v>
                </c:pt>
                <c:pt idx="234">
                  <c:v>26.37</c:v>
                </c:pt>
                <c:pt idx="235">
                  <c:v>29.36</c:v>
                </c:pt>
                <c:pt idx="236">
                  <c:v>29.5</c:v>
                </c:pt>
                <c:pt idx="237">
                  <c:v>27.75</c:v>
                </c:pt>
                <c:pt idx="238">
                  <c:v>30.95</c:v>
                </c:pt>
                <c:pt idx="239">
                  <c:v>29.97</c:v>
                </c:pt>
                <c:pt idx="240">
                  <c:v>30.4</c:v>
                </c:pt>
                <c:pt idx="241">
                  <c:v>28.74</c:v>
                </c:pt>
                <c:pt idx="242">
                  <c:v>28.21</c:v>
                </c:pt>
                <c:pt idx="243">
                  <c:v>27.76</c:v>
                </c:pt>
                <c:pt idx="244">
                  <c:v>29.9</c:v>
                </c:pt>
                <c:pt idx="245">
                  <c:v>27.66</c:v>
                </c:pt>
                <c:pt idx="246">
                  <c:v>29.77</c:v>
                </c:pt>
                <c:pt idx="247">
                  <c:v>29.21</c:v>
                </c:pt>
                <c:pt idx="248">
                  <c:v>29.25</c:v>
                </c:pt>
                <c:pt idx="249">
                  <c:v>30.39</c:v>
                </c:pt>
                <c:pt idx="250">
                  <c:v>29.38</c:v>
                </c:pt>
                <c:pt idx="251">
                  <c:v>29.35</c:v>
                </c:pt>
                <c:pt idx="252">
                  <c:v>28.27</c:v>
                </c:pt>
                <c:pt idx="253">
                  <c:v>25.95</c:v>
                </c:pt>
                <c:pt idx="254">
                  <c:v>27.76</c:v>
                </c:pt>
                <c:pt idx="255">
                  <c:v>27.46</c:v>
                </c:pt>
                <c:pt idx="256">
                  <c:v>29.68</c:v>
                </c:pt>
                <c:pt idx="257">
                  <c:v>27.83</c:v>
                </c:pt>
                <c:pt idx="258">
                  <c:v>24.78</c:v>
                </c:pt>
                <c:pt idx="259">
                  <c:v>26.66</c:v>
                </c:pt>
                <c:pt idx="260">
                  <c:v>24.42</c:v>
                </c:pt>
                <c:pt idx="261">
                  <c:v>28.04</c:v>
                </c:pt>
                <c:pt idx="262">
                  <c:v>26.86</c:v>
                </c:pt>
                <c:pt idx="263">
                  <c:v>27.52</c:v>
                </c:pt>
                <c:pt idx="264">
                  <c:v>29.41</c:v>
                </c:pt>
                <c:pt idx="265">
                  <c:v>30.75</c:v>
                </c:pt>
                <c:pt idx="266">
                  <c:v>29.89</c:v>
                </c:pt>
                <c:pt idx="267">
                  <c:v>29.62</c:v>
                </c:pt>
                <c:pt idx="268">
                  <c:v>24.66</c:v>
                </c:pt>
                <c:pt idx="269">
                  <c:v>29.31</c:v>
                </c:pt>
                <c:pt idx="270">
                  <c:v>29.81</c:v>
                </c:pt>
                <c:pt idx="271">
                  <c:v>30.01</c:v>
                </c:pt>
                <c:pt idx="272">
                  <c:v>28</c:v>
                </c:pt>
                <c:pt idx="273">
                  <c:v>27.93</c:v>
                </c:pt>
                <c:pt idx="274">
                  <c:v>27.62</c:v>
                </c:pt>
                <c:pt idx="275">
                  <c:v>27.49</c:v>
                </c:pt>
                <c:pt idx="276">
                  <c:v>24.55</c:v>
                </c:pt>
                <c:pt idx="277">
                  <c:v>24.85</c:v>
                </c:pt>
                <c:pt idx="278">
                  <c:v>27.22</c:v>
                </c:pt>
                <c:pt idx="279">
                  <c:v>28.3</c:v>
                </c:pt>
                <c:pt idx="280">
                  <c:v>30.08</c:v>
                </c:pt>
                <c:pt idx="281">
                  <c:v>28.47</c:v>
                </c:pt>
                <c:pt idx="282">
                  <c:v>27.98</c:v>
                </c:pt>
                <c:pt idx="283">
                  <c:v>28.03</c:v>
                </c:pt>
                <c:pt idx="284">
                  <c:v>29.45</c:v>
                </c:pt>
                <c:pt idx="285">
                  <c:v>29.61</c:v>
                </c:pt>
                <c:pt idx="286">
                  <c:v>28.5</c:v>
                </c:pt>
                <c:pt idx="287">
                  <c:v>29.98</c:v>
                </c:pt>
                <c:pt idx="288">
                  <c:v>27.62</c:v>
                </c:pt>
                <c:pt idx="289">
                  <c:v>28.23</c:v>
                </c:pt>
                <c:pt idx="290">
                  <c:v>28.27</c:v>
                </c:pt>
                <c:pt idx="291">
                  <c:v>28.38</c:v>
                </c:pt>
                <c:pt idx="292">
                  <c:v>27.52</c:v>
                </c:pt>
                <c:pt idx="293">
                  <c:v>27.34</c:v>
                </c:pt>
                <c:pt idx="294">
                  <c:v>29.18</c:v>
                </c:pt>
                <c:pt idx="295">
                  <c:v>30.42</c:v>
                </c:pt>
                <c:pt idx="296">
                  <c:v>30.56</c:v>
                </c:pt>
                <c:pt idx="297">
                  <c:v>29.11</c:v>
                </c:pt>
                <c:pt idx="298">
                  <c:v>30.45</c:v>
                </c:pt>
                <c:pt idx="299">
                  <c:v>30.35</c:v>
                </c:pt>
                <c:pt idx="300">
                  <c:v>29.82</c:v>
                </c:pt>
                <c:pt idx="301">
                  <c:v>28.44</c:v>
                </c:pt>
                <c:pt idx="302">
                  <c:v>29.01</c:v>
                </c:pt>
                <c:pt idx="303">
                  <c:v>27.86</c:v>
                </c:pt>
                <c:pt idx="304">
                  <c:v>28.67</c:v>
                </c:pt>
                <c:pt idx="305">
                  <c:v>29.32</c:v>
                </c:pt>
                <c:pt idx="306">
                  <c:v>28.57</c:v>
                </c:pt>
                <c:pt idx="307">
                  <c:v>28.98</c:v>
                </c:pt>
                <c:pt idx="308">
                  <c:v>29.04</c:v>
                </c:pt>
                <c:pt idx="309">
                  <c:v>28.61</c:v>
                </c:pt>
                <c:pt idx="310">
                  <c:v>28.74</c:v>
                </c:pt>
                <c:pt idx="311">
                  <c:v>28.81</c:v>
                </c:pt>
                <c:pt idx="312">
                  <c:v>28.17</c:v>
                </c:pt>
                <c:pt idx="313">
                  <c:v>28.34</c:v>
                </c:pt>
                <c:pt idx="314">
                  <c:v>28.17</c:v>
                </c:pt>
                <c:pt idx="315">
                  <c:v>27.59</c:v>
                </c:pt>
                <c:pt idx="316">
                  <c:v>28.81</c:v>
                </c:pt>
                <c:pt idx="317">
                  <c:v>26.96</c:v>
                </c:pt>
                <c:pt idx="318">
                  <c:v>31.95</c:v>
                </c:pt>
                <c:pt idx="319">
                  <c:v>27.76</c:v>
                </c:pt>
                <c:pt idx="320">
                  <c:v>26.99</c:v>
                </c:pt>
                <c:pt idx="321">
                  <c:v>29.99</c:v>
                </c:pt>
                <c:pt idx="322">
                  <c:v>27.86</c:v>
                </c:pt>
                <c:pt idx="323">
                  <c:v>27.69</c:v>
                </c:pt>
                <c:pt idx="324">
                  <c:v>28.88</c:v>
                </c:pt>
                <c:pt idx="325">
                  <c:v>28.28</c:v>
                </c:pt>
                <c:pt idx="326">
                  <c:v>29.08</c:v>
                </c:pt>
                <c:pt idx="327">
                  <c:v>28.17</c:v>
                </c:pt>
                <c:pt idx="328">
                  <c:v>27.16</c:v>
                </c:pt>
                <c:pt idx="329">
                  <c:v>26.96</c:v>
                </c:pt>
                <c:pt idx="330">
                  <c:v>28.88</c:v>
                </c:pt>
                <c:pt idx="331">
                  <c:v>28.64</c:v>
                </c:pt>
                <c:pt idx="332">
                  <c:v>28.27</c:v>
                </c:pt>
                <c:pt idx="333">
                  <c:v>27.86</c:v>
                </c:pt>
                <c:pt idx="334">
                  <c:v>27.39</c:v>
                </c:pt>
                <c:pt idx="335">
                  <c:v>30.11</c:v>
                </c:pt>
                <c:pt idx="336">
                  <c:v>29.42</c:v>
                </c:pt>
                <c:pt idx="337">
                  <c:v>28.17</c:v>
                </c:pt>
                <c:pt idx="338">
                  <c:v>28.33</c:v>
                </c:pt>
                <c:pt idx="339">
                  <c:v>28.71</c:v>
                </c:pt>
                <c:pt idx="340">
                  <c:v>29.42</c:v>
                </c:pt>
                <c:pt idx="341">
                  <c:v>28.51</c:v>
                </c:pt>
                <c:pt idx="342">
                  <c:v>27.2</c:v>
                </c:pt>
                <c:pt idx="343">
                  <c:v>26.66</c:v>
                </c:pt>
                <c:pt idx="344">
                  <c:v>24.88</c:v>
                </c:pt>
                <c:pt idx="345">
                  <c:v>28.94</c:v>
                </c:pt>
                <c:pt idx="346">
                  <c:v>28.01</c:v>
                </c:pt>
                <c:pt idx="347">
                  <c:v>27.71</c:v>
                </c:pt>
                <c:pt idx="348">
                  <c:v>27.38</c:v>
                </c:pt>
                <c:pt idx="349">
                  <c:v>29.15</c:v>
                </c:pt>
                <c:pt idx="350">
                  <c:v>28.32</c:v>
                </c:pt>
                <c:pt idx="351">
                  <c:v>29.32</c:v>
                </c:pt>
                <c:pt idx="352">
                  <c:v>27.19</c:v>
                </c:pt>
                <c:pt idx="353">
                  <c:v>29.01</c:v>
                </c:pt>
                <c:pt idx="354">
                  <c:v>29.73</c:v>
                </c:pt>
                <c:pt idx="355">
                  <c:v>29.55</c:v>
                </c:pt>
                <c:pt idx="356">
                  <c:v>29.52</c:v>
                </c:pt>
                <c:pt idx="357">
                  <c:v>30.09</c:v>
                </c:pt>
                <c:pt idx="358">
                  <c:v>27.64</c:v>
                </c:pt>
                <c:pt idx="359">
                  <c:v>30.23</c:v>
                </c:pt>
                <c:pt idx="360">
                  <c:v>27.43</c:v>
                </c:pt>
                <c:pt idx="361">
                  <c:v>28.47</c:v>
                </c:pt>
                <c:pt idx="362">
                  <c:v>29.86</c:v>
                </c:pt>
                <c:pt idx="363">
                  <c:v>28.52</c:v>
                </c:pt>
                <c:pt idx="364">
                  <c:v>29.22</c:v>
                </c:pt>
                <c:pt idx="365">
                  <c:v>27.19</c:v>
                </c:pt>
                <c:pt idx="366">
                  <c:v>26.33</c:v>
                </c:pt>
                <c:pt idx="367">
                  <c:v>29.04</c:v>
                </c:pt>
                <c:pt idx="368">
                  <c:v>27.88</c:v>
                </c:pt>
                <c:pt idx="369">
                  <c:v>26.67</c:v>
                </c:pt>
                <c:pt idx="370">
                  <c:v>28.88</c:v>
                </c:pt>
                <c:pt idx="371">
                  <c:v>29.65</c:v>
                </c:pt>
                <c:pt idx="372">
                  <c:v>27.86</c:v>
                </c:pt>
                <c:pt idx="373">
                  <c:v>30.09</c:v>
                </c:pt>
                <c:pt idx="374">
                  <c:v>30.5</c:v>
                </c:pt>
                <c:pt idx="375">
                  <c:v>31.57</c:v>
                </c:pt>
                <c:pt idx="376">
                  <c:v>31.03</c:v>
                </c:pt>
                <c:pt idx="377">
                  <c:v>29.62</c:v>
                </c:pt>
                <c:pt idx="378">
                  <c:v>29.91</c:v>
                </c:pt>
                <c:pt idx="379">
                  <c:v>29.65</c:v>
                </c:pt>
                <c:pt idx="380">
                  <c:v>29.15</c:v>
                </c:pt>
                <c:pt idx="381">
                  <c:v>28.71</c:v>
                </c:pt>
                <c:pt idx="382">
                  <c:v>27.88</c:v>
                </c:pt>
                <c:pt idx="383">
                  <c:v>28.44</c:v>
                </c:pt>
                <c:pt idx="384">
                  <c:v>29.15</c:v>
                </c:pt>
                <c:pt idx="385">
                  <c:v>27.49</c:v>
                </c:pt>
                <c:pt idx="386">
                  <c:v>28.08</c:v>
                </c:pt>
                <c:pt idx="387">
                  <c:v>27.77</c:v>
                </c:pt>
                <c:pt idx="388">
                  <c:v>28.51</c:v>
                </c:pt>
                <c:pt idx="389">
                  <c:v>30.16</c:v>
                </c:pt>
                <c:pt idx="390">
                  <c:v>29.89</c:v>
                </c:pt>
                <c:pt idx="391">
                  <c:v>29.45</c:v>
                </c:pt>
                <c:pt idx="392">
                  <c:v>29.32</c:v>
                </c:pt>
                <c:pt idx="393">
                  <c:v>29.62</c:v>
                </c:pt>
                <c:pt idx="394">
                  <c:v>29.05</c:v>
                </c:pt>
                <c:pt idx="395">
                  <c:v>30.53</c:v>
                </c:pt>
                <c:pt idx="396">
                  <c:v>30.9</c:v>
                </c:pt>
                <c:pt idx="397">
                  <c:v>31.27</c:v>
                </c:pt>
                <c:pt idx="398">
                  <c:v>31.62</c:v>
                </c:pt>
                <c:pt idx="399">
                  <c:v>30.87</c:v>
                </c:pt>
                <c:pt idx="400">
                  <c:v>31.41</c:v>
                </c:pt>
                <c:pt idx="401">
                  <c:v>29.82</c:v>
                </c:pt>
                <c:pt idx="402">
                  <c:v>31.55</c:v>
                </c:pt>
                <c:pt idx="403">
                  <c:v>28.67</c:v>
                </c:pt>
                <c:pt idx="404">
                  <c:v>25.19</c:v>
                </c:pt>
                <c:pt idx="405">
                  <c:v>30.23</c:v>
                </c:pt>
                <c:pt idx="406">
                  <c:v>29.69</c:v>
                </c:pt>
                <c:pt idx="407">
                  <c:v>29.18</c:v>
                </c:pt>
                <c:pt idx="408">
                  <c:v>29.65</c:v>
                </c:pt>
                <c:pt idx="409">
                  <c:v>31.95</c:v>
                </c:pt>
                <c:pt idx="410">
                  <c:v>31.51</c:v>
                </c:pt>
                <c:pt idx="411">
                  <c:v>31.07</c:v>
                </c:pt>
                <c:pt idx="412">
                  <c:v>28.84</c:v>
                </c:pt>
                <c:pt idx="413">
                  <c:v>30.33</c:v>
                </c:pt>
                <c:pt idx="414">
                  <c:v>31.68</c:v>
                </c:pt>
                <c:pt idx="415">
                  <c:v>29.35</c:v>
                </c:pt>
                <c:pt idx="416">
                  <c:v>29.62</c:v>
                </c:pt>
                <c:pt idx="417">
                  <c:v>28.4</c:v>
                </c:pt>
                <c:pt idx="418">
                  <c:v>27.97</c:v>
                </c:pt>
                <c:pt idx="419">
                  <c:v>26.8</c:v>
                </c:pt>
                <c:pt idx="420">
                  <c:v>28.58</c:v>
                </c:pt>
                <c:pt idx="421">
                  <c:v>30.19</c:v>
                </c:pt>
                <c:pt idx="422">
                  <c:v>28.99</c:v>
                </c:pt>
                <c:pt idx="423">
                  <c:v>30.26</c:v>
                </c:pt>
                <c:pt idx="424">
                  <c:v>29.82</c:v>
                </c:pt>
                <c:pt idx="425">
                  <c:v>30.6</c:v>
                </c:pt>
                <c:pt idx="426">
                  <c:v>30.97</c:v>
                </c:pt>
                <c:pt idx="427">
                  <c:v>29.96</c:v>
                </c:pt>
                <c:pt idx="428">
                  <c:v>29.48</c:v>
                </c:pt>
                <c:pt idx="429">
                  <c:v>30.16</c:v>
                </c:pt>
                <c:pt idx="430">
                  <c:v>31.28</c:v>
                </c:pt>
                <c:pt idx="431">
                  <c:v>33.01</c:v>
                </c:pt>
                <c:pt idx="432">
                  <c:v>30.53</c:v>
                </c:pt>
                <c:pt idx="433">
                  <c:v>29.08</c:v>
                </c:pt>
                <c:pt idx="434">
                  <c:v>26.63</c:v>
                </c:pt>
                <c:pt idx="435">
                  <c:v>28.68</c:v>
                </c:pt>
                <c:pt idx="436">
                  <c:v>27.25</c:v>
                </c:pt>
                <c:pt idx="437">
                  <c:v>30.32</c:v>
                </c:pt>
                <c:pt idx="438">
                  <c:v>30.16</c:v>
                </c:pt>
                <c:pt idx="439">
                  <c:v>30.73</c:v>
                </c:pt>
                <c:pt idx="440">
                  <c:v>30.74</c:v>
                </c:pt>
                <c:pt idx="441">
                  <c:v>29.32</c:v>
                </c:pt>
                <c:pt idx="442">
                  <c:v>28.84</c:v>
                </c:pt>
                <c:pt idx="443">
                  <c:v>28.96</c:v>
                </c:pt>
                <c:pt idx="444">
                  <c:v>27.94</c:v>
                </c:pt>
                <c:pt idx="445">
                  <c:v>28.52</c:v>
                </c:pt>
                <c:pt idx="446">
                  <c:v>30.24</c:v>
                </c:pt>
                <c:pt idx="447">
                  <c:v>26.98</c:v>
                </c:pt>
                <c:pt idx="448">
                  <c:v>30.06</c:v>
                </c:pt>
                <c:pt idx="449">
                  <c:v>28.72</c:v>
                </c:pt>
                <c:pt idx="450">
                  <c:v>28.21</c:v>
                </c:pt>
                <c:pt idx="451">
                  <c:v>27.87</c:v>
                </c:pt>
                <c:pt idx="452">
                  <c:v>29.11</c:v>
                </c:pt>
                <c:pt idx="453">
                  <c:v>29.66</c:v>
                </c:pt>
                <c:pt idx="454">
                  <c:v>29.08</c:v>
                </c:pt>
                <c:pt idx="455">
                  <c:v>29.38</c:v>
                </c:pt>
                <c:pt idx="456">
                  <c:v>30.19</c:v>
                </c:pt>
                <c:pt idx="457">
                  <c:v>31.81</c:v>
                </c:pt>
                <c:pt idx="458">
                  <c:v>27.61</c:v>
                </c:pt>
                <c:pt idx="459">
                  <c:v>27.93</c:v>
                </c:pt>
                <c:pt idx="460">
                  <c:v>27.53</c:v>
                </c:pt>
                <c:pt idx="461">
                  <c:v>30.06</c:v>
                </c:pt>
                <c:pt idx="462">
                  <c:v>32.11</c:v>
                </c:pt>
                <c:pt idx="463">
                  <c:v>29.32</c:v>
                </c:pt>
                <c:pt idx="464">
                  <c:v>29.08</c:v>
                </c:pt>
                <c:pt idx="465">
                  <c:v>30.79</c:v>
                </c:pt>
                <c:pt idx="466">
                  <c:v>29.45</c:v>
                </c:pt>
                <c:pt idx="467">
                  <c:v>25.32</c:v>
                </c:pt>
                <c:pt idx="468">
                  <c:v>30.33</c:v>
                </c:pt>
                <c:pt idx="469">
                  <c:v>29.29</c:v>
                </c:pt>
                <c:pt idx="470">
                  <c:v>29.28</c:v>
                </c:pt>
                <c:pt idx="471">
                  <c:v>26.73</c:v>
                </c:pt>
                <c:pt idx="472">
                  <c:v>29.82</c:v>
                </c:pt>
                <c:pt idx="473">
                  <c:v>28.57</c:v>
                </c:pt>
                <c:pt idx="474">
                  <c:v>29.59</c:v>
                </c:pt>
                <c:pt idx="475">
                  <c:v>28.24</c:v>
                </c:pt>
                <c:pt idx="476">
                  <c:v>28.03</c:v>
                </c:pt>
                <c:pt idx="477">
                  <c:v>28.04</c:v>
                </c:pt>
                <c:pt idx="478">
                  <c:v>27.97</c:v>
                </c:pt>
                <c:pt idx="479">
                  <c:v>28.57</c:v>
                </c:pt>
                <c:pt idx="480">
                  <c:v>29.9</c:v>
                </c:pt>
                <c:pt idx="481">
                  <c:v>29.92</c:v>
                </c:pt>
                <c:pt idx="482">
                  <c:v>28.67</c:v>
                </c:pt>
                <c:pt idx="483">
                  <c:v>27.33</c:v>
                </c:pt>
                <c:pt idx="484">
                  <c:v>26.63</c:v>
                </c:pt>
                <c:pt idx="485">
                  <c:v>29.86</c:v>
                </c:pt>
                <c:pt idx="486">
                  <c:v>30.96</c:v>
                </c:pt>
                <c:pt idx="487">
                  <c:v>30.09</c:v>
                </c:pt>
                <c:pt idx="488">
                  <c:v>27.06</c:v>
                </c:pt>
                <c:pt idx="489">
                  <c:v>25.56</c:v>
                </c:pt>
                <c:pt idx="490">
                  <c:v>25.86</c:v>
                </c:pt>
                <c:pt idx="491">
                  <c:v>27.97</c:v>
                </c:pt>
                <c:pt idx="492">
                  <c:v>27.3</c:v>
                </c:pt>
                <c:pt idx="493">
                  <c:v>29.42</c:v>
                </c:pt>
                <c:pt idx="494">
                  <c:v>26.13</c:v>
                </c:pt>
                <c:pt idx="495">
                  <c:v>28.62</c:v>
                </c:pt>
                <c:pt idx="496">
                  <c:v>27.63</c:v>
                </c:pt>
                <c:pt idx="497">
                  <c:v>29.92</c:v>
                </c:pt>
                <c:pt idx="498">
                  <c:v>27.84</c:v>
                </c:pt>
                <c:pt idx="499">
                  <c:v>26.26</c:v>
                </c:pt>
                <c:pt idx="500">
                  <c:v>27.07</c:v>
                </c:pt>
                <c:pt idx="501">
                  <c:v>27.49</c:v>
                </c:pt>
                <c:pt idx="502">
                  <c:v>28.91</c:v>
                </c:pt>
                <c:pt idx="503">
                  <c:v>27.49</c:v>
                </c:pt>
                <c:pt idx="504">
                  <c:v>25.21</c:v>
                </c:pt>
                <c:pt idx="505">
                  <c:v>27.09</c:v>
                </c:pt>
                <c:pt idx="506">
                  <c:v>28.4</c:v>
                </c:pt>
                <c:pt idx="507">
                  <c:v>29.79</c:v>
                </c:pt>
                <c:pt idx="508">
                  <c:v>28.31</c:v>
                </c:pt>
                <c:pt idx="509">
                  <c:v>27.68</c:v>
                </c:pt>
                <c:pt idx="510">
                  <c:v>26.96</c:v>
                </c:pt>
                <c:pt idx="511">
                  <c:v>28.62</c:v>
                </c:pt>
                <c:pt idx="512">
                  <c:v>26.29</c:v>
                </c:pt>
                <c:pt idx="513">
                  <c:v>29.38</c:v>
                </c:pt>
                <c:pt idx="514">
                  <c:v>30.35</c:v>
                </c:pt>
                <c:pt idx="515">
                  <c:v>28.57</c:v>
                </c:pt>
                <c:pt idx="516">
                  <c:v>26.45</c:v>
                </c:pt>
                <c:pt idx="517">
                  <c:v>25.15</c:v>
                </c:pt>
                <c:pt idx="518">
                  <c:v>25.75</c:v>
                </c:pt>
                <c:pt idx="519">
                  <c:v>27.08</c:v>
                </c:pt>
                <c:pt idx="520">
                  <c:v>27.47</c:v>
                </c:pt>
                <c:pt idx="521">
                  <c:v>25.59</c:v>
                </c:pt>
                <c:pt idx="522">
                  <c:v>28.84</c:v>
                </c:pt>
                <c:pt idx="523">
                  <c:v>31.47</c:v>
                </c:pt>
                <c:pt idx="524">
                  <c:v>28.78</c:v>
                </c:pt>
                <c:pt idx="525">
                  <c:v>29.22</c:v>
                </c:pt>
                <c:pt idx="526">
                  <c:v>29.82</c:v>
                </c:pt>
                <c:pt idx="527">
                  <c:v>30.72</c:v>
                </c:pt>
                <c:pt idx="528">
                  <c:v>26.5</c:v>
                </c:pt>
                <c:pt idx="529">
                  <c:v>25.96</c:v>
                </c:pt>
                <c:pt idx="530">
                  <c:v>26.23</c:v>
                </c:pt>
                <c:pt idx="531">
                  <c:v>28.54</c:v>
                </c:pt>
                <c:pt idx="532">
                  <c:v>27.23</c:v>
                </c:pt>
                <c:pt idx="533">
                  <c:v>27.64</c:v>
                </c:pt>
                <c:pt idx="534">
                  <c:v>25.93</c:v>
                </c:pt>
                <c:pt idx="535">
                  <c:v>29.29</c:v>
                </c:pt>
                <c:pt idx="536">
                  <c:v>28.21</c:v>
                </c:pt>
                <c:pt idx="537">
                  <c:v>26.53</c:v>
                </c:pt>
                <c:pt idx="538">
                  <c:v>24.25</c:v>
                </c:pt>
                <c:pt idx="539">
                  <c:v>27.81</c:v>
                </c:pt>
                <c:pt idx="540">
                  <c:v>28.74</c:v>
                </c:pt>
                <c:pt idx="541">
                  <c:v>25.35</c:v>
                </c:pt>
                <c:pt idx="542">
                  <c:v>29.12</c:v>
                </c:pt>
                <c:pt idx="543">
                  <c:v>27.5</c:v>
                </c:pt>
                <c:pt idx="544">
                  <c:v>25.69</c:v>
                </c:pt>
                <c:pt idx="545">
                  <c:v>29.15</c:v>
                </c:pt>
                <c:pt idx="546">
                  <c:v>31.89</c:v>
                </c:pt>
                <c:pt idx="547">
                  <c:v>29.33</c:v>
                </c:pt>
                <c:pt idx="548">
                  <c:v>29.07</c:v>
                </c:pt>
                <c:pt idx="549">
                  <c:v>27.17</c:v>
                </c:pt>
                <c:pt idx="550">
                  <c:v>26.19</c:v>
                </c:pt>
                <c:pt idx="551">
                  <c:v>29.65</c:v>
                </c:pt>
                <c:pt idx="552">
                  <c:v>28.39</c:v>
                </c:pt>
                <c:pt idx="553">
                  <c:v>26.23</c:v>
                </c:pt>
                <c:pt idx="554">
                  <c:v>28.64</c:v>
                </c:pt>
                <c:pt idx="555">
                  <c:v>28.84</c:v>
                </c:pt>
                <c:pt idx="556">
                  <c:v>28.44</c:v>
                </c:pt>
                <c:pt idx="557">
                  <c:v>27.94</c:v>
                </c:pt>
                <c:pt idx="558">
                  <c:v>27.2</c:v>
                </c:pt>
                <c:pt idx="559">
                  <c:v>29.52</c:v>
                </c:pt>
                <c:pt idx="560">
                  <c:v>26.87</c:v>
                </c:pt>
                <c:pt idx="561">
                  <c:v>26.86</c:v>
                </c:pt>
                <c:pt idx="562">
                  <c:v>28.93</c:v>
                </c:pt>
                <c:pt idx="563">
                  <c:v>29.6</c:v>
                </c:pt>
                <c:pt idx="564">
                  <c:v>24.76</c:v>
                </c:pt>
                <c:pt idx="565">
                  <c:v>30.6</c:v>
                </c:pt>
                <c:pt idx="566">
                  <c:v>28.76</c:v>
                </c:pt>
                <c:pt idx="567">
                  <c:v>29.25</c:v>
                </c:pt>
                <c:pt idx="568">
                  <c:v>25.07</c:v>
                </c:pt>
                <c:pt idx="569">
                  <c:v>26.67</c:v>
                </c:pt>
                <c:pt idx="570">
                  <c:v>24.79</c:v>
                </c:pt>
                <c:pt idx="571">
                  <c:v>28.44</c:v>
                </c:pt>
                <c:pt idx="572">
                  <c:v>28.3</c:v>
                </c:pt>
                <c:pt idx="573">
                  <c:v>29.04</c:v>
                </c:pt>
                <c:pt idx="574">
                  <c:v>27.84</c:v>
                </c:pt>
                <c:pt idx="575">
                  <c:v>26.87</c:v>
                </c:pt>
                <c:pt idx="576">
                  <c:v>27.67</c:v>
                </c:pt>
                <c:pt idx="577">
                  <c:v>26.17</c:v>
                </c:pt>
                <c:pt idx="578">
                  <c:v>27</c:v>
                </c:pt>
                <c:pt idx="579">
                  <c:v>25.56</c:v>
                </c:pt>
                <c:pt idx="580">
                  <c:v>25.06</c:v>
                </c:pt>
                <c:pt idx="581">
                  <c:v>29.21</c:v>
                </c:pt>
                <c:pt idx="582">
                  <c:v>30.87</c:v>
                </c:pt>
                <c:pt idx="583">
                  <c:v>30.06</c:v>
                </c:pt>
                <c:pt idx="584">
                  <c:v>29.75</c:v>
                </c:pt>
                <c:pt idx="585">
                  <c:v>28.64</c:v>
                </c:pt>
                <c:pt idx="586">
                  <c:v>28.98</c:v>
                </c:pt>
                <c:pt idx="587">
                  <c:v>25.56</c:v>
                </c:pt>
                <c:pt idx="588">
                  <c:v>28.91</c:v>
                </c:pt>
                <c:pt idx="589">
                  <c:v>29.92</c:v>
                </c:pt>
                <c:pt idx="590">
                  <c:v>26.73</c:v>
                </c:pt>
                <c:pt idx="591">
                  <c:v>27.5</c:v>
                </c:pt>
                <c:pt idx="592">
                  <c:v>28.57</c:v>
                </c:pt>
                <c:pt idx="593">
                  <c:v>28.88</c:v>
                </c:pt>
                <c:pt idx="594">
                  <c:v>28.44</c:v>
                </c:pt>
                <c:pt idx="595">
                  <c:v>24.89</c:v>
                </c:pt>
                <c:pt idx="596">
                  <c:v>28.57</c:v>
                </c:pt>
                <c:pt idx="597">
                  <c:v>28.3</c:v>
                </c:pt>
                <c:pt idx="598">
                  <c:v>27.04</c:v>
                </c:pt>
                <c:pt idx="599">
                  <c:v>28.52</c:v>
                </c:pt>
                <c:pt idx="600">
                  <c:v>29.34</c:v>
                </c:pt>
                <c:pt idx="601">
                  <c:v>26.87</c:v>
                </c:pt>
                <c:pt idx="602">
                  <c:v>27.2</c:v>
                </c:pt>
                <c:pt idx="603">
                  <c:v>28.23</c:v>
                </c:pt>
                <c:pt idx="604">
                  <c:v>27.1</c:v>
                </c:pt>
                <c:pt idx="605">
                  <c:v>24.98</c:v>
                </c:pt>
                <c:pt idx="606">
                  <c:v>27.83</c:v>
                </c:pt>
                <c:pt idx="607">
                  <c:v>29.16</c:v>
                </c:pt>
                <c:pt idx="608">
                  <c:v>25.97</c:v>
                </c:pt>
                <c:pt idx="609">
                  <c:v>28.03</c:v>
                </c:pt>
                <c:pt idx="610">
                  <c:v>26.33</c:v>
                </c:pt>
                <c:pt idx="611">
                  <c:v>26</c:v>
                </c:pt>
                <c:pt idx="612">
                  <c:v>28.81</c:v>
                </c:pt>
                <c:pt idx="613">
                  <c:v>28.5</c:v>
                </c:pt>
                <c:pt idx="614">
                  <c:v>27.93</c:v>
                </c:pt>
                <c:pt idx="615">
                  <c:v>28.32</c:v>
                </c:pt>
                <c:pt idx="616">
                  <c:v>26.12</c:v>
                </c:pt>
                <c:pt idx="617">
                  <c:v>23.48</c:v>
                </c:pt>
                <c:pt idx="618">
                  <c:v>26.96</c:v>
                </c:pt>
                <c:pt idx="619">
                  <c:v>27.7</c:v>
                </c:pt>
                <c:pt idx="620">
                  <c:v>26.87</c:v>
                </c:pt>
                <c:pt idx="621">
                  <c:v>24.52</c:v>
                </c:pt>
                <c:pt idx="622">
                  <c:v>23.88</c:v>
                </c:pt>
                <c:pt idx="623">
                  <c:v>26.16</c:v>
                </c:pt>
                <c:pt idx="624">
                  <c:v>24.19</c:v>
                </c:pt>
                <c:pt idx="625">
                  <c:v>23.78</c:v>
                </c:pt>
                <c:pt idx="626">
                  <c:v>26.43</c:v>
                </c:pt>
                <c:pt idx="627">
                  <c:v>26.8</c:v>
                </c:pt>
                <c:pt idx="628">
                  <c:v>28.28</c:v>
                </c:pt>
                <c:pt idx="629">
                  <c:v>26.15</c:v>
                </c:pt>
                <c:pt idx="630">
                  <c:v>25.96</c:v>
                </c:pt>
                <c:pt idx="631">
                  <c:v>21.74</c:v>
                </c:pt>
                <c:pt idx="632">
                  <c:v>22.04</c:v>
                </c:pt>
                <c:pt idx="633">
                  <c:v>24.15</c:v>
                </c:pt>
                <c:pt idx="634">
                  <c:v>28.18</c:v>
                </c:pt>
                <c:pt idx="635">
                  <c:v>26.33</c:v>
                </c:pt>
                <c:pt idx="636">
                  <c:v>25.89</c:v>
                </c:pt>
                <c:pt idx="637">
                  <c:v>26.77</c:v>
                </c:pt>
                <c:pt idx="638">
                  <c:v>27.37</c:v>
                </c:pt>
                <c:pt idx="639">
                  <c:v>27.22</c:v>
                </c:pt>
                <c:pt idx="640">
                  <c:v>26.4</c:v>
                </c:pt>
                <c:pt idx="641">
                  <c:v>25.2</c:v>
                </c:pt>
                <c:pt idx="642">
                  <c:v>26.13</c:v>
                </c:pt>
                <c:pt idx="643">
                  <c:v>26.89</c:v>
                </c:pt>
                <c:pt idx="644">
                  <c:v>28.34</c:v>
                </c:pt>
                <c:pt idx="645">
                  <c:v>26.16</c:v>
                </c:pt>
                <c:pt idx="646">
                  <c:v>27.86</c:v>
                </c:pt>
                <c:pt idx="647">
                  <c:v>25.12</c:v>
                </c:pt>
                <c:pt idx="648">
                  <c:v>25.59</c:v>
                </c:pt>
                <c:pt idx="649">
                  <c:v>26.63</c:v>
                </c:pt>
                <c:pt idx="650">
                  <c:v>24.22</c:v>
                </c:pt>
                <c:pt idx="651">
                  <c:v>28.11</c:v>
                </c:pt>
                <c:pt idx="652">
                  <c:v>27</c:v>
                </c:pt>
                <c:pt idx="653">
                  <c:v>27.67</c:v>
                </c:pt>
                <c:pt idx="654">
                  <c:v>28.38</c:v>
                </c:pt>
                <c:pt idx="655">
                  <c:v>26.43</c:v>
                </c:pt>
                <c:pt idx="656">
                  <c:v>27.43</c:v>
                </c:pt>
                <c:pt idx="657">
                  <c:v>29.08</c:v>
                </c:pt>
                <c:pt idx="658">
                  <c:v>28.57</c:v>
                </c:pt>
                <c:pt idx="659">
                  <c:v>27.3</c:v>
                </c:pt>
                <c:pt idx="660">
                  <c:v>26.89</c:v>
                </c:pt>
                <c:pt idx="661">
                  <c:v>28.03</c:v>
                </c:pt>
                <c:pt idx="662">
                  <c:v>25.72</c:v>
                </c:pt>
                <c:pt idx="663">
                  <c:v>26.02</c:v>
                </c:pt>
                <c:pt idx="664">
                  <c:v>25.96</c:v>
                </c:pt>
                <c:pt idx="665">
                  <c:v>26.46</c:v>
                </c:pt>
                <c:pt idx="666">
                  <c:v>27.16</c:v>
                </c:pt>
                <c:pt idx="667">
                  <c:v>27.14</c:v>
                </c:pt>
                <c:pt idx="668">
                  <c:v>28.3</c:v>
                </c:pt>
                <c:pt idx="669">
                  <c:v>27.87</c:v>
                </c:pt>
                <c:pt idx="670">
                  <c:v>27.67</c:v>
                </c:pt>
                <c:pt idx="671">
                  <c:v>23.53</c:v>
                </c:pt>
                <c:pt idx="674">
                  <c:v>26.9</c:v>
                </c:pt>
                <c:pt idx="675">
                  <c:v>27.91</c:v>
                </c:pt>
                <c:pt idx="676">
                  <c:v>29.83</c:v>
                </c:pt>
                <c:pt idx="677">
                  <c:v>28.39</c:v>
                </c:pt>
                <c:pt idx="678">
                  <c:v>28.62</c:v>
                </c:pt>
                <c:pt idx="679">
                  <c:v>29.54</c:v>
                </c:pt>
                <c:pt idx="680">
                  <c:v>28.13</c:v>
                </c:pt>
                <c:pt idx="681">
                  <c:v>27.44</c:v>
                </c:pt>
                <c:pt idx="682">
                  <c:v>28.28</c:v>
                </c:pt>
                <c:pt idx="683">
                  <c:v>29.12</c:v>
                </c:pt>
                <c:pt idx="684">
                  <c:v>27.45</c:v>
                </c:pt>
                <c:pt idx="685">
                  <c:v>27.64</c:v>
                </c:pt>
                <c:pt idx="686">
                  <c:v>28.35</c:v>
                </c:pt>
                <c:pt idx="687">
                  <c:v>29.5</c:v>
                </c:pt>
                <c:pt idx="688">
                  <c:v>29.58</c:v>
                </c:pt>
                <c:pt idx="689">
                  <c:v>29.52</c:v>
                </c:pt>
                <c:pt idx="690">
                  <c:v>29.04</c:v>
                </c:pt>
                <c:pt idx="691">
                  <c:v>29.21</c:v>
                </c:pt>
                <c:pt idx="692">
                  <c:v>30.91</c:v>
                </c:pt>
                <c:pt idx="693">
                  <c:v>30.86</c:v>
                </c:pt>
                <c:pt idx="694">
                  <c:v>32.1</c:v>
                </c:pt>
                <c:pt idx="695">
                  <c:v>28.36</c:v>
                </c:pt>
                <c:pt idx="696">
                  <c:v>28.48</c:v>
                </c:pt>
                <c:pt idx="697">
                  <c:v>26.45</c:v>
                </c:pt>
                <c:pt idx="698">
                  <c:v>27.57</c:v>
                </c:pt>
                <c:pt idx="699">
                  <c:v>29.29</c:v>
                </c:pt>
                <c:pt idx="700">
                  <c:v>26.71</c:v>
                </c:pt>
                <c:pt idx="701">
                  <c:v>27.14</c:v>
                </c:pt>
                <c:pt idx="702">
                  <c:v>26.83</c:v>
                </c:pt>
                <c:pt idx="703">
                  <c:v>28.43</c:v>
                </c:pt>
                <c:pt idx="704">
                  <c:v>28.66</c:v>
                </c:pt>
                <c:pt idx="705">
                  <c:v>28.04</c:v>
                </c:pt>
                <c:pt idx="706">
                  <c:v>29.41</c:v>
                </c:pt>
                <c:pt idx="707">
                  <c:v>29.28</c:v>
                </c:pt>
                <c:pt idx="708">
                  <c:v>28.81</c:v>
                </c:pt>
                <c:pt idx="709">
                  <c:v>28.54</c:v>
                </c:pt>
                <c:pt idx="710">
                  <c:v>28.83</c:v>
                </c:pt>
                <c:pt idx="711">
                  <c:v>29.06</c:v>
                </c:pt>
                <c:pt idx="712">
                  <c:v>29.01</c:v>
                </c:pt>
                <c:pt idx="713">
                  <c:v>28</c:v>
                </c:pt>
                <c:pt idx="714">
                  <c:v>29.16</c:v>
                </c:pt>
                <c:pt idx="715">
                  <c:v>28.9</c:v>
                </c:pt>
                <c:pt idx="716">
                  <c:v>29.68</c:v>
                </c:pt>
                <c:pt idx="717">
                  <c:v>27.97</c:v>
                </c:pt>
                <c:pt idx="718">
                  <c:v>27.79</c:v>
                </c:pt>
                <c:pt idx="719">
                  <c:v>27.85</c:v>
                </c:pt>
                <c:pt idx="720">
                  <c:v>29.3</c:v>
                </c:pt>
                <c:pt idx="721">
                  <c:v>29.15</c:v>
                </c:pt>
                <c:pt idx="722">
                  <c:v>27.89</c:v>
                </c:pt>
                <c:pt idx="723">
                  <c:v>28.56</c:v>
                </c:pt>
                <c:pt idx="724">
                  <c:v>28.96</c:v>
                </c:pt>
                <c:pt idx="725">
                  <c:v>31.61</c:v>
                </c:pt>
                <c:pt idx="726">
                  <c:v>30.54</c:v>
                </c:pt>
                <c:pt idx="727">
                  <c:v>30.56</c:v>
                </c:pt>
                <c:pt idx="728">
                  <c:v>31.39</c:v>
                </c:pt>
                <c:pt idx="729">
                  <c:v>30.2</c:v>
                </c:pt>
                <c:pt idx="730">
                  <c:v>30.99</c:v>
                </c:pt>
                <c:pt idx="731">
                  <c:v>29.17</c:v>
                </c:pt>
                <c:pt idx="732">
                  <c:v>30.4</c:v>
                </c:pt>
                <c:pt idx="733">
                  <c:v>30.62</c:v>
                </c:pt>
                <c:pt idx="734">
                  <c:v>28.99</c:v>
                </c:pt>
                <c:pt idx="735">
                  <c:v>28.35</c:v>
                </c:pt>
                <c:pt idx="736">
                  <c:v>29.16</c:v>
                </c:pt>
                <c:pt idx="737">
                  <c:v>29.71</c:v>
                </c:pt>
                <c:pt idx="738">
                  <c:v>28.69</c:v>
                </c:pt>
                <c:pt idx="739">
                  <c:v>30.95</c:v>
                </c:pt>
                <c:pt idx="740">
                  <c:v>28.36</c:v>
                </c:pt>
                <c:pt idx="741">
                  <c:v>29.67</c:v>
                </c:pt>
                <c:pt idx="742">
                  <c:v>27.83</c:v>
                </c:pt>
                <c:pt idx="743">
                  <c:v>28.65</c:v>
                </c:pt>
                <c:pt idx="744">
                  <c:v>30.62</c:v>
                </c:pt>
                <c:pt idx="745">
                  <c:v>29.13</c:v>
                </c:pt>
                <c:pt idx="746">
                  <c:v>30.32</c:v>
                </c:pt>
                <c:pt idx="747">
                  <c:v>31.65</c:v>
                </c:pt>
                <c:pt idx="748">
                  <c:v>31.24</c:v>
                </c:pt>
                <c:pt idx="749">
                  <c:v>29.8</c:v>
                </c:pt>
                <c:pt idx="750">
                  <c:v>26.98</c:v>
                </c:pt>
                <c:pt idx="751">
                  <c:v>30.98</c:v>
                </c:pt>
                <c:pt idx="752">
                  <c:v>29.63</c:v>
                </c:pt>
                <c:pt idx="753">
                  <c:v>30.26</c:v>
                </c:pt>
                <c:pt idx="754">
                  <c:v>30.49</c:v>
                </c:pt>
                <c:pt idx="755">
                  <c:v>25.2</c:v>
                </c:pt>
                <c:pt idx="756">
                  <c:v>28.71</c:v>
                </c:pt>
                <c:pt idx="757">
                  <c:v>29.27</c:v>
                </c:pt>
                <c:pt idx="758">
                  <c:v>30.85</c:v>
                </c:pt>
                <c:pt idx="759">
                  <c:v>30.43</c:v>
                </c:pt>
                <c:pt idx="760">
                  <c:v>30.96</c:v>
                </c:pt>
                <c:pt idx="761">
                  <c:v>30.34</c:v>
                </c:pt>
                <c:pt idx="762">
                  <c:v>28.82</c:v>
                </c:pt>
                <c:pt idx="763">
                  <c:v>29.81</c:v>
                </c:pt>
                <c:pt idx="764">
                  <c:v>31.14</c:v>
                </c:pt>
                <c:pt idx="765">
                  <c:v>29.97</c:v>
                </c:pt>
                <c:pt idx="766">
                  <c:v>30.11</c:v>
                </c:pt>
                <c:pt idx="767">
                  <c:v>30.02</c:v>
                </c:pt>
                <c:pt idx="768">
                  <c:v>31.66</c:v>
                </c:pt>
                <c:pt idx="769">
                  <c:v>29.49</c:v>
                </c:pt>
                <c:pt idx="770">
                  <c:v>30.71</c:v>
                </c:pt>
                <c:pt idx="771">
                  <c:v>28.77</c:v>
                </c:pt>
                <c:pt idx="772">
                  <c:v>31.7</c:v>
                </c:pt>
                <c:pt idx="773">
                  <c:v>31.64</c:v>
                </c:pt>
                <c:pt idx="774">
                  <c:v>32</c:v>
                </c:pt>
                <c:pt idx="775">
                  <c:v>31.93</c:v>
                </c:pt>
                <c:pt idx="776">
                  <c:v>29.15</c:v>
                </c:pt>
                <c:pt idx="777">
                  <c:v>31.88</c:v>
                </c:pt>
                <c:pt idx="778">
                  <c:v>29.29</c:v>
                </c:pt>
                <c:pt idx="779">
                  <c:v>28.93</c:v>
                </c:pt>
                <c:pt idx="780">
                  <c:v>30.43</c:v>
                </c:pt>
                <c:pt idx="781">
                  <c:v>30.47</c:v>
                </c:pt>
                <c:pt idx="782">
                  <c:v>32.770000000000003</c:v>
                </c:pt>
                <c:pt idx="783">
                  <c:v>33.25</c:v>
                </c:pt>
                <c:pt idx="784">
                  <c:v>32.24</c:v>
                </c:pt>
                <c:pt idx="785">
                  <c:v>31.23</c:v>
                </c:pt>
                <c:pt idx="786">
                  <c:v>29.69</c:v>
                </c:pt>
                <c:pt idx="787">
                  <c:v>30.24</c:v>
                </c:pt>
                <c:pt idx="788">
                  <c:v>31.19</c:v>
                </c:pt>
                <c:pt idx="789">
                  <c:v>32.46</c:v>
                </c:pt>
                <c:pt idx="790">
                  <c:v>29.98</c:v>
                </c:pt>
                <c:pt idx="791">
                  <c:v>30.32</c:v>
                </c:pt>
                <c:pt idx="792">
                  <c:v>30.9</c:v>
                </c:pt>
                <c:pt idx="793">
                  <c:v>28.34</c:v>
                </c:pt>
                <c:pt idx="794">
                  <c:v>30.43</c:v>
                </c:pt>
                <c:pt idx="795">
                  <c:v>29.64</c:v>
                </c:pt>
                <c:pt idx="796">
                  <c:v>30.84</c:v>
                </c:pt>
                <c:pt idx="797">
                  <c:v>29.62</c:v>
                </c:pt>
                <c:pt idx="798">
                  <c:v>29.28</c:v>
                </c:pt>
                <c:pt idx="799">
                  <c:v>30.3</c:v>
                </c:pt>
                <c:pt idx="800">
                  <c:v>30.17</c:v>
                </c:pt>
                <c:pt idx="801">
                  <c:v>30.78</c:v>
                </c:pt>
                <c:pt idx="802">
                  <c:v>28.84</c:v>
                </c:pt>
                <c:pt idx="803">
                  <c:v>29.38</c:v>
                </c:pt>
                <c:pt idx="804">
                  <c:v>30</c:v>
                </c:pt>
                <c:pt idx="805">
                  <c:v>31.62</c:v>
                </c:pt>
                <c:pt idx="806">
                  <c:v>32.03</c:v>
                </c:pt>
                <c:pt idx="807">
                  <c:v>32.67</c:v>
                </c:pt>
                <c:pt idx="808">
                  <c:v>32</c:v>
                </c:pt>
                <c:pt idx="809">
                  <c:v>32.770000000000003</c:v>
                </c:pt>
                <c:pt idx="810">
                  <c:v>29.82</c:v>
                </c:pt>
                <c:pt idx="811">
                  <c:v>29.5</c:v>
                </c:pt>
                <c:pt idx="812">
                  <c:v>29.46</c:v>
                </c:pt>
                <c:pt idx="813">
                  <c:v>30.12</c:v>
                </c:pt>
                <c:pt idx="814">
                  <c:v>31.45</c:v>
                </c:pt>
                <c:pt idx="815">
                  <c:v>30.42</c:v>
                </c:pt>
                <c:pt idx="816">
                  <c:v>29.12</c:v>
                </c:pt>
                <c:pt idx="817">
                  <c:v>27.26</c:v>
                </c:pt>
                <c:pt idx="818">
                  <c:v>27.14</c:v>
                </c:pt>
                <c:pt idx="819">
                  <c:v>29.74</c:v>
                </c:pt>
                <c:pt idx="820">
                  <c:v>30.41</c:v>
                </c:pt>
                <c:pt idx="821">
                  <c:v>28.59</c:v>
                </c:pt>
                <c:pt idx="822">
                  <c:v>28.33</c:v>
                </c:pt>
                <c:pt idx="823">
                  <c:v>28.33</c:v>
                </c:pt>
                <c:pt idx="824">
                  <c:v>29.02</c:v>
                </c:pt>
                <c:pt idx="825">
                  <c:v>33.270000000000003</c:v>
                </c:pt>
                <c:pt idx="826">
                  <c:v>33.07</c:v>
                </c:pt>
                <c:pt idx="827">
                  <c:v>30.58</c:v>
                </c:pt>
                <c:pt idx="828">
                  <c:v>30.57</c:v>
                </c:pt>
                <c:pt idx="829">
                  <c:v>27.2</c:v>
                </c:pt>
                <c:pt idx="830">
                  <c:v>27.25</c:v>
                </c:pt>
                <c:pt idx="831">
                  <c:v>28.83</c:v>
                </c:pt>
                <c:pt idx="832">
                  <c:v>32.22</c:v>
                </c:pt>
                <c:pt idx="833">
                  <c:v>24.7</c:v>
                </c:pt>
                <c:pt idx="834">
                  <c:v>29.07</c:v>
                </c:pt>
                <c:pt idx="835">
                  <c:v>30.51</c:v>
                </c:pt>
                <c:pt idx="836">
                  <c:v>29.93</c:v>
                </c:pt>
                <c:pt idx="837">
                  <c:v>31.65</c:v>
                </c:pt>
                <c:pt idx="838">
                  <c:v>29.48</c:v>
                </c:pt>
                <c:pt idx="839">
                  <c:v>29.42</c:v>
                </c:pt>
                <c:pt idx="840">
                  <c:v>30.58</c:v>
                </c:pt>
                <c:pt idx="841">
                  <c:v>30.54</c:v>
                </c:pt>
                <c:pt idx="842">
                  <c:v>32.1</c:v>
                </c:pt>
                <c:pt idx="843">
                  <c:v>24.7</c:v>
                </c:pt>
                <c:pt idx="844">
                  <c:v>29.83</c:v>
                </c:pt>
                <c:pt idx="845">
                  <c:v>28.17</c:v>
                </c:pt>
                <c:pt idx="846">
                  <c:v>28.12</c:v>
                </c:pt>
                <c:pt idx="847">
                  <c:v>29.55</c:v>
                </c:pt>
                <c:pt idx="848">
                  <c:v>27.63</c:v>
                </c:pt>
                <c:pt idx="849">
                  <c:v>29.35</c:v>
                </c:pt>
                <c:pt idx="850">
                  <c:v>29.32</c:v>
                </c:pt>
                <c:pt idx="851">
                  <c:v>26.28</c:v>
                </c:pt>
                <c:pt idx="852">
                  <c:v>31.8</c:v>
                </c:pt>
                <c:pt idx="853">
                  <c:v>28.78</c:v>
                </c:pt>
                <c:pt idx="854">
                  <c:v>30.15</c:v>
                </c:pt>
                <c:pt idx="855">
                  <c:v>29.41</c:v>
                </c:pt>
                <c:pt idx="856">
                  <c:v>30.01</c:v>
                </c:pt>
                <c:pt idx="857">
                  <c:v>30.55</c:v>
                </c:pt>
                <c:pt idx="858">
                  <c:v>29.36</c:v>
                </c:pt>
                <c:pt idx="859">
                  <c:v>24.79</c:v>
                </c:pt>
                <c:pt idx="860">
                  <c:v>27.06</c:v>
                </c:pt>
                <c:pt idx="861">
                  <c:v>29.78</c:v>
                </c:pt>
                <c:pt idx="862">
                  <c:v>27.24</c:v>
                </c:pt>
                <c:pt idx="863">
                  <c:v>25.56</c:v>
                </c:pt>
                <c:pt idx="864">
                  <c:v>30.06</c:v>
                </c:pt>
                <c:pt idx="865">
                  <c:v>27.08</c:v>
                </c:pt>
                <c:pt idx="866">
                  <c:v>29.81</c:v>
                </c:pt>
                <c:pt idx="867">
                  <c:v>27.76</c:v>
                </c:pt>
                <c:pt idx="868">
                  <c:v>27.03</c:v>
                </c:pt>
                <c:pt idx="869">
                  <c:v>31.34</c:v>
                </c:pt>
                <c:pt idx="870">
                  <c:v>29.36</c:v>
                </c:pt>
                <c:pt idx="871">
                  <c:v>29.87</c:v>
                </c:pt>
                <c:pt idx="872">
                  <c:v>31.05</c:v>
                </c:pt>
                <c:pt idx="873">
                  <c:v>29.67</c:v>
                </c:pt>
                <c:pt idx="874">
                  <c:v>31.02</c:v>
                </c:pt>
                <c:pt idx="875">
                  <c:v>28.2</c:v>
                </c:pt>
                <c:pt idx="876">
                  <c:v>28.8</c:v>
                </c:pt>
                <c:pt idx="877">
                  <c:v>30.77</c:v>
                </c:pt>
                <c:pt idx="878">
                  <c:v>28.46</c:v>
                </c:pt>
                <c:pt idx="879">
                  <c:v>27.55</c:v>
                </c:pt>
                <c:pt idx="880">
                  <c:v>29.04</c:v>
                </c:pt>
                <c:pt idx="881">
                  <c:v>26.68</c:v>
                </c:pt>
                <c:pt idx="882">
                  <c:v>29.53</c:v>
                </c:pt>
                <c:pt idx="883">
                  <c:v>27.56</c:v>
                </c:pt>
                <c:pt idx="884">
                  <c:v>30.52</c:v>
                </c:pt>
                <c:pt idx="885">
                  <c:v>30.15</c:v>
                </c:pt>
                <c:pt idx="886">
                  <c:v>30.55</c:v>
                </c:pt>
                <c:pt idx="887">
                  <c:v>28.41</c:v>
                </c:pt>
                <c:pt idx="888">
                  <c:v>31.08</c:v>
                </c:pt>
                <c:pt idx="889">
                  <c:v>30.89</c:v>
                </c:pt>
                <c:pt idx="890">
                  <c:v>29.42</c:v>
                </c:pt>
                <c:pt idx="891">
                  <c:v>30.16</c:v>
                </c:pt>
                <c:pt idx="892">
                  <c:v>29.22</c:v>
                </c:pt>
                <c:pt idx="893">
                  <c:v>29.86</c:v>
                </c:pt>
                <c:pt idx="894">
                  <c:v>24.24</c:v>
                </c:pt>
                <c:pt idx="895">
                  <c:v>25.61</c:v>
                </c:pt>
                <c:pt idx="896">
                  <c:v>30.75</c:v>
                </c:pt>
                <c:pt idx="897">
                  <c:v>29.52</c:v>
                </c:pt>
                <c:pt idx="898">
                  <c:v>29.11</c:v>
                </c:pt>
                <c:pt idx="899">
                  <c:v>26.74</c:v>
                </c:pt>
                <c:pt idx="900">
                  <c:v>27.96</c:v>
                </c:pt>
                <c:pt idx="901">
                  <c:v>28.55</c:v>
                </c:pt>
                <c:pt idx="902">
                  <c:v>27.94</c:v>
                </c:pt>
                <c:pt idx="903">
                  <c:v>25.25</c:v>
                </c:pt>
                <c:pt idx="904">
                  <c:v>30.15</c:v>
                </c:pt>
                <c:pt idx="905">
                  <c:v>28.7</c:v>
                </c:pt>
                <c:pt idx="906">
                  <c:v>26.1</c:v>
                </c:pt>
                <c:pt idx="907">
                  <c:v>29.38</c:v>
                </c:pt>
                <c:pt idx="908">
                  <c:v>30.45</c:v>
                </c:pt>
                <c:pt idx="909">
                  <c:v>31.24</c:v>
                </c:pt>
                <c:pt idx="910">
                  <c:v>34.159999999999997</c:v>
                </c:pt>
                <c:pt idx="911">
                  <c:v>29.29</c:v>
                </c:pt>
                <c:pt idx="912">
                  <c:v>29.82</c:v>
                </c:pt>
                <c:pt idx="913">
                  <c:v>30.96</c:v>
                </c:pt>
                <c:pt idx="914">
                  <c:v>30.36</c:v>
                </c:pt>
                <c:pt idx="915">
                  <c:v>30.14</c:v>
                </c:pt>
                <c:pt idx="916">
                  <c:v>31.96</c:v>
                </c:pt>
                <c:pt idx="917">
                  <c:v>31.57</c:v>
                </c:pt>
                <c:pt idx="918">
                  <c:v>29.28</c:v>
                </c:pt>
                <c:pt idx="919">
                  <c:v>29.45</c:v>
                </c:pt>
                <c:pt idx="920">
                  <c:v>26.34</c:v>
                </c:pt>
                <c:pt idx="921">
                  <c:v>25.42</c:v>
                </c:pt>
                <c:pt idx="922">
                  <c:v>30.33</c:v>
                </c:pt>
                <c:pt idx="923">
                  <c:v>29.82</c:v>
                </c:pt>
                <c:pt idx="924">
                  <c:v>25.59</c:v>
                </c:pt>
                <c:pt idx="925">
                  <c:v>29.88</c:v>
                </c:pt>
                <c:pt idx="926">
                  <c:v>31.04</c:v>
                </c:pt>
                <c:pt idx="927">
                  <c:v>26.42</c:v>
                </c:pt>
                <c:pt idx="928">
                  <c:v>28.73</c:v>
                </c:pt>
                <c:pt idx="929">
                  <c:v>27.94</c:v>
                </c:pt>
                <c:pt idx="930">
                  <c:v>30.71</c:v>
                </c:pt>
                <c:pt idx="931">
                  <c:v>30.18</c:v>
                </c:pt>
                <c:pt idx="932">
                  <c:v>29.83</c:v>
                </c:pt>
                <c:pt idx="933">
                  <c:v>29.64</c:v>
                </c:pt>
                <c:pt idx="934">
                  <c:v>31.09</c:v>
                </c:pt>
                <c:pt idx="935">
                  <c:v>29.57</c:v>
                </c:pt>
                <c:pt idx="936">
                  <c:v>31.71</c:v>
                </c:pt>
                <c:pt idx="937">
                  <c:v>29.79</c:v>
                </c:pt>
                <c:pt idx="938">
                  <c:v>30.58</c:v>
                </c:pt>
                <c:pt idx="939">
                  <c:v>29.26</c:v>
                </c:pt>
                <c:pt idx="940">
                  <c:v>29.91</c:v>
                </c:pt>
                <c:pt idx="941">
                  <c:v>31.98</c:v>
                </c:pt>
                <c:pt idx="942">
                  <c:v>32.51</c:v>
                </c:pt>
                <c:pt idx="943">
                  <c:v>29.78</c:v>
                </c:pt>
                <c:pt idx="944">
                  <c:v>28.82</c:v>
                </c:pt>
                <c:pt idx="945">
                  <c:v>29.82</c:v>
                </c:pt>
                <c:pt idx="946">
                  <c:v>29.79</c:v>
                </c:pt>
                <c:pt idx="947">
                  <c:v>29.4</c:v>
                </c:pt>
                <c:pt idx="948">
                  <c:v>28.33</c:v>
                </c:pt>
                <c:pt idx="949">
                  <c:v>25.95</c:v>
                </c:pt>
                <c:pt idx="950">
                  <c:v>26.92</c:v>
                </c:pt>
                <c:pt idx="951">
                  <c:v>32.299999999999997</c:v>
                </c:pt>
                <c:pt idx="952">
                  <c:v>31.5</c:v>
                </c:pt>
                <c:pt idx="953">
                  <c:v>30.14</c:v>
                </c:pt>
                <c:pt idx="954">
                  <c:v>30.41</c:v>
                </c:pt>
                <c:pt idx="955">
                  <c:v>29.36</c:v>
                </c:pt>
                <c:pt idx="956">
                  <c:v>30.54</c:v>
                </c:pt>
                <c:pt idx="957">
                  <c:v>27.14</c:v>
                </c:pt>
                <c:pt idx="958">
                  <c:v>28.46</c:v>
                </c:pt>
                <c:pt idx="959">
                  <c:v>32.020000000000003</c:v>
                </c:pt>
                <c:pt idx="960">
                  <c:v>29.58</c:v>
                </c:pt>
                <c:pt idx="961">
                  <c:v>28.98</c:v>
                </c:pt>
                <c:pt idx="962">
                  <c:v>29.61</c:v>
                </c:pt>
                <c:pt idx="963">
                  <c:v>29.32</c:v>
                </c:pt>
                <c:pt idx="964">
                  <c:v>29.42</c:v>
                </c:pt>
                <c:pt idx="965">
                  <c:v>29.66</c:v>
                </c:pt>
                <c:pt idx="966">
                  <c:v>30.8</c:v>
                </c:pt>
                <c:pt idx="967">
                  <c:v>28.65</c:v>
                </c:pt>
                <c:pt idx="968">
                  <c:v>28.95</c:v>
                </c:pt>
                <c:pt idx="969">
                  <c:v>27</c:v>
                </c:pt>
                <c:pt idx="970">
                  <c:v>30.55</c:v>
                </c:pt>
                <c:pt idx="971">
                  <c:v>30.42</c:v>
                </c:pt>
                <c:pt idx="972">
                  <c:v>23.86</c:v>
                </c:pt>
                <c:pt idx="973">
                  <c:v>30.84</c:v>
                </c:pt>
                <c:pt idx="974">
                  <c:v>29.43</c:v>
                </c:pt>
                <c:pt idx="975">
                  <c:v>29.12</c:v>
                </c:pt>
                <c:pt idx="976">
                  <c:v>28.23</c:v>
                </c:pt>
                <c:pt idx="977">
                  <c:v>29.47</c:v>
                </c:pt>
                <c:pt idx="978">
                  <c:v>29.24</c:v>
                </c:pt>
                <c:pt idx="979">
                  <c:v>28.98</c:v>
                </c:pt>
                <c:pt idx="980">
                  <c:v>28.14</c:v>
                </c:pt>
                <c:pt idx="981">
                  <c:v>27.84</c:v>
                </c:pt>
                <c:pt idx="982">
                  <c:v>26.7</c:v>
                </c:pt>
                <c:pt idx="983">
                  <c:v>28.04</c:v>
                </c:pt>
                <c:pt idx="984">
                  <c:v>25.53</c:v>
                </c:pt>
                <c:pt idx="985">
                  <c:v>27.74</c:v>
                </c:pt>
                <c:pt idx="986">
                  <c:v>28.85</c:v>
                </c:pt>
                <c:pt idx="987">
                  <c:v>30.64</c:v>
                </c:pt>
                <c:pt idx="988">
                  <c:v>27.77</c:v>
                </c:pt>
                <c:pt idx="989">
                  <c:v>30.52</c:v>
                </c:pt>
                <c:pt idx="990">
                  <c:v>29.62</c:v>
                </c:pt>
                <c:pt idx="991">
                  <c:v>26.82</c:v>
                </c:pt>
                <c:pt idx="992">
                  <c:v>26.75</c:v>
                </c:pt>
                <c:pt idx="993">
                  <c:v>27.3</c:v>
                </c:pt>
                <c:pt idx="994">
                  <c:v>27.16</c:v>
                </c:pt>
                <c:pt idx="995">
                  <c:v>28.29</c:v>
                </c:pt>
                <c:pt idx="996">
                  <c:v>28.44</c:v>
                </c:pt>
                <c:pt idx="997">
                  <c:v>26.86</c:v>
                </c:pt>
                <c:pt idx="998">
                  <c:v>28</c:v>
                </c:pt>
                <c:pt idx="999">
                  <c:v>28.62</c:v>
                </c:pt>
                <c:pt idx="1000">
                  <c:v>28.62</c:v>
                </c:pt>
                <c:pt idx="1001">
                  <c:v>27.53</c:v>
                </c:pt>
                <c:pt idx="1002">
                  <c:v>25.42</c:v>
                </c:pt>
                <c:pt idx="1003">
                  <c:v>28.06</c:v>
                </c:pt>
                <c:pt idx="1004">
                  <c:v>25.89</c:v>
                </c:pt>
                <c:pt idx="1005">
                  <c:v>28.29</c:v>
                </c:pt>
                <c:pt idx="1006">
                  <c:v>26.91</c:v>
                </c:pt>
                <c:pt idx="1007">
                  <c:v>26.08</c:v>
                </c:pt>
                <c:pt idx="1008">
                  <c:v>28.59</c:v>
                </c:pt>
                <c:pt idx="1009">
                  <c:v>26.2</c:v>
                </c:pt>
                <c:pt idx="1010">
                  <c:v>29.56</c:v>
                </c:pt>
                <c:pt idx="1011">
                  <c:v>30.36</c:v>
                </c:pt>
                <c:pt idx="1012">
                  <c:v>30.51</c:v>
                </c:pt>
                <c:pt idx="1013">
                  <c:v>28.68</c:v>
                </c:pt>
                <c:pt idx="1014">
                  <c:v>30.22</c:v>
                </c:pt>
                <c:pt idx="1015">
                  <c:v>28.88</c:v>
                </c:pt>
                <c:pt idx="1016">
                  <c:v>26.13</c:v>
                </c:pt>
                <c:pt idx="1017">
                  <c:v>22.53</c:v>
                </c:pt>
                <c:pt idx="1018">
                  <c:v>24.41</c:v>
                </c:pt>
                <c:pt idx="1019">
                  <c:v>26.69</c:v>
                </c:pt>
                <c:pt idx="1020">
                  <c:v>27.24</c:v>
                </c:pt>
                <c:pt idx="1021">
                  <c:v>28.82</c:v>
                </c:pt>
                <c:pt idx="1022">
                  <c:v>29.12</c:v>
                </c:pt>
                <c:pt idx="1023">
                  <c:v>29.53</c:v>
                </c:pt>
                <c:pt idx="1024">
                  <c:v>29.48</c:v>
                </c:pt>
                <c:pt idx="1025">
                  <c:v>29.68</c:v>
                </c:pt>
                <c:pt idx="1026">
                  <c:v>28.67</c:v>
                </c:pt>
                <c:pt idx="1027">
                  <c:v>29.23</c:v>
                </c:pt>
                <c:pt idx="1028">
                  <c:v>28.66</c:v>
                </c:pt>
                <c:pt idx="1029">
                  <c:v>28.71</c:v>
                </c:pt>
                <c:pt idx="1030">
                  <c:v>28.26</c:v>
                </c:pt>
                <c:pt idx="1031">
                  <c:v>27.77</c:v>
                </c:pt>
                <c:pt idx="1032">
                  <c:v>28.29</c:v>
                </c:pt>
                <c:pt idx="1033">
                  <c:v>29.21</c:v>
                </c:pt>
                <c:pt idx="1034">
                  <c:v>24.23</c:v>
                </c:pt>
                <c:pt idx="1035">
                  <c:v>26.69</c:v>
                </c:pt>
                <c:pt idx="1036">
                  <c:v>27.31</c:v>
                </c:pt>
                <c:pt idx="1037">
                  <c:v>26.36</c:v>
                </c:pt>
                <c:pt idx="1038">
                  <c:v>26.28</c:v>
                </c:pt>
                <c:pt idx="1039">
                  <c:v>25.63</c:v>
                </c:pt>
                <c:pt idx="1040">
                  <c:v>22.44</c:v>
                </c:pt>
                <c:pt idx="1041">
                  <c:v>23.87</c:v>
                </c:pt>
                <c:pt idx="1042">
                  <c:v>25.9</c:v>
                </c:pt>
                <c:pt idx="1043">
                  <c:v>28.26</c:v>
                </c:pt>
                <c:pt idx="1044">
                  <c:v>26.5</c:v>
                </c:pt>
                <c:pt idx="1045">
                  <c:v>27.18</c:v>
                </c:pt>
                <c:pt idx="1046">
                  <c:v>25.53</c:v>
                </c:pt>
                <c:pt idx="1047">
                  <c:v>26.4</c:v>
                </c:pt>
                <c:pt idx="1048">
                  <c:v>26.52</c:v>
                </c:pt>
                <c:pt idx="1049">
                  <c:v>23.97</c:v>
                </c:pt>
                <c:pt idx="1050">
                  <c:v>25.38</c:v>
                </c:pt>
                <c:pt idx="1051">
                  <c:v>28.92</c:v>
                </c:pt>
                <c:pt idx="1052">
                  <c:v>30.11</c:v>
                </c:pt>
                <c:pt idx="1053">
                  <c:v>27.51</c:v>
                </c:pt>
                <c:pt idx="1054">
                  <c:v>25.72</c:v>
                </c:pt>
                <c:pt idx="1055">
                  <c:v>26.76</c:v>
                </c:pt>
                <c:pt idx="1056">
                  <c:v>28.68</c:v>
                </c:pt>
                <c:pt idx="1057">
                  <c:v>28.83</c:v>
                </c:pt>
                <c:pt idx="1058">
                  <c:v>28.58</c:v>
                </c:pt>
                <c:pt idx="1059">
                  <c:v>28.71</c:v>
                </c:pt>
                <c:pt idx="1060">
                  <c:v>28.65</c:v>
                </c:pt>
                <c:pt idx="1061">
                  <c:v>28.46</c:v>
                </c:pt>
                <c:pt idx="1062">
                  <c:v>29.01</c:v>
                </c:pt>
                <c:pt idx="1063">
                  <c:v>28.29</c:v>
                </c:pt>
                <c:pt idx="1064">
                  <c:v>29.51</c:v>
                </c:pt>
                <c:pt idx="1065">
                  <c:v>28.76</c:v>
                </c:pt>
                <c:pt idx="1066">
                  <c:v>28.76</c:v>
                </c:pt>
                <c:pt idx="1067">
                  <c:v>28.55</c:v>
                </c:pt>
                <c:pt idx="1068">
                  <c:v>28.86</c:v>
                </c:pt>
                <c:pt idx="1069">
                  <c:v>28.32</c:v>
                </c:pt>
                <c:pt idx="1070">
                  <c:v>28.15</c:v>
                </c:pt>
                <c:pt idx="1071">
                  <c:v>28.3</c:v>
                </c:pt>
                <c:pt idx="1072">
                  <c:v>28.12</c:v>
                </c:pt>
                <c:pt idx="1073">
                  <c:v>29.05</c:v>
                </c:pt>
                <c:pt idx="1074">
                  <c:v>28.36</c:v>
                </c:pt>
                <c:pt idx="1075">
                  <c:v>29.01</c:v>
                </c:pt>
                <c:pt idx="1076">
                  <c:v>30.28</c:v>
                </c:pt>
                <c:pt idx="1077">
                  <c:v>30.44</c:v>
                </c:pt>
                <c:pt idx="1078">
                  <c:v>29.41</c:v>
                </c:pt>
                <c:pt idx="1079">
                  <c:v>29.78</c:v>
                </c:pt>
                <c:pt idx="1080">
                  <c:v>29.55</c:v>
                </c:pt>
                <c:pt idx="1081">
                  <c:v>28.84</c:v>
                </c:pt>
                <c:pt idx="1082">
                  <c:v>28.92</c:v>
                </c:pt>
                <c:pt idx="1083">
                  <c:v>28.99</c:v>
                </c:pt>
                <c:pt idx="1084">
                  <c:v>27.95</c:v>
                </c:pt>
                <c:pt idx="1085">
                  <c:v>28.91</c:v>
                </c:pt>
                <c:pt idx="1086">
                  <c:v>28.56</c:v>
                </c:pt>
                <c:pt idx="1087">
                  <c:v>29.88</c:v>
                </c:pt>
                <c:pt idx="1088">
                  <c:v>29.82</c:v>
                </c:pt>
                <c:pt idx="1089">
                  <c:v>30.07</c:v>
                </c:pt>
                <c:pt idx="1090">
                  <c:v>29.72</c:v>
                </c:pt>
                <c:pt idx="1091">
                  <c:v>29.58</c:v>
                </c:pt>
                <c:pt idx="1092">
                  <c:v>30.69</c:v>
                </c:pt>
                <c:pt idx="1093">
                  <c:v>30.02</c:v>
                </c:pt>
                <c:pt idx="1094">
                  <c:v>30.99</c:v>
                </c:pt>
                <c:pt idx="1095">
                  <c:v>28.96</c:v>
                </c:pt>
                <c:pt idx="1096">
                  <c:v>29.23</c:v>
                </c:pt>
                <c:pt idx="1097">
                  <c:v>27.48</c:v>
                </c:pt>
                <c:pt idx="1098">
                  <c:v>29.24</c:v>
                </c:pt>
                <c:pt idx="1099">
                  <c:v>27.9</c:v>
                </c:pt>
                <c:pt idx="1100">
                  <c:v>27.91</c:v>
                </c:pt>
                <c:pt idx="1101">
                  <c:v>29.04</c:v>
                </c:pt>
                <c:pt idx="1102">
                  <c:v>25.54</c:v>
                </c:pt>
                <c:pt idx="1103">
                  <c:v>29.78</c:v>
                </c:pt>
                <c:pt idx="1104">
                  <c:v>28.47</c:v>
                </c:pt>
                <c:pt idx="1105">
                  <c:v>30.11</c:v>
                </c:pt>
                <c:pt idx="1106">
                  <c:v>28.21</c:v>
                </c:pt>
                <c:pt idx="1107">
                  <c:v>28.2</c:v>
                </c:pt>
                <c:pt idx="1108">
                  <c:v>29.21</c:v>
                </c:pt>
                <c:pt idx="1109">
                  <c:v>28.56</c:v>
                </c:pt>
                <c:pt idx="1110">
                  <c:v>30.55</c:v>
                </c:pt>
                <c:pt idx="1111">
                  <c:v>28.66</c:v>
                </c:pt>
                <c:pt idx="1112">
                  <c:v>28.04</c:v>
                </c:pt>
                <c:pt idx="1113">
                  <c:v>28.09</c:v>
                </c:pt>
                <c:pt idx="1114">
                  <c:v>28.64</c:v>
                </c:pt>
                <c:pt idx="1115">
                  <c:v>30.54</c:v>
                </c:pt>
                <c:pt idx="1116">
                  <c:v>29.79</c:v>
                </c:pt>
                <c:pt idx="1117">
                  <c:v>27.68</c:v>
                </c:pt>
                <c:pt idx="1118">
                  <c:v>23.97</c:v>
                </c:pt>
                <c:pt idx="1119">
                  <c:v>27.82</c:v>
                </c:pt>
                <c:pt idx="1120">
                  <c:v>29.92</c:v>
                </c:pt>
                <c:pt idx="1121">
                  <c:v>27.92</c:v>
                </c:pt>
                <c:pt idx="1122">
                  <c:v>28.69</c:v>
                </c:pt>
                <c:pt idx="1123">
                  <c:v>29.47</c:v>
                </c:pt>
                <c:pt idx="1124">
                  <c:v>29.63</c:v>
                </c:pt>
                <c:pt idx="1125">
                  <c:v>29.57</c:v>
                </c:pt>
                <c:pt idx="1126">
                  <c:v>28.47</c:v>
                </c:pt>
                <c:pt idx="1127">
                  <c:v>27.49</c:v>
                </c:pt>
                <c:pt idx="1128">
                  <c:v>28.3</c:v>
                </c:pt>
                <c:pt idx="1129">
                  <c:v>27.55</c:v>
                </c:pt>
                <c:pt idx="1130">
                  <c:v>29.5</c:v>
                </c:pt>
                <c:pt idx="1131">
                  <c:v>28.84</c:v>
                </c:pt>
                <c:pt idx="1132">
                  <c:v>31.27</c:v>
                </c:pt>
                <c:pt idx="1133">
                  <c:v>30.07</c:v>
                </c:pt>
                <c:pt idx="1134">
                  <c:v>30.11</c:v>
                </c:pt>
                <c:pt idx="1135">
                  <c:v>28.7</c:v>
                </c:pt>
                <c:pt idx="1136">
                  <c:v>28.68</c:v>
                </c:pt>
                <c:pt idx="1137">
                  <c:v>29.28</c:v>
                </c:pt>
                <c:pt idx="1138">
                  <c:v>26.79</c:v>
                </c:pt>
                <c:pt idx="1139">
                  <c:v>32.020000000000003</c:v>
                </c:pt>
                <c:pt idx="1140">
                  <c:v>30.28</c:v>
                </c:pt>
                <c:pt idx="1141">
                  <c:v>30.07</c:v>
                </c:pt>
                <c:pt idx="1142">
                  <c:v>30.22</c:v>
                </c:pt>
                <c:pt idx="1143">
                  <c:v>29.58</c:v>
                </c:pt>
                <c:pt idx="1144">
                  <c:v>30.8</c:v>
                </c:pt>
                <c:pt idx="1145">
                  <c:v>29.28</c:v>
                </c:pt>
                <c:pt idx="1146">
                  <c:v>30.17</c:v>
                </c:pt>
                <c:pt idx="1147">
                  <c:v>29.74</c:v>
                </c:pt>
                <c:pt idx="1148">
                  <c:v>28.34</c:v>
                </c:pt>
                <c:pt idx="1149">
                  <c:v>31.08</c:v>
                </c:pt>
                <c:pt idx="1150">
                  <c:v>31.91</c:v>
                </c:pt>
                <c:pt idx="1151">
                  <c:v>27.47</c:v>
                </c:pt>
                <c:pt idx="1152">
                  <c:v>29.73</c:v>
                </c:pt>
                <c:pt idx="1153">
                  <c:v>30.23</c:v>
                </c:pt>
                <c:pt idx="1154">
                  <c:v>28.17</c:v>
                </c:pt>
                <c:pt idx="1155">
                  <c:v>28.42</c:v>
                </c:pt>
                <c:pt idx="1156">
                  <c:v>28.18</c:v>
                </c:pt>
                <c:pt idx="1157">
                  <c:v>27.83</c:v>
                </c:pt>
                <c:pt idx="1158">
                  <c:v>27.85</c:v>
                </c:pt>
                <c:pt idx="1159">
                  <c:v>30.61</c:v>
                </c:pt>
                <c:pt idx="1160">
                  <c:v>29.08</c:v>
                </c:pt>
                <c:pt idx="1161">
                  <c:v>29.31</c:v>
                </c:pt>
                <c:pt idx="1162">
                  <c:v>28.11</c:v>
                </c:pt>
                <c:pt idx="1163">
                  <c:v>28.07</c:v>
                </c:pt>
                <c:pt idx="1164">
                  <c:v>27.71</c:v>
                </c:pt>
                <c:pt idx="1165">
                  <c:v>28.56</c:v>
                </c:pt>
                <c:pt idx="1166">
                  <c:v>27.92</c:v>
                </c:pt>
                <c:pt idx="1167">
                  <c:v>26.56</c:v>
                </c:pt>
                <c:pt idx="1168">
                  <c:v>27.95</c:v>
                </c:pt>
                <c:pt idx="1169">
                  <c:v>28.18</c:v>
                </c:pt>
                <c:pt idx="1170">
                  <c:v>26.44</c:v>
                </c:pt>
                <c:pt idx="1171">
                  <c:v>31.46</c:v>
                </c:pt>
                <c:pt idx="1172">
                  <c:v>30.6</c:v>
                </c:pt>
                <c:pt idx="1173">
                  <c:v>30.76</c:v>
                </c:pt>
                <c:pt idx="1174">
                  <c:v>31.1</c:v>
                </c:pt>
                <c:pt idx="1175">
                  <c:v>31.18</c:v>
                </c:pt>
                <c:pt idx="1176">
                  <c:v>30.42</c:v>
                </c:pt>
                <c:pt idx="1177">
                  <c:v>29.71</c:v>
                </c:pt>
                <c:pt idx="1178">
                  <c:v>30.11</c:v>
                </c:pt>
                <c:pt idx="1179">
                  <c:v>30.88</c:v>
                </c:pt>
                <c:pt idx="1180">
                  <c:v>28.26</c:v>
                </c:pt>
                <c:pt idx="1181">
                  <c:v>30.22</c:v>
                </c:pt>
                <c:pt idx="1182">
                  <c:v>26.24</c:v>
                </c:pt>
                <c:pt idx="1183">
                  <c:v>29.5</c:v>
                </c:pt>
                <c:pt idx="1184">
                  <c:v>30.67</c:v>
                </c:pt>
                <c:pt idx="1185">
                  <c:v>31.07</c:v>
                </c:pt>
                <c:pt idx="1186">
                  <c:v>30.02</c:v>
                </c:pt>
                <c:pt idx="1187">
                  <c:v>30.12</c:v>
                </c:pt>
                <c:pt idx="1188">
                  <c:v>30.58</c:v>
                </c:pt>
                <c:pt idx="1189">
                  <c:v>27.95</c:v>
                </c:pt>
                <c:pt idx="1190">
                  <c:v>28.79</c:v>
                </c:pt>
                <c:pt idx="1191">
                  <c:v>30.98</c:v>
                </c:pt>
                <c:pt idx="1192">
                  <c:v>25.53</c:v>
                </c:pt>
                <c:pt idx="1193">
                  <c:v>28.25</c:v>
                </c:pt>
                <c:pt idx="1194">
                  <c:v>26.86</c:v>
                </c:pt>
                <c:pt idx="1195">
                  <c:v>29.3</c:v>
                </c:pt>
                <c:pt idx="1196">
                  <c:v>29.34</c:v>
                </c:pt>
                <c:pt idx="1197">
                  <c:v>26.87</c:v>
                </c:pt>
                <c:pt idx="1198">
                  <c:v>28.04</c:v>
                </c:pt>
                <c:pt idx="1199">
                  <c:v>31.09</c:v>
                </c:pt>
                <c:pt idx="1200">
                  <c:v>29.38</c:v>
                </c:pt>
                <c:pt idx="1201">
                  <c:v>29.14</c:v>
                </c:pt>
                <c:pt idx="1202">
                  <c:v>26.19</c:v>
                </c:pt>
                <c:pt idx="1203">
                  <c:v>30.26</c:v>
                </c:pt>
                <c:pt idx="1204">
                  <c:v>30.07</c:v>
                </c:pt>
                <c:pt idx="1205">
                  <c:v>28.43</c:v>
                </c:pt>
                <c:pt idx="1206">
                  <c:v>26.32</c:v>
                </c:pt>
                <c:pt idx="1209">
                  <c:v>29.5</c:v>
                </c:pt>
                <c:pt idx="1210">
                  <c:v>28.81</c:v>
                </c:pt>
                <c:pt idx="1211">
                  <c:v>29.27</c:v>
                </c:pt>
                <c:pt idx="1212">
                  <c:v>27.3</c:v>
                </c:pt>
                <c:pt idx="1213">
                  <c:v>27.94</c:v>
                </c:pt>
                <c:pt idx="1214">
                  <c:v>27.44</c:v>
                </c:pt>
                <c:pt idx="1215">
                  <c:v>25.94</c:v>
                </c:pt>
                <c:pt idx="1216">
                  <c:v>28.9</c:v>
                </c:pt>
                <c:pt idx="1217">
                  <c:v>28.5</c:v>
                </c:pt>
                <c:pt idx="1218">
                  <c:v>30.34</c:v>
                </c:pt>
                <c:pt idx="1219">
                  <c:v>29.21</c:v>
                </c:pt>
                <c:pt idx="1220">
                  <c:v>28.43</c:v>
                </c:pt>
                <c:pt idx="1221">
                  <c:v>29.28</c:v>
                </c:pt>
                <c:pt idx="1222">
                  <c:v>30.17</c:v>
                </c:pt>
                <c:pt idx="1223">
                  <c:v>28.67</c:v>
                </c:pt>
                <c:pt idx="1224">
                  <c:v>29.15</c:v>
                </c:pt>
                <c:pt idx="1225">
                  <c:v>29.71</c:v>
                </c:pt>
                <c:pt idx="1226">
                  <c:v>31.04</c:v>
                </c:pt>
                <c:pt idx="1227">
                  <c:v>28.07</c:v>
                </c:pt>
                <c:pt idx="1228">
                  <c:v>28.32</c:v>
                </c:pt>
                <c:pt idx="1229">
                  <c:v>28.9</c:v>
                </c:pt>
                <c:pt idx="1230">
                  <c:v>32.46</c:v>
                </c:pt>
                <c:pt idx="1231">
                  <c:v>30.9</c:v>
                </c:pt>
                <c:pt idx="1232">
                  <c:v>30.24</c:v>
                </c:pt>
                <c:pt idx="1233">
                  <c:v>29.36</c:v>
                </c:pt>
                <c:pt idx="1234">
                  <c:v>27.68</c:v>
                </c:pt>
                <c:pt idx="1235">
                  <c:v>30.23</c:v>
                </c:pt>
                <c:pt idx="1236">
                  <c:v>31.89</c:v>
                </c:pt>
                <c:pt idx="1237">
                  <c:v>29.59</c:v>
                </c:pt>
                <c:pt idx="1238">
                  <c:v>30.8</c:v>
                </c:pt>
                <c:pt idx="1239">
                  <c:v>30.98</c:v>
                </c:pt>
                <c:pt idx="1240">
                  <c:v>24.7</c:v>
                </c:pt>
                <c:pt idx="1241">
                  <c:v>29.24</c:v>
                </c:pt>
                <c:pt idx="1242">
                  <c:v>27.59</c:v>
                </c:pt>
                <c:pt idx="1243">
                  <c:v>29.38</c:v>
                </c:pt>
                <c:pt idx="1244">
                  <c:v>28.66</c:v>
                </c:pt>
                <c:pt idx="1245">
                  <c:v>28.59</c:v>
                </c:pt>
                <c:pt idx="1246">
                  <c:v>28.36</c:v>
                </c:pt>
                <c:pt idx="1247">
                  <c:v>25.62</c:v>
                </c:pt>
                <c:pt idx="1248">
                  <c:v>30.36</c:v>
                </c:pt>
                <c:pt idx="1249">
                  <c:v>28.75</c:v>
                </c:pt>
                <c:pt idx="1250">
                  <c:v>31.13</c:v>
                </c:pt>
                <c:pt idx="1251">
                  <c:v>29.17</c:v>
                </c:pt>
                <c:pt idx="1252">
                  <c:v>29.1</c:v>
                </c:pt>
                <c:pt idx="1253">
                  <c:v>30.52</c:v>
                </c:pt>
                <c:pt idx="1254">
                  <c:v>29.94</c:v>
                </c:pt>
                <c:pt idx="1255">
                  <c:v>30.59</c:v>
                </c:pt>
                <c:pt idx="1256">
                  <c:v>29.5</c:v>
                </c:pt>
                <c:pt idx="1257">
                  <c:v>30.56</c:v>
                </c:pt>
                <c:pt idx="1258">
                  <c:v>29.59</c:v>
                </c:pt>
                <c:pt idx="1259">
                  <c:v>29.88</c:v>
                </c:pt>
                <c:pt idx="1260">
                  <c:v>28.86</c:v>
                </c:pt>
                <c:pt idx="1261">
                  <c:v>29.68</c:v>
                </c:pt>
                <c:pt idx="1262">
                  <c:v>31.02</c:v>
                </c:pt>
                <c:pt idx="1263">
                  <c:v>26.21</c:v>
                </c:pt>
                <c:pt idx="1264">
                  <c:v>29</c:v>
                </c:pt>
                <c:pt idx="1265">
                  <c:v>30.69</c:v>
                </c:pt>
                <c:pt idx="1266">
                  <c:v>31</c:v>
                </c:pt>
                <c:pt idx="1267">
                  <c:v>26.59</c:v>
                </c:pt>
                <c:pt idx="1268">
                  <c:v>29.37</c:v>
                </c:pt>
                <c:pt idx="1269">
                  <c:v>30.26</c:v>
                </c:pt>
                <c:pt idx="1270">
                  <c:v>27.64</c:v>
                </c:pt>
                <c:pt idx="1271">
                  <c:v>27.88</c:v>
                </c:pt>
                <c:pt idx="1272">
                  <c:v>31.47</c:v>
                </c:pt>
                <c:pt idx="1273">
                  <c:v>28.18</c:v>
                </c:pt>
                <c:pt idx="1274">
                  <c:v>26.81</c:v>
                </c:pt>
                <c:pt idx="1275">
                  <c:v>28.22</c:v>
                </c:pt>
                <c:pt idx="1276">
                  <c:v>29.1</c:v>
                </c:pt>
                <c:pt idx="1277">
                  <c:v>30.01</c:v>
                </c:pt>
                <c:pt idx="1278">
                  <c:v>28.25</c:v>
                </c:pt>
                <c:pt idx="1279">
                  <c:v>29.17</c:v>
                </c:pt>
                <c:pt idx="1280">
                  <c:v>28.19</c:v>
                </c:pt>
                <c:pt idx="1281">
                  <c:v>27.97</c:v>
                </c:pt>
                <c:pt idx="1282">
                  <c:v>30.53</c:v>
                </c:pt>
                <c:pt idx="1283">
                  <c:v>27.3</c:v>
                </c:pt>
                <c:pt idx="1284">
                  <c:v>29.51</c:v>
                </c:pt>
                <c:pt idx="1285">
                  <c:v>29.71</c:v>
                </c:pt>
                <c:pt idx="1286">
                  <c:v>30.75</c:v>
                </c:pt>
                <c:pt idx="1287">
                  <c:v>31.12</c:v>
                </c:pt>
                <c:pt idx="1288">
                  <c:v>32.049999999999997</c:v>
                </c:pt>
                <c:pt idx="1289">
                  <c:v>30.5</c:v>
                </c:pt>
                <c:pt idx="1290">
                  <c:v>29.32</c:v>
                </c:pt>
                <c:pt idx="1291">
                  <c:v>30.25</c:v>
                </c:pt>
                <c:pt idx="1292">
                  <c:v>27.94</c:v>
                </c:pt>
                <c:pt idx="1293">
                  <c:v>28.2</c:v>
                </c:pt>
                <c:pt idx="1294">
                  <c:v>27.57</c:v>
                </c:pt>
                <c:pt idx="1295">
                  <c:v>28.51</c:v>
                </c:pt>
                <c:pt idx="1296">
                  <c:v>31.24</c:v>
                </c:pt>
                <c:pt idx="1297">
                  <c:v>28.82</c:v>
                </c:pt>
                <c:pt idx="1298">
                  <c:v>30.56</c:v>
                </c:pt>
                <c:pt idx="1299">
                  <c:v>28.1</c:v>
                </c:pt>
                <c:pt idx="1300">
                  <c:v>29.83</c:v>
                </c:pt>
                <c:pt idx="1301">
                  <c:v>25.2</c:v>
                </c:pt>
                <c:pt idx="1302">
                  <c:v>29.38</c:v>
                </c:pt>
                <c:pt idx="1303">
                  <c:v>28.18</c:v>
                </c:pt>
                <c:pt idx="1304">
                  <c:v>28.38</c:v>
                </c:pt>
                <c:pt idx="1305">
                  <c:v>25.29</c:v>
                </c:pt>
                <c:pt idx="1306">
                  <c:v>28.79</c:v>
                </c:pt>
                <c:pt idx="1307">
                  <c:v>29.89</c:v>
                </c:pt>
                <c:pt idx="1308">
                  <c:v>28.63</c:v>
                </c:pt>
                <c:pt idx="1309">
                  <c:v>28.53</c:v>
                </c:pt>
                <c:pt idx="1310">
                  <c:v>31.72</c:v>
                </c:pt>
                <c:pt idx="1311">
                  <c:v>30.55</c:v>
                </c:pt>
                <c:pt idx="1312">
                  <c:v>31.16</c:v>
                </c:pt>
                <c:pt idx="1313">
                  <c:v>30.56</c:v>
                </c:pt>
                <c:pt idx="1314">
                  <c:v>28.5</c:v>
                </c:pt>
                <c:pt idx="1315">
                  <c:v>29.51</c:v>
                </c:pt>
                <c:pt idx="1316">
                  <c:v>32.36</c:v>
                </c:pt>
                <c:pt idx="1317">
                  <c:v>32.6</c:v>
                </c:pt>
                <c:pt idx="1318">
                  <c:v>29.98</c:v>
                </c:pt>
                <c:pt idx="1319">
                  <c:v>29.84</c:v>
                </c:pt>
                <c:pt idx="1320">
                  <c:v>31.18</c:v>
                </c:pt>
                <c:pt idx="1321">
                  <c:v>29.26</c:v>
                </c:pt>
                <c:pt idx="1322">
                  <c:v>28.67</c:v>
                </c:pt>
                <c:pt idx="1323">
                  <c:v>28.94</c:v>
                </c:pt>
                <c:pt idx="1324">
                  <c:v>29.89</c:v>
                </c:pt>
                <c:pt idx="1325">
                  <c:v>32.450000000000003</c:v>
                </c:pt>
                <c:pt idx="1326">
                  <c:v>26.27</c:v>
                </c:pt>
                <c:pt idx="1327">
                  <c:v>26.16</c:v>
                </c:pt>
                <c:pt idx="1328">
                  <c:v>27.57</c:v>
                </c:pt>
                <c:pt idx="1329">
                  <c:v>28.74</c:v>
                </c:pt>
                <c:pt idx="1330">
                  <c:v>28.6</c:v>
                </c:pt>
                <c:pt idx="1331">
                  <c:v>28.53</c:v>
                </c:pt>
                <c:pt idx="1332">
                  <c:v>24.46</c:v>
                </c:pt>
                <c:pt idx="1333">
                  <c:v>26.64</c:v>
                </c:pt>
                <c:pt idx="1334">
                  <c:v>29.22</c:v>
                </c:pt>
                <c:pt idx="1335">
                  <c:v>26.79</c:v>
                </c:pt>
                <c:pt idx="1336">
                  <c:v>25.72</c:v>
                </c:pt>
                <c:pt idx="1337">
                  <c:v>26.66</c:v>
                </c:pt>
                <c:pt idx="1338">
                  <c:v>29.7</c:v>
                </c:pt>
                <c:pt idx="1339">
                  <c:v>30.93</c:v>
                </c:pt>
                <c:pt idx="1340">
                  <c:v>30.61</c:v>
                </c:pt>
                <c:pt idx="1341">
                  <c:v>25.71</c:v>
                </c:pt>
                <c:pt idx="1342">
                  <c:v>28.23</c:v>
                </c:pt>
                <c:pt idx="1343">
                  <c:v>29.04</c:v>
                </c:pt>
                <c:pt idx="1344">
                  <c:v>31.08</c:v>
                </c:pt>
                <c:pt idx="1345">
                  <c:v>28.38</c:v>
                </c:pt>
                <c:pt idx="1346">
                  <c:v>29.88</c:v>
                </c:pt>
                <c:pt idx="1347">
                  <c:v>28.61</c:v>
                </c:pt>
                <c:pt idx="1348">
                  <c:v>27.63</c:v>
                </c:pt>
                <c:pt idx="1349">
                  <c:v>27.61</c:v>
                </c:pt>
                <c:pt idx="1350">
                  <c:v>27.58</c:v>
                </c:pt>
                <c:pt idx="1351">
                  <c:v>30.21</c:v>
                </c:pt>
                <c:pt idx="1352">
                  <c:v>28.3</c:v>
                </c:pt>
                <c:pt idx="1353">
                  <c:v>25.72</c:v>
                </c:pt>
                <c:pt idx="1354">
                  <c:v>25.07</c:v>
                </c:pt>
                <c:pt idx="1355">
                  <c:v>26</c:v>
                </c:pt>
                <c:pt idx="1356">
                  <c:v>27.36</c:v>
                </c:pt>
                <c:pt idx="1357">
                  <c:v>29.66</c:v>
                </c:pt>
                <c:pt idx="1358">
                  <c:v>28.92</c:v>
                </c:pt>
                <c:pt idx="1359">
                  <c:v>27.73</c:v>
                </c:pt>
                <c:pt idx="1360">
                  <c:v>27.28</c:v>
                </c:pt>
                <c:pt idx="1361">
                  <c:v>27.06</c:v>
                </c:pt>
                <c:pt idx="1362">
                  <c:v>29.14</c:v>
                </c:pt>
                <c:pt idx="1363">
                  <c:v>28.75</c:v>
                </c:pt>
                <c:pt idx="1364">
                  <c:v>30</c:v>
                </c:pt>
                <c:pt idx="1365">
                  <c:v>28.09</c:v>
                </c:pt>
                <c:pt idx="1366">
                  <c:v>28.2</c:v>
                </c:pt>
                <c:pt idx="1367">
                  <c:v>28.17</c:v>
                </c:pt>
                <c:pt idx="1368">
                  <c:v>29.91</c:v>
                </c:pt>
                <c:pt idx="1369">
                  <c:v>29.99</c:v>
                </c:pt>
                <c:pt idx="1370">
                  <c:v>30.5</c:v>
                </c:pt>
                <c:pt idx="1371">
                  <c:v>29.79</c:v>
                </c:pt>
                <c:pt idx="1372">
                  <c:v>28.6</c:v>
                </c:pt>
                <c:pt idx="1373">
                  <c:v>28.73</c:v>
                </c:pt>
                <c:pt idx="1374">
                  <c:v>30.59</c:v>
                </c:pt>
                <c:pt idx="1375">
                  <c:v>29.94</c:v>
                </c:pt>
                <c:pt idx="1376">
                  <c:v>29.06</c:v>
                </c:pt>
                <c:pt idx="1377">
                  <c:v>30.08</c:v>
                </c:pt>
                <c:pt idx="1378">
                  <c:v>29.56</c:v>
                </c:pt>
                <c:pt idx="1379">
                  <c:v>29.37</c:v>
                </c:pt>
                <c:pt idx="1380">
                  <c:v>29.53</c:v>
                </c:pt>
                <c:pt idx="1381">
                  <c:v>28.84</c:v>
                </c:pt>
                <c:pt idx="1382">
                  <c:v>29.21</c:v>
                </c:pt>
                <c:pt idx="1383">
                  <c:v>29.06</c:v>
                </c:pt>
                <c:pt idx="1384">
                  <c:v>30.3</c:v>
                </c:pt>
                <c:pt idx="1385">
                  <c:v>30</c:v>
                </c:pt>
                <c:pt idx="1386">
                  <c:v>28.63</c:v>
                </c:pt>
                <c:pt idx="1387">
                  <c:v>27.46</c:v>
                </c:pt>
                <c:pt idx="1388">
                  <c:v>29.73</c:v>
                </c:pt>
                <c:pt idx="1389">
                  <c:v>28.82</c:v>
                </c:pt>
                <c:pt idx="1390">
                  <c:v>28.65</c:v>
                </c:pt>
                <c:pt idx="1391">
                  <c:v>27.44</c:v>
                </c:pt>
                <c:pt idx="1392">
                  <c:v>28.12</c:v>
                </c:pt>
                <c:pt idx="1393">
                  <c:v>29.67</c:v>
                </c:pt>
                <c:pt idx="1394">
                  <c:v>28.97</c:v>
                </c:pt>
                <c:pt idx="1395">
                  <c:v>28.42</c:v>
                </c:pt>
                <c:pt idx="1396">
                  <c:v>28.83</c:v>
                </c:pt>
                <c:pt idx="1397">
                  <c:v>28.52</c:v>
                </c:pt>
                <c:pt idx="1398">
                  <c:v>29.19</c:v>
                </c:pt>
                <c:pt idx="1399">
                  <c:v>27.66</c:v>
                </c:pt>
                <c:pt idx="1400">
                  <c:v>27.75</c:v>
                </c:pt>
                <c:pt idx="1401">
                  <c:v>27.86</c:v>
                </c:pt>
                <c:pt idx="1402">
                  <c:v>27.8</c:v>
                </c:pt>
                <c:pt idx="1403">
                  <c:v>29.04</c:v>
                </c:pt>
                <c:pt idx="1404">
                  <c:v>27.43</c:v>
                </c:pt>
                <c:pt idx="1405">
                  <c:v>29.14</c:v>
                </c:pt>
                <c:pt idx="1406">
                  <c:v>28.32</c:v>
                </c:pt>
                <c:pt idx="1407">
                  <c:v>27.97</c:v>
                </c:pt>
                <c:pt idx="1408">
                  <c:v>26.43</c:v>
                </c:pt>
                <c:pt idx="1409">
                  <c:v>27.88</c:v>
                </c:pt>
                <c:pt idx="1410">
                  <c:v>28.12</c:v>
                </c:pt>
                <c:pt idx="1411">
                  <c:v>26.73</c:v>
                </c:pt>
                <c:pt idx="1412">
                  <c:v>28.34</c:v>
                </c:pt>
                <c:pt idx="1413">
                  <c:v>29.18</c:v>
                </c:pt>
                <c:pt idx="1414">
                  <c:v>28</c:v>
                </c:pt>
                <c:pt idx="1415">
                  <c:v>28.67</c:v>
                </c:pt>
                <c:pt idx="1416">
                  <c:v>28.03</c:v>
                </c:pt>
                <c:pt idx="1417">
                  <c:v>27.36</c:v>
                </c:pt>
                <c:pt idx="1418">
                  <c:v>27.18</c:v>
                </c:pt>
                <c:pt idx="1419">
                  <c:v>29.11</c:v>
                </c:pt>
                <c:pt idx="1420">
                  <c:v>29.08</c:v>
                </c:pt>
                <c:pt idx="1421">
                  <c:v>27.98</c:v>
                </c:pt>
                <c:pt idx="1422">
                  <c:v>28.73</c:v>
                </c:pt>
                <c:pt idx="1423">
                  <c:v>26.98</c:v>
                </c:pt>
                <c:pt idx="1424">
                  <c:v>28.46</c:v>
                </c:pt>
                <c:pt idx="1425">
                  <c:v>28.08</c:v>
                </c:pt>
                <c:pt idx="1426">
                  <c:v>29.04</c:v>
                </c:pt>
                <c:pt idx="1427">
                  <c:v>28.06</c:v>
                </c:pt>
                <c:pt idx="1428">
                  <c:v>28.66</c:v>
                </c:pt>
                <c:pt idx="1429">
                  <c:v>27.52</c:v>
                </c:pt>
                <c:pt idx="1430">
                  <c:v>26.47</c:v>
                </c:pt>
                <c:pt idx="1431">
                  <c:v>29.24</c:v>
                </c:pt>
                <c:pt idx="1432">
                  <c:v>27.63</c:v>
                </c:pt>
                <c:pt idx="1433">
                  <c:v>27.56</c:v>
                </c:pt>
                <c:pt idx="1434">
                  <c:v>28.21</c:v>
                </c:pt>
                <c:pt idx="1435">
                  <c:v>27.44</c:v>
                </c:pt>
                <c:pt idx="1436">
                  <c:v>28.17</c:v>
                </c:pt>
                <c:pt idx="1437">
                  <c:v>28.14</c:v>
                </c:pt>
                <c:pt idx="1438">
                  <c:v>27.6</c:v>
                </c:pt>
                <c:pt idx="1439">
                  <c:v>27.56</c:v>
                </c:pt>
                <c:pt idx="1440">
                  <c:v>27.56</c:v>
                </c:pt>
                <c:pt idx="1441">
                  <c:v>29.12</c:v>
                </c:pt>
                <c:pt idx="1442">
                  <c:v>28.56</c:v>
                </c:pt>
                <c:pt idx="1443">
                  <c:v>28.12</c:v>
                </c:pt>
                <c:pt idx="1444">
                  <c:v>29.8</c:v>
                </c:pt>
                <c:pt idx="1445">
                  <c:v>29.32</c:v>
                </c:pt>
                <c:pt idx="1446">
                  <c:v>27.71</c:v>
                </c:pt>
                <c:pt idx="1447">
                  <c:v>27.41</c:v>
                </c:pt>
                <c:pt idx="1448">
                  <c:v>28.84</c:v>
                </c:pt>
                <c:pt idx="1449">
                  <c:v>30.61</c:v>
                </c:pt>
                <c:pt idx="1450">
                  <c:v>28.47</c:v>
                </c:pt>
                <c:pt idx="1451">
                  <c:v>28.85</c:v>
                </c:pt>
                <c:pt idx="1452">
                  <c:v>29.95</c:v>
                </c:pt>
                <c:pt idx="1453">
                  <c:v>29.49</c:v>
                </c:pt>
                <c:pt idx="1454">
                  <c:v>29.06</c:v>
                </c:pt>
                <c:pt idx="1455">
                  <c:v>28.46</c:v>
                </c:pt>
                <c:pt idx="1456">
                  <c:v>30.01</c:v>
                </c:pt>
                <c:pt idx="1457">
                  <c:v>30.72</c:v>
                </c:pt>
                <c:pt idx="1458">
                  <c:v>30.19</c:v>
                </c:pt>
                <c:pt idx="1459">
                  <c:v>28.28</c:v>
                </c:pt>
                <c:pt idx="1460">
                  <c:v>30.53</c:v>
                </c:pt>
                <c:pt idx="1461">
                  <c:v>27.43</c:v>
                </c:pt>
                <c:pt idx="1462">
                  <c:v>30.38</c:v>
                </c:pt>
                <c:pt idx="1463">
                  <c:v>29.26</c:v>
                </c:pt>
                <c:pt idx="1464">
                  <c:v>29.67</c:v>
                </c:pt>
                <c:pt idx="1465">
                  <c:v>29.88</c:v>
                </c:pt>
                <c:pt idx="1466">
                  <c:v>29.6</c:v>
                </c:pt>
                <c:pt idx="1467">
                  <c:v>29.17</c:v>
                </c:pt>
                <c:pt idx="1468">
                  <c:v>28.23</c:v>
                </c:pt>
                <c:pt idx="1469">
                  <c:v>29.32</c:v>
                </c:pt>
                <c:pt idx="1470">
                  <c:v>27.64</c:v>
                </c:pt>
                <c:pt idx="1471">
                  <c:v>28.62</c:v>
                </c:pt>
                <c:pt idx="1472">
                  <c:v>30.34</c:v>
                </c:pt>
                <c:pt idx="1473">
                  <c:v>29.43</c:v>
                </c:pt>
                <c:pt idx="1474">
                  <c:v>27.57</c:v>
                </c:pt>
                <c:pt idx="1475">
                  <c:v>33.18</c:v>
                </c:pt>
                <c:pt idx="1476">
                  <c:v>31.09</c:v>
                </c:pt>
                <c:pt idx="1477">
                  <c:v>30.73</c:v>
                </c:pt>
                <c:pt idx="1478">
                  <c:v>28.13</c:v>
                </c:pt>
                <c:pt idx="1479">
                  <c:v>29.77</c:v>
                </c:pt>
                <c:pt idx="1480">
                  <c:v>29.11</c:v>
                </c:pt>
                <c:pt idx="1481">
                  <c:v>30.81</c:v>
                </c:pt>
                <c:pt idx="1482">
                  <c:v>28.96</c:v>
                </c:pt>
                <c:pt idx="1483">
                  <c:v>29.61</c:v>
                </c:pt>
                <c:pt idx="1484">
                  <c:v>28</c:v>
                </c:pt>
                <c:pt idx="1485">
                  <c:v>32.049999999999997</c:v>
                </c:pt>
                <c:pt idx="1486">
                  <c:v>28.13</c:v>
                </c:pt>
                <c:pt idx="1487">
                  <c:v>29.31</c:v>
                </c:pt>
                <c:pt idx="1488">
                  <c:v>28.76</c:v>
                </c:pt>
                <c:pt idx="1489">
                  <c:v>30.21</c:v>
                </c:pt>
                <c:pt idx="1490">
                  <c:v>31.62</c:v>
                </c:pt>
                <c:pt idx="1491">
                  <c:v>29.5</c:v>
                </c:pt>
                <c:pt idx="1492">
                  <c:v>31.11</c:v>
                </c:pt>
                <c:pt idx="1493">
                  <c:v>29.27</c:v>
                </c:pt>
                <c:pt idx="1494">
                  <c:v>30.21</c:v>
                </c:pt>
                <c:pt idx="1495">
                  <c:v>31.21</c:v>
                </c:pt>
                <c:pt idx="1496">
                  <c:v>32.380000000000003</c:v>
                </c:pt>
                <c:pt idx="1497">
                  <c:v>29.51</c:v>
                </c:pt>
                <c:pt idx="1498">
                  <c:v>29.92</c:v>
                </c:pt>
                <c:pt idx="1499">
                  <c:v>30.91</c:v>
                </c:pt>
                <c:pt idx="1500">
                  <c:v>31.59</c:v>
                </c:pt>
                <c:pt idx="1501">
                  <c:v>33.020000000000003</c:v>
                </c:pt>
                <c:pt idx="1502">
                  <c:v>32.14</c:v>
                </c:pt>
                <c:pt idx="1503">
                  <c:v>32.270000000000003</c:v>
                </c:pt>
                <c:pt idx="1504">
                  <c:v>30.27</c:v>
                </c:pt>
                <c:pt idx="1505">
                  <c:v>30.64</c:v>
                </c:pt>
                <c:pt idx="1506">
                  <c:v>32.200000000000003</c:v>
                </c:pt>
                <c:pt idx="1507">
                  <c:v>31.78</c:v>
                </c:pt>
                <c:pt idx="1508">
                  <c:v>31.67</c:v>
                </c:pt>
                <c:pt idx="1509">
                  <c:v>32.799999999999997</c:v>
                </c:pt>
                <c:pt idx="1510">
                  <c:v>30.95</c:v>
                </c:pt>
                <c:pt idx="1511">
                  <c:v>30.5</c:v>
                </c:pt>
                <c:pt idx="1512">
                  <c:v>28.63</c:v>
                </c:pt>
                <c:pt idx="1513">
                  <c:v>30.06</c:v>
                </c:pt>
                <c:pt idx="1514">
                  <c:v>30.25</c:v>
                </c:pt>
                <c:pt idx="1515">
                  <c:v>30.63</c:v>
                </c:pt>
                <c:pt idx="1516">
                  <c:v>31.85</c:v>
                </c:pt>
                <c:pt idx="1517">
                  <c:v>31.31</c:v>
                </c:pt>
                <c:pt idx="1518">
                  <c:v>29.81</c:v>
                </c:pt>
                <c:pt idx="1519">
                  <c:v>30.94</c:v>
                </c:pt>
                <c:pt idx="1520">
                  <c:v>33.85</c:v>
                </c:pt>
                <c:pt idx="1521">
                  <c:v>30.14</c:v>
                </c:pt>
                <c:pt idx="1522">
                  <c:v>33.880000000000003</c:v>
                </c:pt>
                <c:pt idx="1523">
                  <c:v>31.18</c:v>
                </c:pt>
                <c:pt idx="1524">
                  <c:v>30.65</c:v>
                </c:pt>
                <c:pt idx="1525">
                  <c:v>31.9</c:v>
                </c:pt>
                <c:pt idx="1526">
                  <c:v>30.32</c:v>
                </c:pt>
                <c:pt idx="1527">
                  <c:v>31.89</c:v>
                </c:pt>
                <c:pt idx="1528">
                  <c:v>32.56</c:v>
                </c:pt>
                <c:pt idx="1529">
                  <c:v>32.26</c:v>
                </c:pt>
                <c:pt idx="1530">
                  <c:v>29.2</c:v>
                </c:pt>
                <c:pt idx="1531">
                  <c:v>29.21</c:v>
                </c:pt>
                <c:pt idx="1532">
                  <c:v>29.72</c:v>
                </c:pt>
                <c:pt idx="1533">
                  <c:v>30.83</c:v>
                </c:pt>
                <c:pt idx="1534">
                  <c:v>31.88</c:v>
                </c:pt>
                <c:pt idx="1535">
                  <c:v>31.87</c:v>
                </c:pt>
                <c:pt idx="1536">
                  <c:v>29.16</c:v>
                </c:pt>
                <c:pt idx="1537">
                  <c:v>32.51</c:v>
                </c:pt>
                <c:pt idx="1538">
                  <c:v>31.67</c:v>
                </c:pt>
                <c:pt idx="1539">
                  <c:v>28.29</c:v>
                </c:pt>
                <c:pt idx="1540">
                  <c:v>29.66</c:v>
                </c:pt>
                <c:pt idx="1541">
                  <c:v>30.7</c:v>
                </c:pt>
                <c:pt idx="1542">
                  <c:v>30.25</c:v>
                </c:pt>
                <c:pt idx="1543">
                  <c:v>29.3</c:v>
                </c:pt>
                <c:pt idx="1544">
                  <c:v>31.8</c:v>
                </c:pt>
                <c:pt idx="1545">
                  <c:v>31.01</c:v>
                </c:pt>
                <c:pt idx="1546">
                  <c:v>31.49</c:v>
                </c:pt>
                <c:pt idx="1547">
                  <c:v>30.69</c:v>
                </c:pt>
                <c:pt idx="1548">
                  <c:v>32.24</c:v>
                </c:pt>
                <c:pt idx="1549">
                  <c:v>31.78</c:v>
                </c:pt>
                <c:pt idx="1550">
                  <c:v>31.8</c:v>
                </c:pt>
                <c:pt idx="1551">
                  <c:v>30.68</c:v>
                </c:pt>
                <c:pt idx="1552">
                  <c:v>30.9</c:v>
                </c:pt>
                <c:pt idx="1553">
                  <c:v>30.89</c:v>
                </c:pt>
                <c:pt idx="1554">
                  <c:v>32.17</c:v>
                </c:pt>
                <c:pt idx="1555">
                  <c:v>30.8</c:v>
                </c:pt>
                <c:pt idx="1556">
                  <c:v>31.8</c:v>
                </c:pt>
                <c:pt idx="1557">
                  <c:v>29.03</c:v>
                </c:pt>
                <c:pt idx="1558">
                  <c:v>28.18</c:v>
                </c:pt>
                <c:pt idx="1559">
                  <c:v>30.15</c:v>
                </c:pt>
                <c:pt idx="1560">
                  <c:v>32.119999999999997</c:v>
                </c:pt>
                <c:pt idx="1561">
                  <c:v>31.74</c:v>
                </c:pt>
                <c:pt idx="1562">
                  <c:v>26.69</c:v>
                </c:pt>
                <c:pt idx="1563">
                  <c:v>30.09</c:v>
                </c:pt>
                <c:pt idx="1564">
                  <c:v>32.5</c:v>
                </c:pt>
                <c:pt idx="1565">
                  <c:v>31.99</c:v>
                </c:pt>
                <c:pt idx="1566">
                  <c:v>30.7</c:v>
                </c:pt>
                <c:pt idx="1567">
                  <c:v>30.62</c:v>
                </c:pt>
                <c:pt idx="1568">
                  <c:v>32.29</c:v>
                </c:pt>
                <c:pt idx="1569">
                  <c:v>32.17</c:v>
                </c:pt>
                <c:pt idx="1570">
                  <c:v>32.32</c:v>
                </c:pt>
                <c:pt idx="1571">
                  <c:v>31.5</c:v>
                </c:pt>
                <c:pt idx="1572">
                  <c:v>32.5</c:v>
                </c:pt>
                <c:pt idx="1573">
                  <c:v>28.46</c:v>
                </c:pt>
                <c:pt idx="1574">
                  <c:v>30.85</c:v>
                </c:pt>
                <c:pt idx="1575">
                  <c:v>29.28</c:v>
                </c:pt>
                <c:pt idx="1576">
                  <c:v>31.1</c:v>
                </c:pt>
                <c:pt idx="1577">
                  <c:v>30.54</c:v>
                </c:pt>
                <c:pt idx="1578">
                  <c:v>30.33</c:v>
                </c:pt>
                <c:pt idx="1579">
                  <c:v>29.61</c:v>
                </c:pt>
                <c:pt idx="1580">
                  <c:v>31.48</c:v>
                </c:pt>
                <c:pt idx="1581">
                  <c:v>30.51</c:v>
                </c:pt>
                <c:pt idx="1582">
                  <c:v>27.72</c:v>
                </c:pt>
                <c:pt idx="1583">
                  <c:v>30.62</c:v>
                </c:pt>
                <c:pt idx="1584">
                  <c:v>29.77</c:v>
                </c:pt>
                <c:pt idx="1585">
                  <c:v>31.03</c:v>
                </c:pt>
                <c:pt idx="1586">
                  <c:v>29.98</c:v>
                </c:pt>
                <c:pt idx="1587">
                  <c:v>29.53</c:v>
                </c:pt>
                <c:pt idx="1588">
                  <c:v>29.09</c:v>
                </c:pt>
                <c:pt idx="1589">
                  <c:v>31.1</c:v>
                </c:pt>
                <c:pt idx="1590">
                  <c:v>31.96</c:v>
                </c:pt>
                <c:pt idx="1591">
                  <c:v>28.19</c:v>
                </c:pt>
                <c:pt idx="1592">
                  <c:v>28.96</c:v>
                </c:pt>
                <c:pt idx="1593">
                  <c:v>28.99</c:v>
                </c:pt>
                <c:pt idx="1594">
                  <c:v>27.67</c:v>
                </c:pt>
                <c:pt idx="1595">
                  <c:v>30.52</c:v>
                </c:pt>
                <c:pt idx="1596">
                  <c:v>30.44</c:v>
                </c:pt>
                <c:pt idx="1597">
                  <c:v>31.14</c:v>
                </c:pt>
                <c:pt idx="1598">
                  <c:v>28.76</c:v>
                </c:pt>
                <c:pt idx="1599">
                  <c:v>30.12</c:v>
                </c:pt>
                <c:pt idx="1600">
                  <c:v>29.73</c:v>
                </c:pt>
                <c:pt idx="1601">
                  <c:v>32.28</c:v>
                </c:pt>
                <c:pt idx="1602">
                  <c:v>30.47</c:v>
                </c:pt>
                <c:pt idx="1603">
                  <c:v>29.49</c:v>
                </c:pt>
                <c:pt idx="1604">
                  <c:v>30.2</c:v>
                </c:pt>
                <c:pt idx="1605">
                  <c:v>27.48</c:v>
                </c:pt>
                <c:pt idx="1606">
                  <c:v>29.02</c:v>
                </c:pt>
                <c:pt idx="1607">
                  <c:v>26.94</c:v>
                </c:pt>
                <c:pt idx="1608">
                  <c:v>26.55</c:v>
                </c:pt>
                <c:pt idx="1609">
                  <c:v>27.42</c:v>
                </c:pt>
                <c:pt idx="1610">
                  <c:v>31.28</c:v>
                </c:pt>
                <c:pt idx="1611">
                  <c:v>30.98</c:v>
                </c:pt>
                <c:pt idx="1612">
                  <c:v>30.07</c:v>
                </c:pt>
                <c:pt idx="1613">
                  <c:v>29.02</c:v>
                </c:pt>
                <c:pt idx="1614">
                  <c:v>28.43</c:v>
                </c:pt>
                <c:pt idx="1615">
                  <c:v>31.42</c:v>
                </c:pt>
                <c:pt idx="1616">
                  <c:v>26.02</c:v>
                </c:pt>
                <c:pt idx="1617">
                  <c:v>30.46</c:v>
                </c:pt>
                <c:pt idx="1618">
                  <c:v>30.07</c:v>
                </c:pt>
                <c:pt idx="1619">
                  <c:v>26.9</c:v>
                </c:pt>
                <c:pt idx="1620">
                  <c:v>30.78</c:v>
                </c:pt>
                <c:pt idx="1621">
                  <c:v>30.79</c:v>
                </c:pt>
                <c:pt idx="1622">
                  <c:v>31.95</c:v>
                </c:pt>
                <c:pt idx="1623">
                  <c:v>32.299999999999997</c:v>
                </c:pt>
                <c:pt idx="1624">
                  <c:v>31.92</c:v>
                </c:pt>
                <c:pt idx="1625">
                  <c:v>28.5</c:v>
                </c:pt>
                <c:pt idx="1626">
                  <c:v>30.22</c:v>
                </c:pt>
                <c:pt idx="1627">
                  <c:v>26.1</c:v>
                </c:pt>
                <c:pt idx="1628">
                  <c:v>26.93</c:v>
                </c:pt>
                <c:pt idx="1629">
                  <c:v>27.96</c:v>
                </c:pt>
                <c:pt idx="1630">
                  <c:v>32.68</c:v>
                </c:pt>
                <c:pt idx="1631">
                  <c:v>31.61</c:v>
                </c:pt>
                <c:pt idx="1632">
                  <c:v>29.77</c:v>
                </c:pt>
                <c:pt idx="1633">
                  <c:v>31.75</c:v>
                </c:pt>
                <c:pt idx="1634">
                  <c:v>30.58</c:v>
                </c:pt>
                <c:pt idx="1635">
                  <c:v>31.33</c:v>
                </c:pt>
                <c:pt idx="1636">
                  <c:v>32.04</c:v>
                </c:pt>
                <c:pt idx="1637">
                  <c:v>24.92</c:v>
                </c:pt>
                <c:pt idx="1638">
                  <c:v>30.47</c:v>
                </c:pt>
                <c:pt idx="1639">
                  <c:v>29.55</c:v>
                </c:pt>
                <c:pt idx="1640">
                  <c:v>32.71</c:v>
                </c:pt>
                <c:pt idx="1641">
                  <c:v>29.42</c:v>
                </c:pt>
                <c:pt idx="1642">
                  <c:v>28.78</c:v>
                </c:pt>
                <c:pt idx="1643">
                  <c:v>26.1</c:v>
                </c:pt>
                <c:pt idx="1644">
                  <c:v>29.32</c:v>
                </c:pt>
                <c:pt idx="1645">
                  <c:v>27.84</c:v>
                </c:pt>
                <c:pt idx="1646">
                  <c:v>30.67</c:v>
                </c:pt>
                <c:pt idx="1647">
                  <c:v>29.6</c:v>
                </c:pt>
                <c:pt idx="1648">
                  <c:v>30.9</c:v>
                </c:pt>
                <c:pt idx="1649">
                  <c:v>29.31</c:v>
                </c:pt>
                <c:pt idx="1650">
                  <c:v>28.83</c:v>
                </c:pt>
                <c:pt idx="1651">
                  <c:v>29.5</c:v>
                </c:pt>
                <c:pt idx="1652">
                  <c:v>29.46</c:v>
                </c:pt>
                <c:pt idx="1653">
                  <c:v>29.54</c:v>
                </c:pt>
                <c:pt idx="1654">
                  <c:v>29.15</c:v>
                </c:pt>
                <c:pt idx="1655">
                  <c:v>29.81</c:v>
                </c:pt>
                <c:pt idx="1656">
                  <c:v>28.76</c:v>
                </c:pt>
                <c:pt idx="1657">
                  <c:v>26.02</c:v>
                </c:pt>
                <c:pt idx="1658">
                  <c:v>28.63</c:v>
                </c:pt>
                <c:pt idx="1659">
                  <c:v>29.84</c:v>
                </c:pt>
                <c:pt idx="1660">
                  <c:v>30.01</c:v>
                </c:pt>
                <c:pt idx="1661">
                  <c:v>29.54</c:v>
                </c:pt>
                <c:pt idx="1662">
                  <c:v>27.66</c:v>
                </c:pt>
                <c:pt idx="1663">
                  <c:v>26.97</c:v>
                </c:pt>
                <c:pt idx="1664">
                  <c:v>30.23</c:v>
                </c:pt>
                <c:pt idx="1665">
                  <c:v>30.68</c:v>
                </c:pt>
                <c:pt idx="1666">
                  <c:v>31.97</c:v>
                </c:pt>
                <c:pt idx="1667">
                  <c:v>31.16</c:v>
                </c:pt>
                <c:pt idx="1668">
                  <c:v>30.65</c:v>
                </c:pt>
                <c:pt idx="1669">
                  <c:v>30.29</c:v>
                </c:pt>
                <c:pt idx="1670">
                  <c:v>30.12</c:v>
                </c:pt>
                <c:pt idx="1671">
                  <c:v>31</c:v>
                </c:pt>
                <c:pt idx="1672">
                  <c:v>32.24</c:v>
                </c:pt>
                <c:pt idx="1673">
                  <c:v>29.66</c:v>
                </c:pt>
                <c:pt idx="1674">
                  <c:v>24.84</c:v>
                </c:pt>
                <c:pt idx="1675">
                  <c:v>29.41</c:v>
                </c:pt>
                <c:pt idx="1676">
                  <c:v>30.51</c:v>
                </c:pt>
                <c:pt idx="1677">
                  <c:v>30.96</c:v>
                </c:pt>
                <c:pt idx="1678">
                  <c:v>32.35</c:v>
                </c:pt>
                <c:pt idx="1679">
                  <c:v>31.39</c:v>
                </c:pt>
                <c:pt idx="1680">
                  <c:v>27.08</c:v>
                </c:pt>
                <c:pt idx="1681">
                  <c:v>31.23</c:v>
                </c:pt>
                <c:pt idx="1682">
                  <c:v>31.99</c:v>
                </c:pt>
                <c:pt idx="1683">
                  <c:v>28.33</c:v>
                </c:pt>
                <c:pt idx="1684">
                  <c:v>30.43</c:v>
                </c:pt>
                <c:pt idx="1685">
                  <c:v>31.16</c:v>
                </c:pt>
                <c:pt idx="1686">
                  <c:v>30.11</c:v>
                </c:pt>
                <c:pt idx="1687">
                  <c:v>28.21</c:v>
                </c:pt>
                <c:pt idx="1688">
                  <c:v>26.8</c:v>
                </c:pt>
                <c:pt idx="1689">
                  <c:v>29.8</c:v>
                </c:pt>
                <c:pt idx="1690">
                  <c:v>30.25</c:v>
                </c:pt>
                <c:pt idx="1691">
                  <c:v>27.26</c:v>
                </c:pt>
                <c:pt idx="1692">
                  <c:v>28.77</c:v>
                </c:pt>
                <c:pt idx="1693">
                  <c:v>30.26</c:v>
                </c:pt>
                <c:pt idx="1694">
                  <c:v>26.38</c:v>
                </c:pt>
                <c:pt idx="1695">
                  <c:v>30.73</c:v>
                </c:pt>
                <c:pt idx="1696">
                  <c:v>27.98</c:v>
                </c:pt>
                <c:pt idx="1697">
                  <c:v>29.89</c:v>
                </c:pt>
                <c:pt idx="1698">
                  <c:v>29.12</c:v>
                </c:pt>
                <c:pt idx="1699">
                  <c:v>31.04</c:v>
                </c:pt>
                <c:pt idx="1700">
                  <c:v>31.31</c:v>
                </c:pt>
                <c:pt idx="1701">
                  <c:v>29.64</c:v>
                </c:pt>
                <c:pt idx="1702">
                  <c:v>29.37</c:v>
                </c:pt>
                <c:pt idx="1703">
                  <c:v>28.26</c:v>
                </c:pt>
                <c:pt idx="1704">
                  <c:v>27.8</c:v>
                </c:pt>
                <c:pt idx="1705">
                  <c:v>31.02</c:v>
                </c:pt>
                <c:pt idx="1706">
                  <c:v>24.74</c:v>
                </c:pt>
                <c:pt idx="1707">
                  <c:v>26.04</c:v>
                </c:pt>
                <c:pt idx="1708">
                  <c:v>28.41</c:v>
                </c:pt>
                <c:pt idx="1709">
                  <c:v>30.19</c:v>
                </c:pt>
                <c:pt idx="1710">
                  <c:v>29.33</c:v>
                </c:pt>
                <c:pt idx="1711">
                  <c:v>29.72</c:v>
                </c:pt>
                <c:pt idx="1712">
                  <c:v>30.36</c:v>
                </c:pt>
                <c:pt idx="1713">
                  <c:v>31.7</c:v>
                </c:pt>
                <c:pt idx="1714">
                  <c:v>30.32</c:v>
                </c:pt>
                <c:pt idx="1715">
                  <c:v>27.77</c:v>
                </c:pt>
                <c:pt idx="1716">
                  <c:v>28.55</c:v>
                </c:pt>
                <c:pt idx="1717">
                  <c:v>30.72</c:v>
                </c:pt>
                <c:pt idx="1718">
                  <c:v>26.77</c:v>
                </c:pt>
                <c:pt idx="1719">
                  <c:v>26.76</c:v>
                </c:pt>
                <c:pt idx="1720">
                  <c:v>27.96</c:v>
                </c:pt>
                <c:pt idx="1721">
                  <c:v>27.49</c:v>
                </c:pt>
                <c:pt idx="1722">
                  <c:v>28.21</c:v>
                </c:pt>
                <c:pt idx="1723">
                  <c:v>29.12</c:v>
                </c:pt>
                <c:pt idx="1724">
                  <c:v>29.82</c:v>
                </c:pt>
                <c:pt idx="1725">
                  <c:v>29.11</c:v>
                </c:pt>
                <c:pt idx="1726">
                  <c:v>29.74</c:v>
                </c:pt>
                <c:pt idx="1727">
                  <c:v>27.42</c:v>
                </c:pt>
                <c:pt idx="1728">
                  <c:v>28.99</c:v>
                </c:pt>
                <c:pt idx="1729">
                  <c:v>29.72</c:v>
                </c:pt>
                <c:pt idx="1730">
                  <c:v>30.34</c:v>
                </c:pt>
                <c:pt idx="1731">
                  <c:v>30.75</c:v>
                </c:pt>
                <c:pt idx="1732">
                  <c:v>33.18</c:v>
                </c:pt>
                <c:pt idx="1733">
                  <c:v>29.35</c:v>
                </c:pt>
                <c:pt idx="1734">
                  <c:v>28.49</c:v>
                </c:pt>
                <c:pt idx="1735">
                  <c:v>30.58</c:v>
                </c:pt>
                <c:pt idx="1736">
                  <c:v>29.5</c:v>
                </c:pt>
                <c:pt idx="1737">
                  <c:v>29.22</c:v>
                </c:pt>
                <c:pt idx="1738">
                  <c:v>27.12</c:v>
                </c:pt>
                <c:pt idx="1739">
                  <c:v>24.41</c:v>
                </c:pt>
                <c:pt idx="1740">
                  <c:v>26.19</c:v>
                </c:pt>
                <c:pt idx="1741">
                  <c:v>29.34</c:v>
                </c:pt>
                <c:pt idx="1742">
                  <c:v>29.05</c:v>
                </c:pt>
                <c:pt idx="1743">
                  <c:v>30.05</c:v>
                </c:pt>
                <c:pt idx="1744">
                  <c:v>29.73</c:v>
                </c:pt>
                <c:pt idx="1745">
                  <c:v>30.62</c:v>
                </c:pt>
                <c:pt idx="1746">
                  <c:v>29.38</c:v>
                </c:pt>
                <c:pt idx="1747">
                  <c:v>29.58</c:v>
                </c:pt>
                <c:pt idx="1748">
                  <c:v>31.1</c:v>
                </c:pt>
                <c:pt idx="1749">
                  <c:v>28.25</c:v>
                </c:pt>
                <c:pt idx="1750">
                  <c:v>29.58</c:v>
                </c:pt>
                <c:pt idx="1751">
                  <c:v>29.7</c:v>
                </c:pt>
                <c:pt idx="1752">
                  <c:v>27.49</c:v>
                </c:pt>
                <c:pt idx="1753">
                  <c:v>29.36</c:v>
                </c:pt>
                <c:pt idx="1754">
                  <c:v>29</c:v>
                </c:pt>
                <c:pt idx="1755">
                  <c:v>28.57</c:v>
                </c:pt>
                <c:pt idx="1756">
                  <c:v>30.48</c:v>
                </c:pt>
                <c:pt idx="1757">
                  <c:v>27.86</c:v>
                </c:pt>
                <c:pt idx="1758">
                  <c:v>29.79</c:v>
                </c:pt>
                <c:pt idx="1759">
                  <c:v>26.27</c:v>
                </c:pt>
                <c:pt idx="1760">
                  <c:v>29.8</c:v>
                </c:pt>
                <c:pt idx="1761">
                  <c:v>30.54</c:v>
                </c:pt>
                <c:pt idx="1762">
                  <c:v>29.76</c:v>
                </c:pt>
                <c:pt idx="1763">
                  <c:v>30.35</c:v>
                </c:pt>
                <c:pt idx="1764">
                  <c:v>31.47</c:v>
                </c:pt>
                <c:pt idx="1765">
                  <c:v>28.92</c:v>
                </c:pt>
                <c:pt idx="1766">
                  <c:v>27.89</c:v>
                </c:pt>
                <c:pt idx="1767">
                  <c:v>25.54</c:v>
                </c:pt>
                <c:pt idx="1768">
                  <c:v>29.02</c:v>
                </c:pt>
                <c:pt idx="1769">
                  <c:v>29.05</c:v>
                </c:pt>
                <c:pt idx="1770">
                  <c:v>28.76</c:v>
                </c:pt>
                <c:pt idx="1771">
                  <c:v>28.8</c:v>
                </c:pt>
                <c:pt idx="1772">
                  <c:v>29.98</c:v>
                </c:pt>
                <c:pt idx="1773">
                  <c:v>29.08</c:v>
                </c:pt>
                <c:pt idx="1774">
                  <c:v>29.05</c:v>
                </c:pt>
                <c:pt idx="1775">
                  <c:v>29.45</c:v>
                </c:pt>
                <c:pt idx="1776">
                  <c:v>29.53</c:v>
                </c:pt>
                <c:pt idx="1777">
                  <c:v>30.34</c:v>
                </c:pt>
                <c:pt idx="1778">
                  <c:v>30.05</c:v>
                </c:pt>
                <c:pt idx="1779">
                  <c:v>30.2</c:v>
                </c:pt>
                <c:pt idx="1780">
                  <c:v>28.99</c:v>
                </c:pt>
                <c:pt idx="1781">
                  <c:v>28.94</c:v>
                </c:pt>
                <c:pt idx="1782">
                  <c:v>29.84</c:v>
                </c:pt>
                <c:pt idx="1783">
                  <c:v>28.49</c:v>
                </c:pt>
                <c:pt idx="1784">
                  <c:v>27.05</c:v>
                </c:pt>
                <c:pt idx="1785">
                  <c:v>29.25</c:v>
                </c:pt>
                <c:pt idx="1786">
                  <c:v>29.67</c:v>
                </c:pt>
                <c:pt idx="1787">
                  <c:v>28.32</c:v>
                </c:pt>
                <c:pt idx="1788">
                  <c:v>25.56</c:v>
                </c:pt>
                <c:pt idx="1789">
                  <c:v>26.8</c:v>
                </c:pt>
                <c:pt idx="1790">
                  <c:v>28.62</c:v>
                </c:pt>
                <c:pt idx="1791">
                  <c:v>27.33</c:v>
                </c:pt>
                <c:pt idx="1792">
                  <c:v>27.87</c:v>
                </c:pt>
                <c:pt idx="1793">
                  <c:v>27.96</c:v>
                </c:pt>
                <c:pt idx="1794">
                  <c:v>29.79</c:v>
                </c:pt>
                <c:pt idx="1795">
                  <c:v>31.01</c:v>
                </c:pt>
                <c:pt idx="1796">
                  <c:v>30.37</c:v>
                </c:pt>
                <c:pt idx="1797">
                  <c:v>29.74</c:v>
                </c:pt>
                <c:pt idx="1798">
                  <c:v>27.76</c:v>
                </c:pt>
                <c:pt idx="1799">
                  <c:v>29.66</c:v>
                </c:pt>
                <c:pt idx="1800">
                  <c:v>27.54</c:v>
                </c:pt>
                <c:pt idx="1801">
                  <c:v>28.91</c:v>
                </c:pt>
                <c:pt idx="1802">
                  <c:v>29.12</c:v>
                </c:pt>
                <c:pt idx="1803">
                  <c:v>29.07</c:v>
                </c:pt>
                <c:pt idx="1804">
                  <c:v>29.33</c:v>
                </c:pt>
                <c:pt idx="1805">
                  <c:v>28.92</c:v>
                </c:pt>
                <c:pt idx="1806">
                  <c:v>29.67</c:v>
                </c:pt>
                <c:pt idx="1807">
                  <c:v>30.73</c:v>
                </c:pt>
                <c:pt idx="1808">
                  <c:v>29.68</c:v>
                </c:pt>
                <c:pt idx="1809">
                  <c:v>29.8</c:v>
                </c:pt>
                <c:pt idx="1810">
                  <c:v>31.53</c:v>
                </c:pt>
                <c:pt idx="1811">
                  <c:v>29.64</c:v>
                </c:pt>
                <c:pt idx="1812">
                  <c:v>29.39</c:v>
                </c:pt>
                <c:pt idx="1813">
                  <c:v>29.12</c:v>
                </c:pt>
                <c:pt idx="1814">
                  <c:v>28</c:v>
                </c:pt>
                <c:pt idx="1815">
                  <c:v>27.56</c:v>
                </c:pt>
                <c:pt idx="1816">
                  <c:v>28.7</c:v>
                </c:pt>
                <c:pt idx="1817">
                  <c:v>29.16</c:v>
                </c:pt>
                <c:pt idx="1818">
                  <c:v>29.46</c:v>
                </c:pt>
                <c:pt idx="1819">
                  <c:v>28.2</c:v>
                </c:pt>
                <c:pt idx="1820">
                  <c:v>28.17</c:v>
                </c:pt>
                <c:pt idx="1821">
                  <c:v>29.91</c:v>
                </c:pt>
                <c:pt idx="1822">
                  <c:v>29.92</c:v>
                </c:pt>
                <c:pt idx="1823">
                  <c:v>29.96</c:v>
                </c:pt>
                <c:pt idx="1824">
                  <c:v>31.83</c:v>
                </c:pt>
                <c:pt idx="1825">
                  <c:v>29.55</c:v>
                </c:pt>
                <c:pt idx="1826">
                  <c:v>30.84</c:v>
                </c:pt>
                <c:pt idx="1827">
                  <c:v>29.02</c:v>
                </c:pt>
                <c:pt idx="1828">
                  <c:v>30.39</c:v>
                </c:pt>
                <c:pt idx="1829">
                  <c:v>28.21</c:v>
                </c:pt>
                <c:pt idx="1830">
                  <c:v>31.02</c:v>
                </c:pt>
                <c:pt idx="1831">
                  <c:v>28.71</c:v>
                </c:pt>
                <c:pt idx="1832">
                  <c:v>29.44</c:v>
                </c:pt>
                <c:pt idx="1833">
                  <c:v>29.51</c:v>
                </c:pt>
                <c:pt idx="1834">
                  <c:v>30.09</c:v>
                </c:pt>
                <c:pt idx="1835">
                  <c:v>30.38</c:v>
                </c:pt>
                <c:pt idx="1836">
                  <c:v>30.34</c:v>
                </c:pt>
                <c:pt idx="1837">
                  <c:v>31.09</c:v>
                </c:pt>
                <c:pt idx="1838">
                  <c:v>29.44</c:v>
                </c:pt>
                <c:pt idx="1839">
                  <c:v>30.41</c:v>
                </c:pt>
                <c:pt idx="1840">
                  <c:v>31.82</c:v>
                </c:pt>
                <c:pt idx="1841">
                  <c:v>31.51</c:v>
                </c:pt>
                <c:pt idx="1842">
                  <c:v>31.29</c:v>
                </c:pt>
                <c:pt idx="1843">
                  <c:v>30.97</c:v>
                </c:pt>
                <c:pt idx="1844">
                  <c:v>32.29</c:v>
                </c:pt>
                <c:pt idx="1845">
                  <c:v>32.49</c:v>
                </c:pt>
                <c:pt idx="1846">
                  <c:v>30.33</c:v>
                </c:pt>
                <c:pt idx="1847">
                  <c:v>29.45</c:v>
                </c:pt>
                <c:pt idx="1848">
                  <c:v>32.1</c:v>
                </c:pt>
                <c:pt idx="1849">
                  <c:v>32.619999999999997</c:v>
                </c:pt>
                <c:pt idx="1850">
                  <c:v>31.16</c:v>
                </c:pt>
                <c:pt idx="1851">
                  <c:v>30.65</c:v>
                </c:pt>
                <c:pt idx="1852">
                  <c:v>30.89</c:v>
                </c:pt>
                <c:pt idx="1853">
                  <c:v>31.55</c:v>
                </c:pt>
                <c:pt idx="1854">
                  <c:v>32.06</c:v>
                </c:pt>
                <c:pt idx="1855">
                  <c:v>30.98</c:v>
                </c:pt>
                <c:pt idx="1856">
                  <c:v>29.53</c:v>
                </c:pt>
                <c:pt idx="1857">
                  <c:v>29.87</c:v>
                </c:pt>
                <c:pt idx="1858">
                  <c:v>32.03</c:v>
                </c:pt>
                <c:pt idx="1859">
                  <c:v>32.6</c:v>
                </c:pt>
                <c:pt idx="1860">
                  <c:v>28.29</c:v>
                </c:pt>
                <c:pt idx="1861">
                  <c:v>32.61</c:v>
                </c:pt>
                <c:pt idx="1862">
                  <c:v>30.46</c:v>
                </c:pt>
                <c:pt idx="1863">
                  <c:v>32.68</c:v>
                </c:pt>
                <c:pt idx="1864">
                  <c:v>30.26</c:v>
                </c:pt>
                <c:pt idx="1865">
                  <c:v>28.43</c:v>
                </c:pt>
                <c:pt idx="1866">
                  <c:v>30.54</c:v>
                </c:pt>
                <c:pt idx="1867">
                  <c:v>31.82</c:v>
                </c:pt>
                <c:pt idx="1868">
                  <c:v>29.75</c:v>
                </c:pt>
                <c:pt idx="1869">
                  <c:v>30.97</c:v>
                </c:pt>
                <c:pt idx="1870">
                  <c:v>30.64</c:v>
                </c:pt>
                <c:pt idx="1871">
                  <c:v>30.07</c:v>
                </c:pt>
                <c:pt idx="1872">
                  <c:v>31.23</c:v>
                </c:pt>
                <c:pt idx="1873">
                  <c:v>29.83</c:v>
                </c:pt>
                <c:pt idx="1874">
                  <c:v>32.729999999999997</c:v>
                </c:pt>
                <c:pt idx="1875">
                  <c:v>29.08</c:v>
                </c:pt>
                <c:pt idx="1876">
                  <c:v>31.74</c:v>
                </c:pt>
                <c:pt idx="1877">
                  <c:v>31.64</c:v>
                </c:pt>
                <c:pt idx="1878">
                  <c:v>32.130000000000003</c:v>
                </c:pt>
                <c:pt idx="1879">
                  <c:v>30.98</c:v>
                </c:pt>
                <c:pt idx="1880">
                  <c:v>31.18</c:v>
                </c:pt>
                <c:pt idx="1881">
                  <c:v>29.33</c:v>
                </c:pt>
                <c:pt idx="1882">
                  <c:v>32.43</c:v>
                </c:pt>
                <c:pt idx="1883">
                  <c:v>32.18</c:v>
                </c:pt>
                <c:pt idx="1884">
                  <c:v>31.34</c:v>
                </c:pt>
                <c:pt idx="1885">
                  <c:v>31.26</c:v>
                </c:pt>
                <c:pt idx="1886">
                  <c:v>31.56</c:v>
                </c:pt>
                <c:pt idx="1887">
                  <c:v>30.6</c:v>
                </c:pt>
                <c:pt idx="1888">
                  <c:v>32.200000000000003</c:v>
                </c:pt>
                <c:pt idx="1889">
                  <c:v>32.159999999999997</c:v>
                </c:pt>
                <c:pt idx="1890">
                  <c:v>30.84</c:v>
                </c:pt>
                <c:pt idx="1891">
                  <c:v>30.61</c:v>
                </c:pt>
                <c:pt idx="1892">
                  <c:v>30.48</c:v>
                </c:pt>
                <c:pt idx="1893">
                  <c:v>30.12</c:v>
                </c:pt>
                <c:pt idx="1894">
                  <c:v>29.98</c:v>
                </c:pt>
                <c:pt idx="1895">
                  <c:v>31.74</c:v>
                </c:pt>
                <c:pt idx="1896">
                  <c:v>30.69</c:v>
                </c:pt>
                <c:pt idx="1897">
                  <c:v>29.7</c:v>
                </c:pt>
                <c:pt idx="1898">
                  <c:v>31.63</c:v>
                </c:pt>
                <c:pt idx="1899">
                  <c:v>32.020000000000003</c:v>
                </c:pt>
                <c:pt idx="1900">
                  <c:v>32.53</c:v>
                </c:pt>
                <c:pt idx="1901">
                  <c:v>30.04</c:v>
                </c:pt>
                <c:pt idx="1902">
                  <c:v>29.85</c:v>
                </c:pt>
                <c:pt idx="1903">
                  <c:v>31.25</c:v>
                </c:pt>
                <c:pt idx="1904">
                  <c:v>29.81</c:v>
                </c:pt>
                <c:pt idx="1905">
                  <c:v>29.74</c:v>
                </c:pt>
                <c:pt idx="1906">
                  <c:v>27.55</c:v>
                </c:pt>
                <c:pt idx="1907">
                  <c:v>32.32</c:v>
                </c:pt>
                <c:pt idx="1908">
                  <c:v>32.43</c:v>
                </c:pt>
                <c:pt idx="1909">
                  <c:v>31.99</c:v>
                </c:pt>
                <c:pt idx="1910">
                  <c:v>31.52</c:v>
                </c:pt>
                <c:pt idx="1911">
                  <c:v>31.2</c:v>
                </c:pt>
                <c:pt idx="1912">
                  <c:v>32.64</c:v>
                </c:pt>
                <c:pt idx="1913">
                  <c:v>32.14</c:v>
                </c:pt>
                <c:pt idx="1914">
                  <c:v>27.5</c:v>
                </c:pt>
                <c:pt idx="1915">
                  <c:v>26.84</c:v>
                </c:pt>
                <c:pt idx="1916">
                  <c:v>30.32</c:v>
                </c:pt>
                <c:pt idx="1917">
                  <c:v>31.21</c:v>
                </c:pt>
                <c:pt idx="1918">
                  <c:v>30.1</c:v>
                </c:pt>
                <c:pt idx="1919">
                  <c:v>30.84</c:v>
                </c:pt>
                <c:pt idx="1920">
                  <c:v>28.9</c:v>
                </c:pt>
                <c:pt idx="1921">
                  <c:v>30.94</c:v>
                </c:pt>
                <c:pt idx="1922">
                  <c:v>30.82</c:v>
                </c:pt>
                <c:pt idx="1923">
                  <c:v>30.82</c:v>
                </c:pt>
                <c:pt idx="1924">
                  <c:v>32.76</c:v>
                </c:pt>
                <c:pt idx="1925">
                  <c:v>33.24</c:v>
                </c:pt>
                <c:pt idx="1926">
                  <c:v>32.549999999999997</c:v>
                </c:pt>
                <c:pt idx="1927">
                  <c:v>33.22</c:v>
                </c:pt>
                <c:pt idx="1928">
                  <c:v>27.32</c:v>
                </c:pt>
                <c:pt idx="1929">
                  <c:v>29.62</c:v>
                </c:pt>
                <c:pt idx="1930">
                  <c:v>31.56</c:v>
                </c:pt>
                <c:pt idx="1931">
                  <c:v>30.72</c:v>
                </c:pt>
                <c:pt idx="1932">
                  <c:v>31.09</c:v>
                </c:pt>
                <c:pt idx="1933">
                  <c:v>28.76</c:v>
                </c:pt>
                <c:pt idx="1934">
                  <c:v>32.869999999999997</c:v>
                </c:pt>
                <c:pt idx="1935">
                  <c:v>31.47</c:v>
                </c:pt>
                <c:pt idx="1936">
                  <c:v>29.59</c:v>
                </c:pt>
                <c:pt idx="1937">
                  <c:v>27.06</c:v>
                </c:pt>
                <c:pt idx="1938">
                  <c:v>31.33</c:v>
                </c:pt>
                <c:pt idx="1939">
                  <c:v>27.66</c:v>
                </c:pt>
                <c:pt idx="1940">
                  <c:v>30.82</c:v>
                </c:pt>
                <c:pt idx="1941">
                  <c:v>29.32</c:v>
                </c:pt>
                <c:pt idx="1942">
                  <c:v>29.76</c:v>
                </c:pt>
                <c:pt idx="1943">
                  <c:v>33.53</c:v>
                </c:pt>
                <c:pt idx="1944">
                  <c:v>27.09</c:v>
                </c:pt>
                <c:pt idx="1945">
                  <c:v>26.14</c:v>
                </c:pt>
                <c:pt idx="1946">
                  <c:v>29.2</c:v>
                </c:pt>
                <c:pt idx="1947">
                  <c:v>31.07</c:v>
                </c:pt>
                <c:pt idx="1948">
                  <c:v>30.31</c:v>
                </c:pt>
                <c:pt idx="1949">
                  <c:v>29.19</c:v>
                </c:pt>
                <c:pt idx="1950">
                  <c:v>29.42</c:v>
                </c:pt>
                <c:pt idx="1951">
                  <c:v>28.15</c:v>
                </c:pt>
                <c:pt idx="1952">
                  <c:v>24.39</c:v>
                </c:pt>
                <c:pt idx="1953">
                  <c:v>32</c:v>
                </c:pt>
                <c:pt idx="1954">
                  <c:v>30.45</c:v>
                </c:pt>
                <c:pt idx="1955">
                  <c:v>29.6</c:v>
                </c:pt>
                <c:pt idx="1956">
                  <c:v>26.49</c:v>
                </c:pt>
                <c:pt idx="1957">
                  <c:v>31.56</c:v>
                </c:pt>
                <c:pt idx="1958">
                  <c:v>28.79</c:v>
                </c:pt>
                <c:pt idx="1959">
                  <c:v>27.38</c:v>
                </c:pt>
                <c:pt idx="1960">
                  <c:v>29.67</c:v>
                </c:pt>
                <c:pt idx="1961">
                  <c:v>27.14</c:v>
                </c:pt>
                <c:pt idx="1962">
                  <c:v>29.71</c:v>
                </c:pt>
                <c:pt idx="1963">
                  <c:v>30.33</c:v>
                </c:pt>
                <c:pt idx="1964">
                  <c:v>30.58</c:v>
                </c:pt>
                <c:pt idx="1965">
                  <c:v>32.43</c:v>
                </c:pt>
                <c:pt idx="1966">
                  <c:v>30.43</c:v>
                </c:pt>
                <c:pt idx="1967">
                  <c:v>31.09</c:v>
                </c:pt>
                <c:pt idx="1968">
                  <c:v>31.35</c:v>
                </c:pt>
                <c:pt idx="1969">
                  <c:v>27.97</c:v>
                </c:pt>
                <c:pt idx="1970">
                  <c:v>26.91</c:v>
                </c:pt>
                <c:pt idx="1971">
                  <c:v>28.87</c:v>
                </c:pt>
                <c:pt idx="1972">
                  <c:v>26.76</c:v>
                </c:pt>
                <c:pt idx="1973">
                  <c:v>29.4</c:v>
                </c:pt>
                <c:pt idx="1974">
                  <c:v>31.12</c:v>
                </c:pt>
                <c:pt idx="1975">
                  <c:v>31.25</c:v>
                </c:pt>
                <c:pt idx="1976">
                  <c:v>31.8</c:v>
                </c:pt>
                <c:pt idx="1977">
                  <c:v>29.97</c:v>
                </c:pt>
                <c:pt idx="1978">
                  <c:v>31.76</c:v>
                </c:pt>
                <c:pt idx="1979">
                  <c:v>30.44</c:v>
                </c:pt>
                <c:pt idx="1980">
                  <c:v>30.67</c:v>
                </c:pt>
                <c:pt idx="1981">
                  <c:v>31.35</c:v>
                </c:pt>
                <c:pt idx="1982">
                  <c:v>30.06</c:v>
                </c:pt>
                <c:pt idx="1983">
                  <c:v>31.62</c:v>
                </c:pt>
                <c:pt idx="1984">
                  <c:v>29.22</c:v>
                </c:pt>
                <c:pt idx="1985">
                  <c:v>26.93</c:v>
                </c:pt>
                <c:pt idx="1986">
                  <c:v>29.31</c:v>
                </c:pt>
                <c:pt idx="1987">
                  <c:v>31.68</c:v>
                </c:pt>
                <c:pt idx="1988">
                  <c:v>26.06</c:v>
                </c:pt>
                <c:pt idx="1989">
                  <c:v>28.32</c:v>
                </c:pt>
                <c:pt idx="1990">
                  <c:v>29.13</c:v>
                </c:pt>
                <c:pt idx="1991">
                  <c:v>29.98</c:v>
                </c:pt>
                <c:pt idx="1992">
                  <c:v>32.86</c:v>
                </c:pt>
                <c:pt idx="1993">
                  <c:v>32.479999999999997</c:v>
                </c:pt>
                <c:pt idx="1994">
                  <c:v>24.84</c:v>
                </c:pt>
                <c:pt idx="1995">
                  <c:v>27.86</c:v>
                </c:pt>
                <c:pt idx="1996">
                  <c:v>31.52</c:v>
                </c:pt>
                <c:pt idx="1997">
                  <c:v>27.18</c:v>
                </c:pt>
                <c:pt idx="1998">
                  <c:v>25.72</c:v>
                </c:pt>
                <c:pt idx="1999">
                  <c:v>26.85</c:v>
                </c:pt>
                <c:pt idx="2000">
                  <c:v>31.24</c:v>
                </c:pt>
                <c:pt idx="2001">
                  <c:v>29.55</c:v>
                </c:pt>
                <c:pt idx="2002">
                  <c:v>31.52</c:v>
                </c:pt>
                <c:pt idx="2003">
                  <c:v>32.85</c:v>
                </c:pt>
                <c:pt idx="2004">
                  <c:v>29.56</c:v>
                </c:pt>
                <c:pt idx="2005">
                  <c:v>28.9</c:v>
                </c:pt>
                <c:pt idx="2006">
                  <c:v>32.76</c:v>
                </c:pt>
                <c:pt idx="2007">
                  <c:v>28.88</c:v>
                </c:pt>
                <c:pt idx="2008">
                  <c:v>29.02</c:v>
                </c:pt>
                <c:pt idx="2009">
                  <c:v>30.52</c:v>
                </c:pt>
                <c:pt idx="2010">
                  <c:v>30.34</c:v>
                </c:pt>
                <c:pt idx="2011">
                  <c:v>29.43</c:v>
                </c:pt>
                <c:pt idx="2012">
                  <c:v>32.06</c:v>
                </c:pt>
                <c:pt idx="2013">
                  <c:v>31.8</c:v>
                </c:pt>
                <c:pt idx="2014">
                  <c:v>30.96</c:v>
                </c:pt>
                <c:pt idx="2015">
                  <c:v>32.659999999999997</c:v>
                </c:pt>
                <c:pt idx="2016">
                  <c:v>28.44</c:v>
                </c:pt>
                <c:pt idx="2017">
                  <c:v>26.12</c:v>
                </c:pt>
                <c:pt idx="2018">
                  <c:v>29.47</c:v>
                </c:pt>
                <c:pt idx="2019">
                  <c:v>31.74</c:v>
                </c:pt>
                <c:pt idx="2020">
                  <c:v>32.450000000000003</c:v>
                </c:pt>
                <c:pt idx="2021">
                  <c:v>30.82</c:v>
                </c:pt>
                <c:pt idx="2022">
                  <c:v>30.39</c:v>
                </c:pt>
                <c:pt idx="2023">
                  <c:v>31.98</c:v>
                </c:pt>
                <c:pt idx="2024">
                  <c:v>32.28</c:v>
                </c:pt>
                <c:pt idx="2025">
                  <c:v>28.76</c:v>
                </c:pt>
                <c:pt idx="2026">
                  <c:v>32.020000000000003</c:v>
                </c:pt>
                <c:pt idx="2027">
                  <c:v>30.41</c:v>
                </c:pt>
                <c:pt idx="2028">
                  <c:v>31.18</c:v>
                </c:pt>
                <c:pt idx="2029">
                  <c:v>32.74</c:v>
                </c:pt>
                <c:pt idx="2030">
                  <c:v>31.86</c:v>
                </c:pt>
                <c:pt idx="2031">
                  <c:v>31.7</c:v>
                </c:pt>
                <c:pt idx="2032">
                  <c:v>28.34</c:v>
                </c:pt>
                <c:pt idx="2033">
                  <c:v>30.2</c:v>
                </c:pt>
                <c:pt idx="2034">
                  <c:v>25.88</c:v>
                </c:pt>
                <c:pt idx="2035">
                  <c:v>26.54</c:v>
                </c:pt>
                <c:pt idx="2036">
                  <c:v>31.61</c:v>
                </c:pt>
                <c:pt idx="2037">
                  <c:v>27.08</c:v>
                </c:pt>
                <c:pt idx="2038">
                  <c:v>32.1</c:v>
                </c:pt>
                <c:pt idx="2039">
                  <c:v>26.47</c:v>
                </c:pt>
                <c:pt idx="2040">
                  <c:v>24.05</c:v>
                </c:pt>
                <c:pt idx="2041">
                  <c:v>30.58</c:v>
                </c:pt>
                <c:pt idx="2042">
                  <c:v>30.3</c:v>
                </c:pt>
                <c:pt idx="2043">
                  <c:v>27.84</c:v>
                </c:pt>
                <c:pt idx="2044">
                  <c:v>28.66</c:v>
                </c:pt>
                <c:pt idx="2045">
                  <c:v>31.26</c:v>
                </c:pt>
                <c:pt idx="2046">
                  <c:v>27.36</c:v>
                </c:pt>
                <c:pt idx="2047">
                  <c:v>31.23</c:v>
                </c:pt>
                <c:pt idx="2048">
                  <c:v>25.04</c:v>
                </c:pt>
                <c:pt idx="2049">
                  <c:v>29.86</c:v>
                </c:pt>
                <c:pt idx="2050">
                  <c:v>29.24</c:v>
                </c:pt>
                <c:pt idx="2051">
                  <c:v>28.25</c:v>
                </c:pt>
                <c:pt idx="2052">
                  <c:v>28.32</c:v>
                </c:pt>
                <c:pt idx="2053">
                  <c:v>27.88</c:v>
                </c:pt>
                <c:pt idx="2054">
                  <c:v>26.51</c:v>
                </c:pt>
                <c:pt idx="2055">
                  <c:v>30.13</c:v>
                </c:pt>
                <c:pt idx="2056">
                  <c:v>29.62</c:v>
                </c:pt>
                <c:pt idx="2057">
                  <c:v>29.24</c:v>
                </c:pt>
                <c:pt idx="2058">
                  <c:v>24.05</c:v>
                </c:pt>
                <c:pt idx="2059">
                  <c:v>28.73</c:v>
                </c:pt>
                <c:pt idx="2060">
                  <c:v>28.42</c:v>
                </c:pt>
                <c:pt idx="2061">
                  <c:v>29.96</c:v>
                </c:pt>
                <c:pt idx="2062">
                  <c:v>29.11</c:v>
                </c:pt>
                <c:pt idx="2063">
                  <c:v>29.28</c:v>
                </c:pt>
                <c:pt idx="2064">
                  <c:v>29.18</c:v>
                </c:pt>
                <c:pt idx="2065">
                  <c:v>29.11</c:v>
                </c:pt>
                <c:pt idx="2066">
                  <c:v>29.24</c:v>
                </c:pt>
                <c:pt idx="2067">
                  <c:v>30.51</c:v>
                </c:pt>
                <c:pt idx="2068">
                  <c:v>29</c:v>
                </c:pt>
                <c:pt idx="2069">
                  <c:v>30</c:v>
                </c:pt>
                <c:pt idx="2070">
                  <c:v>30.61</c:v>
                </c:pt>
                <c:pt idx="2071">
                  <c:v>29.65</c:v>
                </c:pt>
                <c:pt idx="2072">
                  <c:v>29.52</c:v>
                </c:pt>
                <c:pt idx="2073">
                  <c:v>26.58</c:v>
                </c:pt>
                <c:pt idx="2074">
                  <c:v>25.76</c:v>
                </c:pt>
                <c:pt idx="2075">
                  <c:v>25.86</c:v>
                </c:pt>
                <c:pt idx="2076">
                  <c:v>27.6</c:v>
                </c:pt>
                <c:pt idx="2077">
                  <c:v>28.7</c:v>
                </c:pt>
                <c:pt idx="2078">
                  <c:v>29.14</c:v>
                </c:pt>
                <c:pt idx="2079">
                  <c:v>28.25</c:v>
                </c:pt>
                <c:pt idx="2080">
                  <c:v>29.69</c:v>
                </c:pt>
                <c:pt idx="2081">
                  <c:v>31.43</c:v>
                </c:pt>
                <c:pt idx="2082">
                  <c:v>29</c:v>
                </c:pt>
                <c:pt idx="2083">
                  <c:v>26.61</c:v>
                </c:pt>
                <c:pt idx="2084">
                  <c:v>29.21</c:v>
                </c:pt>
                <c:pt idx="2085">
                  <c:v>27.5</c:v>
                </c:pt>
                <c:pt idx="2086">
                  <c:v>23.37</c:v>
                </c:pt>
                <c:pt idx="2087">
                  <c:v>28.28</c:v>
                </c:pt>
                <c:pt idx="2088">
                  <c:v>25.93</c:v>
                </c:pt>
                <c:pt idx="2089">
                  <c:v>28.01</c:v>
                </c:pt>
                <c:pt idx="2090">
                  <c:v>26.71</c:v>
                </c:pt>
                <c:pt idx="2091">
                  <c:v>29.14</c:v>
                </c:pt>
                <c:pt idx="2092">
                  <c:v>26.37</c:v>
                </c:pt>
                <c:pt idx="2093">
                  <c:v>29.38</c:v>
                </c:pt>
                <c:pt idx="2094">
                  <c:v>29</c:v>
                </c:pt>
                <c:pt idx="2095">
                  <c:v>28.9</c:v>
                </c:pt>
                <c:pt idx="2096">
                  <c:v>27.98</c:v>
                </c:pt>
                <c:pt idx="2097">
                  <c:v>26.47</c:v>
                </c:pt>
                <c:pt idx="2098">
                  <c:v>28.9</c:v>
                </c:pt>
                <c:pt idx="2099">
                  <c:v>26.3</c:v>
                </c:pt>
                <c:pt idx="2100">
                  <c:v>27.46</c:v>
                </c:pt>
                <c:pt idx="2101">
                  <c:v>28.08</c:v>
                </c:pt>
                <c:pt idx="2102">
                  <c:v>23.34</c:v>
                </c:pt>
                <c:pt idx="2103">
                  <c:v>27.09</c:v>
                </c:pt>
                <c:pt idx="2104">
                  <c:v>27.84</c:v>
                </c:pt>
                <c:pt idx="2105">
                  <c:v>29.14</c:v>
                </c:pt>
                <c:pt idx="2106">
                  <c:v>28.59</c:v>
                </c:pt>
                <c:pt idx="2107">
                  <c:v>28.25</c:v>
                </c:pt>
                <c:pt idx="2108">
                  <c:v>27.7</c:v>
                </c:pt>
                <c:pt idx="2109">
                  <c:v>27.74</c:v>
                </c:pt>
                <c:pt idx="2110">
                  <c:v>25.55</c:v>
                </c:pt>
                <c:pt idx="2111">
                  <c:v>28.28</c:v>
                </c:pt>
                <c:pt idx="2112">
                  <c:v>29.42</c:v>
                </c:pt>
                <c:pt idx="2113">
                  <c:v>29.52</c:v>
                </c:pt>
                <c:pt idx="2114">
                  <c:v>29.31</c:v>
                </c:pt>
                <c:pt idx="2115">
                  <c:v>27.98</c:v>
                </c:pt>
                <c:pt idx="2116">
                  <c:v>28.11</c:v>
                </c:pt>
                <c:pt idx="2117">
                  <c:v>27.4</c:v>
                </c:pt>
                <c:pt idx="2118">
                  <c:v>27.5</c:v>
                </c:pt>
                <c:pt idx="2119">
                  <c:v>29.24</c:v>
                </c:pt>
                <c:pt idx="2120">
                  <c:v>27.98</c:v>
                </c:pt>
                <c:pt idx="2121">
                  <c:v>28.59</c:v>
                </c:pt>
                <c:pt idx="2122">
                  <c:v>29.24</c:v>
                </c:pt>
                <c:pt idx="2123">
                  <c:v>30.17</c:v>
                </c:pt>
                <c:pt idx="2124">
                  <c:v>27.53</c:v>
                </c:pt>
                <c:pt idx="2125">
                  <c:v>29.38</c:v>
                </c:pt>
                <c:pt idx="2126">
                  <c:v>24.29</c:v>
                </c:pt>
                <c:pt idx="2127">
                  <c:v>27.36</c:v>
                </c:pt>
                <c:pt idx="2128">
                  <c:v>26.61</c:v>
                </c:pt>
                <c:pt idx="2129">
                  <c:v>27.53</c:v>
                </c:pt>
                <c:pt idx="2130">
                  <c:v>27.02</c:v>
                </c:pt>
                <c:pt idx="2131">
                  <c:v>27.29</c:v>
                </c:pt>
                <c:pt idx="2132">
                  <c:v>27.6</c:v>
                </c:pt>
              </c:numCache>
            </c:numRef>
          </c:yVal>
          <c:smooth val="0"/>
          <c:extLst>
            <c:ext xmlns:c16="http://schemas.microsoft.com/office/drawing/2014/chart" uri="{C3380CC4-5D6E-409C-BE32-E72D297353CC}">
              <c16:uniqueId val="{00000001-83B0-44CB-950A-F7F35AFC47B5}"/>
            </c:ext>
          </c:extLst>
        </c:ser>
        <c:ser>
          <c:idx val="2"/>
          <c:order val="2"/>
          <c:tx>
            <c:v>Min Temp</c:v>
          </c:tx>
          <c:spPr>
            <a:ln w="15875">
              <a:solidFill>
                <a:srgbClr val="00B050"/>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Daily_Prev!$E$19:$E$2498</c:f>
              <c:numCache>
                <c:formatCode>0.0</c:formatCode>
                <c:ptCount val="2480"/>
                <c:pt idx="0">
                  <c:v>22.27</c:v>
                </c:pt>
                <c:pt idx="1">
                  <c:v>22.13</c:v>
                </c:pt>
                <c:pt idx="2">
                  <c:v>21.66</c:v>
                </c:pt>
                <c:pt idx="3">
                  <c:v>21.4</c:v>
                </c:pt>
                <c:pt idx="4">
                  <c:v>21.83</c:v>
                </c:pt>
                <c:pt idx="5">
                  <c:v>22.27</c:v>
                </c:pt>
                <c:pt idx="6">
                  <c:v>21.93</c:v>
                </c:pt>
                <c:pt idx="7">
                  <c:v>22</c:v>
                </c:pt>
                <c:pt idx="8">
                  <c:v>21.69</c:v>
                </c:pt>
                <c:pt idx="9">
                  <c:v>22.24</c:v>
                </c:pt>
                <c:pt idx="10">
                  <c:v>22.98</c:v>
                </c:pt>
                <c:pt idx="11">
                  <c:v>22.51</c:v>
                </c:pt>
                <c:pt idx="12">
                  <c:v>21.93</c:v>
                </c:pt>
                <c:pt idx="13">
                  <c:v>22.13</c:v>
                </c:pt>
                <c:pt idx="14">
                  <c:v>22.1</c:v>
                </c:pt>
                <c:pt idx="15">
                  <c:v>21.74</c:v>
                </c:pt>
                <c:pt idx="16">
                  <c:v>21.63</c:v>
                </c:pt>
                <c:pt idx="17">
                  <c:v>21.05</c:v>
                </c:pt>
                <c:pt idx="18">
                  <c:v>21.3</c:v>
                </c:pt>
                <c:pt idx="19">
                  <c:v>21.33</c:v>
                </c:pt>
                <c:pt idx="20">
                  <c:v>21.97</c:v>
                </c:pt>
                <c:pt idx="21">
                  <c:v>21.27</c:v>
                </c:pt>
                <c:pt idx="22">
                  <c:v>21.16</c:v>
                </c:pt>
                <c:pt idx="23">
                  <c:v>21.4</c:v>
                </c:pt>
                <c:pt idx="24">
                  <c:v>21.4</c:v>
                </c:pt>
                <c:pt idx="25">
                  <c:v>21.6</c:v>
                </c:pt>
                <c:pt idx="26">
                  <c:v>21.46</c:v>
                </c:pt>
                <c:pt idx="27">
                  <c:v>22.34</c:v>
                </c:pt>
                <c:pt idx="28">
                  <c:v>21.96</c:v>
                </c:pt>
                <c:pt idx="29">
                  <c:v>22</c:v>
                </c:pt>
                <c:pt idx="30">
                  <c:v>21.67</c:v>
                </c:pt>
                <c:pt idx="31">
                  <c:v>21.66</c:v>
                </c:pt>
                <c:pt idx="32">
                  <c:v>22.07</c:v>
                </c:pt>
                <c:pt idx="33">
                  <c:v>22.13</c:v>
                </c:pt>
                <c:pt idx="34">
                  <c:v>22.71</c:v>
                </c:pt>
                <c:pt idx="35">
                  <c:v>22.54</c:v>
                </c:pt>
                <c:pt idx="36">
                  <c:v>22.07</c:v>
                </c:pt>
                <c:pt idx="37">
                  <c:v>22.3</c:v>
                </c:pt>
                <c:pt idx="38">
                  <c:v>22.54</c:v>
                </c:pt>
                <c:pt idx="39">
                  <c:v>22.27</c:v>
                </c:pt>
                <c:pt idx="40">
                  <c:v>22.84</c:v>
                </c:pt>
                <c:pt idx="41">
                  <c:v>23.01</c:v>
                </c:pt>
                <c:pt idx="42">
                  <c:v>22.71</c:v>
                </c:pt>
                <c:pt idx="43">
                  <c:v>22.91</c:v>
                </c:pt>
                <c:pt idx="44">
                  <c:v>22.91</c:v>
                </c:pt>
                <c:pt idx="45">
                  <c:v>22.91</c:v>
                </c:pt>
                <c:pt idx="46">
                  <c:v>23.35</c:v>
                </c:pt>
                <c:pt idx="47">
                  <c:v>22.44</c:v>
                </c:pt>
                <c:pt idx="48">
                  <c:v>23.01</c:v>
                </c:pt>
                <c:pt idx="49">
                  <c:v>22.81</c:v>
                </c:pt>
                <c:pt idx="50">
                  <c:v>23.01</c:v>
                </c:pt>
                <c:pt idx="51">
                  <c:v>22.74</c:v>
                </c:pt>
                <c:pt idx="52">
                  <c:v>22.4</c:v>
                </c:pt>
                <c:pt idx="53">
                  <c:v>22.88</c:v>
                </c:pt>
                <c:pt idx="54">
                  <c:v>22.4</c:v>
                </c:pt>
                <c:pt idx="55">
                  <c:v>22.81</c:v>
                </c:pt>
                <c:pt idx="56">
                  <c:v>22.81</c:v>
                </c:pt>
                <c:pt idx="57">
                  <c:v>23.22</c:v>
                </c:pt>
                <c:pt idx="58">
                  <c:v>23.42</c:v>
                </c:pt>
                <c:pt idx="59">
                  <c:v>23.44</c:v>
                </c:pt>
                <c:pt idx="60">
                  <c:v>22.01</c:v>
                </c:pt>
                <c:pt idx="61">
                  <c:v>21.09</c:v>
                </c:pt>
                <c:pt idx="62">
                  <c:v>23.48</c:v>
                </c:pt>
                <c:pt idx="63">
                  <c:v>22.88</c:v>
                </c:pt>
                <c:pt idx="64">
                  <c:v>22.27</c:v>
                </c:pt>
                <c:pt idx="65">
                  <c:v>22.91</c:v>
                </c:pt>
                <c:pt idx="66">
                  <c:v>23.49</c:v>
                </c:pt>
                <c:pt idx="67">
                  <c:v>23.32</c:v>
                </c:pt>
                <c:pt idx="68">
                  <c:v>23.59</c:v>
                </c:pt>
                <c:pt idx="69">
                  <c:v>23.62</c:v>
                </c:pt>
                <c:pt idx="70">
                  <c:v>23.79</c:v>
                </c:pt>
                <c:pt idx="71">
                  <c:v>23.79</c:v>
                </c:pt>
                <c:pt idx="72">
                  <c:v>23.99</c:v>
                </c:pt>
                <c:pt idx="73">
                  <c:v>23.55</c:v>
                </c:pt>
                <c:pt idx="74">
                  <c:v>23.69</c:v>
                </c:pt>
                <c:pt idx="75">
                  <c:v>23.39</c:v>
                </c:pt>
                <c:pt idx="76">
                  <c:v>21.93</c:v>
                </c:pt>
                <c:pt idx="77">
                  <c:v>22.95</c:v>
                </c:pt>
                <c:pt idx="78">
                  <c:v>23.08</c:v>
                </c:pt>
                <c:pt idx="79">
                  <c:v>23.35</c:v>
                </c:pt>
                <c:pt idx="80">
                  <c:v>23.52</c:v>
                </c:pt>
                <c:pt idx="81">
                  <c:v>22.13</c:v>
                </c:pt>
                <c:pt idx="82">
                  <c:v>21.73</c:v>
                </c:pt>
                <c:pt idx="83">
                  <c:v>23.52</c:v>
                </c:pt>
                <c:pt idx="84">
                  <c:v>23.41</c:v>
                </c:pt>
                <c:pt idx="85">
                  <c:v>21.97</c:v>
                </c:pt>
                <c:pt idx="86">
                  <c:v>23.08</c:v>
                </c:pt>
                <c:pt idx="87">
                  <c:v>23.39</c:v>
                </c:pt>
                <c:pt idx="88">
                  <c:v>21.59</c:v>
                </c:pt>
                <c:pt idx="89">
                  <c:v>22</c:v>
                </c:pt>
                <c:pt idx="90">
                  <c:v>21.69</c:v>
                </c:pt>
                <c:pt idx="91">
                  <c:v>22.54</c:v>
                </c:pt>
                <c:pt idx="92">
                  <c:v>23.39</c:v>
                </c:pt>
                <c:pt idx="93">
                  <c:v>23.88</c:v>
                </c:pt>
                <c:pt idx="94">
                  <c:v>23.39</c:v>
                </c:pt>
                <c:pt idx="95">
                  <c:v>22.64</c:v>
                </c:pt>
                <c:pt idx="96">
                  <c:v>20.05</c:v>
                </c:pt>
                <c:pt idx="97">
                  <c:v>21.8</c:v>
                </c:pt>
                <c:pt idx="98">
                  <c:v>21.15</c:v>
                </c:pt>
                <c:pt idx="99">
                  <c:v>21.16</c:v>
                </c:pt>
                <c:pt idx="100">
                  <c:v>22</c:v>
                </c:pt>
                <c:pt idx="101">
                  <c:v>21.63</c:v>
                </c:pt>
                <c:pt idx="102">
                  <c:v>21.9</c:v>
                </c:pt>
                <c:pt idx="103">
                  <c:v>23.05</c:v>
                </c:pt>
                <c:pt idx="104">
                  <c:v>23.49</c:v>
                </c:pt>
                <c:pt idx="105">
                  <c:v>23.81</c:v>
                </c:pt>
                <c:pt idx="106">
                  <c:v>23.62</c:v>
                </c:pt>
                <c:pt idx="107">
                  <c:v>23.95</c:v>
                </c:pt>
                <c:pt idx="108">
                  <c:v>23.89</c:v>
                </c:pt>
                <c:pt idx="109">
                  <c:v>23.75</c:v>
                </c:pt>
                <c:pt idx="110">
                  <c:v>23.72</c:v>
                </c:pt>
                <c:pt idx="111">
                  <c:v>23.99</c:v>
                </c:pt>
                <c:pt idx="112">
                  <c:v>23.99</c:v>
                </c:pt>
                <c:pt idx="113">
                  <c:v>24.06</c:v>
                </c:pt>
                <c:pt idx="114">
                  <c:v>23.72</c:v>
                </c:pt>
                <c:pt idx="115">
                  <c:v>23.76</c:v>
                </c:pt>
                <c:pt idx="116">
                  <c:v>24.09</c:v>
                </c:pt>
                <c:pt idx="117">
                  <c:v>23.66</c:v>
                </c:pt>
                <c:pt idx="118">
                  <c:v>23.69</c:v>
                </c:pt>
                <c:pt idx="119">
                  <c:v>23.62</c:v>
                </c:pt>
                <c:pt idx="120">
                  <c:v>21.69</c:v>
                </c:pt>
                <c:pt idx="121">
                  <c:v>23.08</c:v>
                </c:pt>
                <c:pt idx="122">
                  <c:v>23.01</c:v>
                </c:pt>
                <c:pt idx="123">
                  <c:v>23.35</c:v>
                </c:pt>
                <c:pt idx="124">
                  <c:v>23.89</c:v>
                </c:pt>
                <c:pt idx="125">
                  <c:v>23.66</c:v>
                </c:pt>
                <c:pt idx="126">
                  <c:v>23.52</c:v>
                </c:pt>
                <c:pt idx="127">
                  <c:v>23.79</c:v>
                </c:pt>
                <c:pt idx="128">
                  <c:v>21.49</c:v>
                </c:pt>
                <c:pt idx="129">
                  <c:v>22.4</c:v>
                </c:pt>
                <c:pt idx="130">
                  <c:v>22.37</c:v>
                </c:pt>
                <c:pt idx="131">
                  <c:v>23.15</c:v>
                </c:pt>
                <c:pt idx="132">
                  <c:v>23.22</c:v>
                </c:pt>
                <c:pt idx="133">
                  <c:v>21.56</c:v>
                </c:pt>
                <c:pt idx="134">
                  <c:v>21.73</c:v>
                </c:pt>
                <c:pt idx="135">
                  <c:v>22.68</c:v>
                </c:pt>
                <c:pt idx="136">
                  <c:v>22.37</c:v>
                </c:pt>
                <c:pt idx="137">
                  <c:v>23.12</c:v>
                </c:pt>
                <c:pt idx="138">
                  <c:v>21.49</c:v>
                </c:pt>
                <c:pt idx="139">
                  <c:v>22.13</c:v>
                </c:pt>
                <c:pt idx="140">
                  <c:v>22.4</c:v>
                </c:pt>
                <c:pt idx="141">
                  <c:v>22.3</c:v>
                </c:pt>
                <c:pt idx="142">
                  <c:v>21.83</c:v>
                </c:pt>
                <c:pt idx="143">
                  <c:v>22.27</c:v>
                </c:pt>
                <c:pt idx="144">
                  <c:v>22.74</c:v>
                </c:pt>
                <c:pt idx="145">
                  <c:v>22.78</c:v>
                </c:pt>
                <c:pt idx="146">
                  <c:v>23.01</c:v>
                </c:pt>
                <c:pt idx="147">
                  <c:v>23.22</c:v>
                </c:pt>
                <c:pt idx="148">
                  <c:v>23.18</c:v>
                </c:pt>
                <c:pt idx="149">
                  <c:v>23.32</c:v>
                </c:pt>
                <c:pt idx="150">
                  <c:v>22.57</c:v>
                </c:pt>
                <c:pt idx="151">
                  <c:v>23.08</c:v>
                </c:pt>
                <c:pt idx="152">
                  <c:v>23.22</c:v>
                </c:pt>
                <c:pt idx="153">
                  <c:v>23.15</c:v>
                </c:pt>
                <c:pt idx="154">
                  <c:v>23.42</c:v>
                </c:pt>
                <c:pt idx="155">
                  <c:v>23.62</c:v>
                </c:pt>
                <c:pt idx="156">
                  <c:v>23.72</c:v>
                </c:pt>
                <c:pt idx="157">
                  <c:v>23.89</c:v>
                </c:pt>
                <c:pt idx="158">
                  <c:v>23.79</c:v>
                </c:pt>
                <c:pt idx="159">
                  <c:v>23.52</c:v>
                </c:pt>
                <c:pt idx="160">
                  <c:v>22.81</c:v>
                </c:pt>
                <c:pt idx="161">
                  <c:v>21.93</c:v>
                </c:pt>
                <c:pt idx="162">
                  <c:v>21.66</c:v>
                </c:pt>
                <c:pt idx="163">
                  <c:v>22.61</c:v>
                </c:pt>
                <c:pt idx="164">
                  <c:v>23.12</c:v>
                </c:pt>
                <c:pt idx="165">
                  <c:v>23.32</c:v>
                </c:pt>
                <c:pt idx="166">
                  <c:v>20.95</c:v>
                </c:pt>
                <c:pt idx="167">
                  <c:v>21.97</c:v>
                </c:pt>
                <c:pt idx="168">
                  <c:v>21.97</c:v>
                </c:pt>
                <c:pt idx="169">
                  <c:v>22.4</c:v>
                </c:pt>
                <c:pt idx="170">
                  <c:v>23.01</c:v>
                </c:pt>
                <c:pt idx="171">
                  <c:v>23.45</c:v>
                </c:pt>
                <c:pt idx="172">
                  <c:v>23.25</c:v>
                </c:pt>
                <c:pt idx="173">
                  <c:v>22.46</c:v>
                </c:pt>
                <c:pt idx="174">
                  <c:v>22.44</c:v>
                </c:pt>
                <c:pt idx="175">
                  <c:v>22.63</c:v>
                </c:pt>
                <c:pt idx="176">
                  <c:v>22.47</c:v>
                </c:pt>
                <c:pt idx="177">
                  <c:v>21.73</c:v>
                </c:pt>
                <c:pt idx="178">
                  <c:v>20.05</c:v>
                </c:pt>
                <c:pt idx="179">
                  <c:v>21.32</c:v>
                </c:pt>
                <c:pt idx="180">
                  <c:v>22.98</c:v>
                </c:pt>
                <c:pt idx="181">
                  <c:v>23.12</c:v>
                </c:pt>
                <c:pt idx="182">
                  <c:v>23.42</c:v>
                </c:pt>
                <c:pt idx="183">
                  <c:v>23.67</c:v>
                </c:pt>
                <c:pt idx="184">
                  <c:v>22.51</c:v>
                </c:pt>
                <c:pt idx="185">
                  <c:v>22.98</c:v>
                </c:pt>
                <c:pt idx="186">
                  <c:v>20.79</c:v>
                </c:pt>
                <c:pt idx="187">
                  <c:v>23.08</c:v>
                </c:pt>
                <c:pt idx="188">
                  <c:v>21.76</c:v>
                </c:pt>
                <c:pt idx="189">
                  <c:v>22.17</c:v>
                </c:pt>
                <c:pt idx="190">
                  <c:v>22.37</c:v>
                </c:pt>
                <c:pt idx="191">
                  <c:v>23.76</c:v>
                </c:pt>
                <c:pt idx="192">
                  <c:v>22.98</c:v>
                </c:pt>
                <c:pt idx="193">
                  <c:v>21.49</c:v>
                </c:pt>
                <c:pt idx="194">
                  <c:v>21.56</c:v>
                </c:pt>
                <c:pt idx="195">
                  <c:v>22.34</c:v>
                </c:pt>
                <c:pt idx="196">
                  <c:v>23.05</c:v>
                </c:pt>
                <c:pt idx="197">
                  <c:v>23.15</c:v>
                </c:pt>
                <c:pt idx="198">
                  <c:v>23.89</c:v>
                </c:pt>
                <c:pt idx="199">
                  <c:v>20.71</c:v>
                </c:pt>
                <c:pt idx="200">
                  <c:v>22.54</c:v>
                </c:pt>
                <c:pt idx="201">
                  <c:v>20.43</c:v>
                </c:pt>
                <c:pt idx="202">
                  <c:v>21.86</c:v>
                </c:pt>
                <c:pt idx="203">
                  <c:v>23.32</c:v>
                </c:pt>
                <c:pt idx="204">
                  <c:v>23.42</c:v>
                </c:pt>
                <c:pt idx="205">
                  <c:v>21.07</c:v>
                </c:pt>
                <c:pt idx="206">
                  <c:v>22.61</c:v>
                </c:pt>
                <c:pt idx="207">
                  <c:v>22.44</c:v>
                </c:pt>
                <c:pt idx="208">
                  <c:v>22.64</c:v>
                </c:pt>
                <c:pt idx="209">
                  <c:v>23.55</c:v>
                </c:pt>
                <c:pt idx="210">
                  <c:v>22.88</c:v>
                </c:pt>
                <c:pt idx="211">
                  <c:v>23.55</c:v>
                </c:pt>
                <c:pt idx="212">
                  <c:v>24.2</c:v>
                </c:pt>
                <c:pt idx="213">
                  <c:v>20.2</c:v>
                </c:pt>
                <c:pt idx="214">
                  <c:v>21.59</c:v>
                </c:pt>
                <c:pt idx="215">
                  <c:v>21.9</c:v>
                </c:pt>
                <c:pt idx="216">
                  <c:v>22.81</c:v>
                </c:pt>
                <c:pt idx="217">
                  <c:v>23.11</c:v>
                </c:pt>
                <c:pt idx="218">
                  <c:v>23.93</c:v>
                </c:pt>
                <c:pt idx="219">
                  <c:v>21.83</c:v>
                </c:pt>
                <c:pt idx="220">
                  <c:v>22</c:v>
                </c:pt>
                <c:pt idx="221">
                  <c:v>23.42</c:v>
                </c:pt>
                <c:pt idx="222">
                  <c:v>21.02</c:v>
                </c:pt>
                <c:pt idx="223">
                  <c:v>21.09</c:v>
                </c:pt>
                <c:pt idx="224">
                  <c:v>21.03</c:v>
                </c:pt>
                <c:pt idx="225">
                  <c:v>22.34</c:v>
                </c:pt>
                <c:pt idx="226">
                  <c:v>22.44</c:v>
                </c:pt>
                <c:pt idx="227">
                  <c:v>22.51</c:v>
                </c:pt>
                <c:pt idx="228">
                  <c:v>22.51</c:v>
                </c:pt>
                <c:pt idx="229">
                  <c:v>22.64</c:v>
                </c:pt>
                <c:pt idx="230">
                  <c:v>21.84</c:v>
                </c:pt>
                <c:pt idx="231">
                  <c:v>22.27</c:v>
                </c:pt>
                <c:pt idx="232">
                  <c:v>23.35</c:v>
                </c:pt>
                <c:pt idx="233">
                  <c:v>23.63</c:v>
                </c:pt>
                <c:pt idx="234">
                  <c:v>22.47</c:v>
                </c:pt>
                <c:pt idx="235">
                  <c:v>22.57</c:v>
                </c:pt>
                <c:pt idx="236">
                  <c:v>22.74</c:v>
                </c:pt>
                <c:pt idx="237">
                  <c:v>22.71</c:v>
                </c:pt>
                <c:pt idx="238">
                  <c:v>21.9</c:v>
                </c:pt>
                <c:pt idx="239">
                  <c:v>22.41</c:v>
                </c:pt>
                <c:pt idx="240">
                  <c:v>22.38</c:v>
                </c:pt>
                <c:pt idx="241">
                  <c:v>22.8</c:v>
                </c:pt>
                <c:pt idx="242">
                  <c:v>22.41</c:v>
                </c:pt>
                <c:pt idx="243">
                  <c:v>22.13</c:v>
                </c:pt>
                <c:pt idx="244">
                  <c:v>22.1</c:v>
                </c:pt>
                <c:pt idx="245">
                  <c:v>21.88</c:v>
                </c:pt>
                <c:pt idx="246">
                  <c:v>21.94</c:v>
                </c:pt>
                <c:pt idx="247">
                  <c:v>21.91</c:v>
                </c:pt>
                <c:pt idx="248">
                  <c:v>22.69</c:v>
                </c:pt>
                <c:pt idx="249">
                  <c:v>22.38</c:v>
                </c:pt>
                <c:pt idx="250">
                  <c:v>22.9</c:v>
                </c:pt>
                <c:pt idx="251">
                  <c:v>21.78</c:v>
                </c:pt>
                <c:pt idx="252">
                  <c:v>22.22</c:v>
                </c:pt>
                <c:pt idx="253">
                  <c:v>22.09</c:v>
                </c:pt>
                <c:pt idx="254">
                  <c:v>22.83</c:v>
                </c:pt>
                <c:pt idx="255">
                  <c:v>22.64</c:v>
                </c:pt>
                <c:pt idx="256">
                  <c:v>22.73</c:v>
                </c:pt>
                <c:pt idx="257">
                  <c:v>23.17</c:v>
                </c:pt>
                <c:pt idx="258">
                  <c:v>23.04</c:v>
                </c:pt>
                <c:pt idx="259">
                  <c:v>21.95</c:v>
                </c:pt>
                <c:pt idx="260">
                  <c:v>21.72</c:v>
                </c:pt>
                <c:pt idx="261">
                  <c:v>21.44</c:v>
                </c:pt>
                <c:pt idx="262">
                  <c:v>21.99</c:v>
                </c:pt>
                <c:pt idx="263">
                  <c:v>21.75</c:v>
                </c:pt>
                <c:pt idx="264">
                  <c:v>21.58</c:v>
                </c:pt>
                <c:pt idx="265">
                  <c:v>22.56</c:v>
                </c:pt>
                <c:pt idx="266">
                  <c:v>22.46</c:v>
                </c:pt>
                <c:pt idx="267">
                  <c:v>22.32</c:v>
                </c:pt>
                <c:pt idx="268">
                  <c:v>21.21</c:v>
                </c:pt>
                <c:pt idx="269">
                  <c:v>22.43</c:v>
                </c:pt>
                <c:pt idx="270">
                  <c:v>23.71</c:v>
                </c:pt>
                <c:pt idx="271">
                  <c:v>23.47</c:v>
                </c:pt>
                <c:pt idx="272">
                  <c:v>23.17</c:v>
                </c:pt>
                <c:pt idx="273">
                  <c:v>23.31</c:v>
                </c:pt>
                <c:pt idx="274">
                  <c:v>22.63</c:v>
                </c:pt>
                <c:pt idx="275">
                  <c:v>22.76</c:v>
                </c:pt>
                <c:pt idx="276">
                  <c:v>22.93</c:v>
                </c:pt>
                <c:pt idx="277">
                  <c:v>23.17</c:v>
                </c:pt>
                <c:pt idx="278">
                  <c:v>22.32</c:v>
                </c:pt>
                <c:pt idx="279">
                  <c:v>23.03</c:v>
                </c:pt>
                <c:pt idx="280">
                  <c:v>23.41</c:v>
                </c:pt>
                <c:pt idx="281">
                  <c:v>22.97</c:v>
                </c:pt>
                <c:pt idx="282">
                  <c:v>22.76</c:v>
                </c:pt>
                <c:pt idx="283">
                  <c:v>22.97</c:v>
                </c:pt>
                <c:pt idx="284">
                  <c:v>22.56</c:v>
                </c:pt>
                <c:pt idx="285">
                  <c:v>23.24</c:v>
                </c:pt>
                <c:pt idx="286">
                  <c:v>23.14</c:v>
                </c:pt>
                <c:pt idx="287">
                  <c:v>23.14</c:v>
                </c:pt>
                <c:pt idx="288">
                  <c:v>23.24</c:v>
                </c:pt>
                <c:pt idx="289">
                  <c:v>22.93</c:v>
                </c:pt>
                <c:pt idx="290">
                  <c:v>23</c:v>
                </c:pt>
                <c:pt idx="291">
                  <c:v>23.31</c:v>
                </c:pt>
                <c:pt idx="292">
                  <c:v>22.53</c:v>
                </c:pt>
                <c:pt idx="293">
                  <c:v>23.2</c:v>
                </c:pt>
                <c:pt idx="294">
                  <c:v>23.47</c:v>
                </c:pt>
                <c:pt idx="295">
                  <c:v>23.54</c:v>
                </c:pt>
                <c:pt idx="296">
                  <c:v>23.37</c:v>
                </c:pt>
                <c:pt idx="297">
                  <c:v>23.51</c:v>
                </c:pt>
                <c:pt idx="298">
                  <c:v>23.61</c:v>
                </c:pt>
                <c:pt idx="299">
                  <c:v>23.17</c:v>
                </c:pt>
                <c:pt idx="300">
                  <c:v>23.17</c:v>
                </c:pt>
                <c:pt idx="301">
                  <c:v>22.73</c:v>
                </c:pt>
                <c:pt idx="302">
                  <c:v>22.63</c:v>
                </c:pt>
                <c:pt idx="303">
                  <c:v>22.76</c:v>
                </c:pt>
                <c:pt idx="304">
                  <c:v>23.17</c:v>
                </c:pt>
                <c:pt idx="305">
                  <c:v>23.31</c:v>
                </c:pt>
                <c:pt idx="306">
                  <c:v>23.24</c:v>
                </c:pt>
                <c:pt idx="307">
                  <c:v>23.1</c:v>
                </c:pt>
                <c:pt idx="308">
                  <c:v>22.73</c:v>
                </c:pt>
                <c:pt idx="309">
                  <c:v>22.83</c:v>
                </c:pt>
                <c:pt idx="310">
                  <c:v>23</c:v>
                </c:pt>
                <c:pt idx="311">
                  <c:v>22.83</c:v>
                </c:pt>
                <c:pt idx="312">
                  <c:v>22.32</c:v>
                </c:pt>
                <c:pt idx="313">
                  <c:v>22.36</c:v>
                </c:pt>
                <c:pt idx="314">
                  <c:v>22.36</c:v>
                </c:pt>
                <c:pt idx="315">
                  <c:v>22.26</c:v>
                </c:pt>
                <c:pt idx="316">
                  <c:v>21.58</c:v>
                </c:pt>
                <c:pt idx="317">
                  <c:v>21.95</c:v>
                </c:pt>
                <c:pt idx="318">
                  <c:v>22.46</c:v>
                </c:pt>
                <c:pt idx="319">
                  <c:v>21.62</c:v>
                </c:pt>
                <c:pt idx="320">
                  <c:v>21.95</c:v>
                </c:pt>
                <c:pt idx="321">
                  <c:v>22.09</c:v>
                </c:pt>
                <c:pt idx="322">
                  <c:v>22.12</c:v>
                </c:pt>
                <c:pt idx="323">
                  <c:v>22.09</c:v>
                </c:pt>
                <c:pt idx="324">
                  <c:v>21.45</c:v>
                </c:pt>
                <c:pt idx="325">
                  <c:v>22.22</c:v>
                </c:pt>
                <c:pt idx="326">
                  <c:v>21.95</c:v>
                </c:pt>
                <c:pt idx="327">
                  <c:v>21.82</c:v>
                </c:pt>
                <c:pt idx="328">
                  <c:v>22.22</c:v>
                </c:pt>
                <c:pt idx="329">
                  <c:v>21.88</c:v>
                </c:pt>
                <c:pt idx="330">
                  <c:v>21.78</c:v>
                </c:pt>
                <c:pt idx="331">
                  <c:v>21.72</c:v>
                </c:pt>
                <c:pt idx="332">
                  <c:v>21.82</c:v>
                </c:pt>
                <c:pt idx="333">
                  <c:v>22.29</c:v>
                </c:pt>
                <c:pt idx="334">
                  <c:v>21.92</c:v>
                </c:pt>
                <c:pt idx="335">
                  <c:v>21.72</c:v>
                </c:pt>
                <c:pt idx="336">
                  <c:v>21.75</c:v>
                </c:pt>
                <c:pt idx="337">
                  <c:v>21.55</c:v>
                </c:pt>
                <c:pt idx="338">
                  <c:v>21.34</c:v>
                </c:pt>
                <c:pt idx="339">
                  <c:v>22.09</c:v>
                </c:pt>
                <c:pt idx="340">
                  <c:v>22.12</c:v>
                </c:pt>
                <c:pt idx="341">
                  <c:v>21.82</c:v>
                </c:pt>
                <c:pt idx="342">
                  <c:v>21.16</c:v>
                </c:pt>
                <c:pt idx="343">
                  <c:v>21.45</c:v>
                </c:pt>
                <c:pt idx="344">
                  <c:v>21.51</c:v>
                </c:pt>
                <c:pt idx="345">
                  <c:v>22.56</c:v>
                </c:pt>
                <c:pt idx="346">
                  <c:v>22.83</c:v>
                </c:pt>
                <c:pt idx="347">
                  <c:v>22.43</c:v>
                </c:pt>
                <c:pt idx="348">
                  <c:v>22.36</c:v>
                </c:pt>
                <c:pt idx="349">
                  <c:v>22.05</c:v>
                </c:pt>
                <c:pt idx="350">
                  <c:v>22.05</c:v>
                </c:pt>
                <c:pt idx="351">
                  <c:v>21.95</c:v>
                </c:pt>
                <c:pt idx="352">
                  <c:v>22.36</c:v>
                </c:pt>
                <c:pt idx="353">
                  <c:v>22.87</c:v>
                </c:pt>
                <c:pt idx="354">
                  <c:v>22.76</c:v>
                </c:pt>
                <c:pt idx="355">
                  <c:v>22.49</c:v>
                </c:pt>
                <c:pt idx="356">
                  <c:v>22.16</c:v>
                </c:pt>
                <c:pt idx="357">
                  <c:v>21.68</c:v>
                </c:pt>
                <c:pt idx="358">
                  <c:v>21.72</c:v>
                </c:pt>
                <c:pt idx="359">
                  <c:v>21.92</c:v>
                </c:pt>
                <c:pt idx="360">
                  <c:v>21.85</c:v>
                </c:pt>
                <c:pt idx="361">
                  <c:v>22.22</c:v>
                </c:pt>
                <c:pt idx="362">
                  <c:v>21.68</c:v>
                </c:pt>
                <c:pt idx="363">
                  <c:v>21.55</c:v>
                </c:pt>
                <c:pt idx="364">
                  <c:v>20.67</c:v>
                </c:pt>
                <c:pt idx="365">
                  <c:v>20.8</c:v>
                </c:pt>
                <c:pt idx="366">
                  <c:v>21.48</c:v>
                </c:pt>
                <c:pt idx="367">
                  <c:v>21.58</c:v>
                </c:pt>
                <c:pt idx="368">
                  <c:v>21.25</c:v>
                </c:pt>
                <c:pt idx="369">
                  <c:v>22.22</c:v>
                </c:pt>
                <c:pt idx="370">
                  <c:v>21.99</c:v>
                </c:pt>
                <c:pt idx="371">
                  <c:v>21.62</c:v>
                </c:pt>
                <c:pt idx="372">
                  <c:v>21.44</c:v>
                </c:pt>
                <c:pt idx="373">
                  <c:v>21.68</c:v>
                </c:pt>
                <c:pt idx="374">
                  <c:v>21.48</c:v>
                </c:pt>
                <c:pt idx="375">
                  <c:v>21.95</c:v>
                </c:pt>
                <c:pt idx="376">
                  <c:v>22.22</c:v>
                </c:pt>
                <c:pt idx="377">
                  <c:v>22.12</c:v>
                </c:pt>
                <c:pt idx="378">
                  <c:v>20.82</c:v>
                </c:pt>
                <c:pt idx="379">
                  <c:v>21.09</c:v>
                </c:pt>
                <c:pt idx="380">
                  <c:v>21.38</c:v>
                </c:pt>
                <c:pt idx="381">
                  <c:v>21.99</c:v>
                </c:pt>
                <c:pt idx="382">
                  <c:v>22.29</c:v>
                </c:pt>
                <c:pt idx="383">
                  <c:v>22.46</c:v>
                </c:pt>
                <c:pt idx="384">
                  <c:v>22.66</c:v>
                </c:pt>
                <c:pt idx="385">
                  <c:v>22.56</c:v>
                </c:pt>
                <c:pt idx="386">
                  <c:v>22.7</c:v>
                </c:pt>
                <c:pt idx="387">
                  <c:v>22.87</c:v>
                </c:pt>
                <c:pt idx="388">
                  <c:v>22.46</c:v>
                </c:pt>
                <c:pt idx="389">
                  <c:v>22.39</c:v>
                </c:pt>
                <c:pt idx="390">
                  <c:v>22.16</c:v>
                </c:pt>
                <c:pt idx="391">
                  <c:v>21.72</c:v>
                </c:pt>
                <c:pt idx="392">
                  <c:v>22.36</c:v>
                </c:pt>
                <c:pt idx="393">
                  <c:v>21.99</c:v>
                </c:pt>
                <c:pt idx="394">
                  <c:v>21.75</c:v>
                </c:pt>
                <c:pt idx="395">
                  <c:v>21.65</c:v>
                </c:pt>
                <c:pt idx="396">
                  <c:v>21.58</c:v>
                </c:pt>
                <c:pt idx="397">
                  <c:v>21.78</c:v>
                </c:pt>
                <c:pt idx="398">
                  <c:v>21.78</c:v>
                </c:pt>
                <c:pt idx="399">
                  <c:v>22.49</c:v>
                </c:pt>
                <c:pt idx="400">
                  <c:v>22.23</c:v>
                </c:pt>
                <c:pt idx="401">
                  <c:v>22.19</c:v>
                </c:pt>
                <c:pt idx="402">
                  <c:v>21.95</c:v>
                </c:pt>
                <c:pt idx="403">
                  <c:v>22.39</c:v>
                </c:pt>
                <c:pt idx="404">
                  <c:v>22.43</c:v>
                </c:pt>
                <c:pt idx="405">
                  <c:v>22.7</c:v>
                </c:pt>
                <c:pt idx="406">
                  <c:v>22.76</c:v>
                </c:pt>
                <c:pt idx="407">
                  <c:v>21.72</c:v>
                </c:pt>
                <c:pt idx="408">
                  <c:v>21.78</c:v>
                </c:pt>
                <c:pt idx="409">
                  <c:v>21.89</c:v>
                </c:pt>
                <c:pt idx="410">
                  <c:v>21.93</c:v>
                </c:pt>
                <c:pt idx="411">
                  <c:v>21.92</c:v>
                </c:pt>
                <c:pt idx="412">
                  <c:v>22.29</c:v>
                </c:pt>
                <c:pt idx="413">
                  <c:v>23.04</c:v>
                </c:pt>
                <c:pt idx="414">
                  <c:v>23.24</c:v>
                </c:pt>
                <c:pt idx="415">
                  <c:v>23.24</c:v>
                </c:pt>
                <c:pt idx="416">
                  <c:v>23.1</c:v>
                </c:pt>
                <c:pt idx="417">
                  <c:v>23.44</c:v>
                </c:pt>
                <c:pt idx="418">
                  <c:v>23.47</c:v>
                </c:pt>
                <c:pt idx="419">
                  <c:v>23.27</c:v>
                </c:pt>
                <c:pt idx="420">
                  <c:v>21.41</c:v>
                </c:pt>
                <c:pt idx="421">
                  <c:v>22.49</c:v>
                </c:pt>
                <c:pt idx="422">
                  <c:v>23.54</c:v>
                </c:pt>
                <c:pt idx="423">
                  <c:v>21.97</c:v>
                </c:pt>
                <c:pt idx="424">
                  <c:v>22.58</c:v>
                </c:pt>
                <c:pt idx="425">
                  <c:v>22.73</c:v>
                </c:pt>
                <c:pt idx="426">
                  <c:v>23.64</c:v>
                </c:pt>
                <c:pt idx="427">
                  <c:v>21.65</c:v>
                </c:pt>
                <c:pt idx="428">
                  <c:v>22.73</c:v>
                </c:pt>
                <c:pt idx="429">
                  <c:v>22.1</c:v>
                </c:pt>
                <c:pt idx="430">
                  <c:v>22.32</c:v>
                </c:pt>
                <c:pt idx="431">
                  <c:v>23</c:v>
                </c:pt>
                <c:pt idx="432">
                  <c:v>23.81</c:v>
                </c:pt>
                <c:pt idx="433">
                  <c:v>21.85</c:v>
                </c:pt>
                <c:pt idx="434">
                  <c:v>21.78</c:v>
                </c:pt>
                <c:pt idx="435">
                  <c:v>22.33</c:v>
                </c:pt>
                <c:pt idx="436">
                  <c:v>22.26</c:v>
                </c:pt>
                <c:pt idx="437">
                  <c:v>22.73</c:v>
                </c:pt>
                <c:pt idx="438">
                  <c:v>23.54</c:v>
                </c:pt>
                <c:pt idx="439">
                  <c:v>23.91</c:v>
                </c:pt>
                <c:pt idx="440">
                  <c:v>23.75</c:v>
                </c:pt>
                <c:pt idx="441">
                  <c:v>22.26</c:v>
                </c:pt>
                <c:pt idx="442">
                  <c:v>22.56</c:v>
                </c:pt>
                <c:pt idx="443">
                  <c:v>23.95</c:v>
                </c:pt>
                <c:pt idx="444">
                  <c:v>22.93</c:v>
                </c:pt>
                <c:pt idx="445">
                  <c:v>23.41</c:v>
                </c:pt>
                <c:pt idx="446">
                  <c:v>22.9</c:v>
                </c:pt>
                <c:pt idx="447">
                  <c:v>23.58</c:v>
                </c:pt>
                <c:pt idx="448">
                  <c:v>24.25</c:v>
                </c:pt>
                <c:pt idx="449">
                  <c:v>24.01</c:v>
                </c:pt>
                <c:pt idx="450">
                  <c:v>23.31</c:v>
                </c:pt>
                <c:pt idx="451">
                  <c:v>22.66</c:v>
                </c:pt>
                <c:pt idx="452">
                  <c:v>21.68</c:v>
                </c:pt>
                <c:pt idx="453">
                  <c:v>22.29</c:v>
                </c:pt>
                <c:pt idx="454">
                  <c:v>22.83</c:v>
                </c:pt>
                <c:pt idx="455">
                  <c:v>21.64</c:v>
                </c:pt>
                <c:pt idx="456">
                  <c:v>21.42</c:v>
                </c:pt>
                <c:pt idx="457">
                  <c:v>21</c:v>
                </c:pt>
                <c:pt idx="458">
                  <c:v>21.25</c:v>
                </c:pt>
                <c:pt idx="459">
                  <c:v>21.55</c:v>
                </c:pt>
                <c:pt idx="460">
                  <c:v>22.56</c:v>
                </c:pt>
                <c:pt idx="461">
                  <c:v>22.46</c:v>
                </c:pt>
                <c:pt idx="462">
                  <c:v>21.43</c:v>
                </c:pt>
                <c:pt idx="463">
                  <c:v>21</c:v>
                </c:pt>
                <c:pt idx="464">
                  <c:v>22.06</c:v>
                </c:pt>
                <c:pt idx="465">
                  <c:v>22.73</c:v>
                </c:pt>
                <c:pt idx="466">
                  <c:v>21.82</c:v>
                </c:pt>
                <c:pt idx="467">
                  <c:v>22.9</c:v>
                </c:pt>
                <c:pt idx="468">
                  <c:v>22.64</c:v>
                </c:pt>
                <c:pt idx="469">
                  <c:v>23.1</c:v>
                </c:pt>
                <c:pt idx="470">
                  <c:v>22.33</c:v>
                </c:pt>
                <c:pt idx="471">
                  <c:v>19.87</c:v>
                </c:pt>
                <c:pt idx="472">
                  <c:v>20.75</c:v>
                </c:pt>
                <c:pt idx="473">
                  <c:v>22.23</c:v>
                </c:pt>
                <c:pt idx="474">
                  <c:v>21.07</c:v>
                </c:pt>
                <c:pt idx="475">
                  <c:v>22.11</c:v>
                </c:pt>
                <c:pt idx="476">
                  <c:v>20.92</c:v>
                </c:pt>
                <c:pt idx="477">
                  <c:v>22.26</c:v>
                </c:pt>
                <c:pt idx="478">
                  <c:v>21.65</c:v>
                </c:pt>
                <c:pt idx="479">
                  <c:v>22.6</c:v>
                </c:pt>
                <c:pt idx="480">
                  <c:v>23.2</c:v>
                </c:pt>
                <c:pt idx="481">
                  <c:v>21.89</c:v>
                </c:pt>
                <c:pt idx="482">
                  <c:v>21.48</c:v>
                </c:pt>
                <c:pt idx="483">
                  <c:v>23.37</c:v>
                </c:pt>
                <c:pt idx="484">
                  <c:v>22.6</c:v>
                </c:pt>
                <c:pt idx="485">
                  <c:v>23.68</c:v>
                </c:pt>
                <c:pt idx="486">
                  <c:v>23.61</c:v>
                </c:pt>
                <c:pt idx="487">
                  <c:v>22.73</c:v>
                </c:pt>
                <c:pt idx="488">
                  <c:v>20.88</c:v>
                </c:pt>
                <c:pt idx="489">
                  <c:v>20.3</c:v>
                </c:pt>
                <c:pt idx="490">
                  <c:v>21.68</c:v>
                </c:pt>
                <c:pt idx="491">
                  <c:v>21.68</c:v>
                </c:pt>
                <c:pt idx="492">
                  <c:v>22.6</c:v>
                </c:pt>
                <c:pt idx="493">
                  <c:v>23</c:v>
                </c:pt>
                <c:pt idx="494">
                  <c:v>23.17</c:v>
                </c:pt>
                <c:pt idx="495">
                  <c:v>23.04</c:v>
                </c:pt>
                <c:pt idx="496">
                  <c:v>22.87</c:v>
                </c:pt>
                <c:pt idx="497">
                  <c:v>23.47</c:v>
                </c:pt>
                <c:pt idx="498">
                  <c:v>23.07</c:v>
                </c:pt>
                <c:pt idx="499">
                  <c:v>20.62</c:v>
                </c:pt>
                <c:pt idx="500">
                  <c:v>22.9</c:v>
                </c:pt>
                <c:pt idx="501">
                  <c:v>22.66</c:v>
                </c:pt>
                <c:pt idx="502">
                  <c:v>20.6</c:v>
                </c:pt>
                <c:pt idx="503">
                  <c:v>21.53</c:v>
                </c:pt>
                <c:pt idx="504">
                  <c:v>21.75</c:v>
                </c:pt>
                <c:pt idx="505">
                  <c:v>21.61</c:v>
                </c:pt>
                <c:pt idx="506">
                  <c:v>21.53</c:v>
                </c:pt>
                <c:pt idx="507">
                  <c:v>22.93</c:v>
                </c:pt>
                <c:pt idx="508">
                  <c:v>19.91</c:v>
                </c:pt>
                <c:pt idx="509">
                  <c:v>21.4</c:v>
                </c:pt>
                <c:pt idx="510">
                  <c:v>22.23</c:v>
                </c:pt>
                <c:pt idx="511">
                  <c:v>21.25</c:v>
                </c:pt>
                <c:pt idx="512">
                  <c:v>21.85</c:v>
                </c:pt>
                <c:pt idx="513">
                  <c:v>23.17</c:v>
                </c:pt>
                <c:pt idx="514">
                  <c:v>23.17</c:v>
                </c:pt>
                <c:pt idx="515">
                  <c:v>22.83</c:v>
                </c:pt>
                <c:pt idx="516">
                  <c:v>22.19</c:v>
                </c:pt>
                <c:pt idx="517">
                  <c:v>19.87</c:v>
                </c:pt>
                <c:pt idx="518">
                  <c:v>21.68</c:v>
                </c:pt>
                <c:pt idx="519">
                  <c:v>21.89</c:v>
                </c:pt>
                <c:pt idx="520">
                  <c:v>22.53</c:v>
                </c:pt>
                <c:pt idx="521">
                  <c:v>22.56</c:v>
                </c:pt>
                <c:pt idx="522">
                  <c:v>22.16</c:v>
                </c:pt>
                <c:pt idx="523">
                  <c:v>22.49</c:v>
                </c:pt>
                <c:pt idx="524">
                  <c:v>23.17</c:v>
                </c:pt>
                <c:pt idx="525">
                  <c:v>23.47</c:v>
                </c:pt>
                <c:pt idx="526">
                  <c:v>22.93</c:v>
                </c:pt>
                <c:pt idx="527">
                  <c:v>23</c:v>
                </c:pt>
                <c:pt idx="528">
                  <c:v>21.68</c:v>
                </c:pt>
                <c:pt idx="529">
                  <c:v>21.41</c:v>
                </c:pt>
                <c:pt idx="530">
                  <c:v>21.28</c:v>
                </c:pt>
                <c:pt idx="531">
                  <c:v>22.93</c:v>
                </c:pt>
                <c:pt idx="532">
                  <c:v>20.79</c:v>
                </c:pt>
                <c:pt idx="533">
                  <c:v>22.63</c:v>
                </c:pt>
                <c:pt idx="534">
                  <c:v>22.87</c:v>
                </c:pt>
                <c:pt idx="535">
                  <c:v>23.51</c:v>
                </c:pt>
                <c:pt idx="536">
                  <c:v>23.58</c:v>
                </c:pt>
                <c:pt idx="537">
                  <c:v>23.04</c:v>
                </c:pt>
                <c:pt idx="538">
                  <c:v>22.9</c:v>
                </c:pt>
                <c:pt idx="539">
                  <c:v>23.1</c:v>
                </c:pt>
                <c:pt idx="540">
                  <c:v>20.84</c:v>
                </c:pt>
                <c:pt idx="541">
                  <c:v>21.58</c:v>
                </c:pt>
                <c:pt idx="542">
                  <c:v>23.34</c:v>
                </c:pt>
                <c:pt idx="543">
                  <c:v>21.6</c:v>
                </c:pt>
                <c:pt idx="544">
                  <c:v>21.37</c:v>
                </c:pt>
                <c:pt idx="545">
                  <c:v>21.59</c:v>
                </c:pt>
                <c:pt idx="546">
                  <c:v>22.23</c:v>
                </c:pt>
                <c:pt idx="547">
                  <c:v>21.8</c:v>
                </c:pt>
                <c:pt idx="548">
                  <c:v>22.13</c:v>
                </c:pt>
                <c:pt idx="549">
                  <c:v>22.06</c:v>
                </c:pt>
                <c:pt idx="550">
                  <c:v>21.86</c:v>
                </c:pt>
                <c:pt idx="551">
                  <c:v>19.649999999999999</c:v>
                </c:pt>
                <c:pt idx="552">
                  <c:v>22.49</c:v>
                </c:pt>
                <c:pt idx="553">
                  <c:v>22.93</c:v>
                </c:pt>
                <c:pt idx="554">
                  <c:v>22.09</c:v>
                </c:pt>
                <c:pt idx="555">
                  <c:v>21.13</c:v>
                </c:pt>
                <c:pt idx="556">
                  <c:v>21.38</c:v>
                </c:pt>
                <c:pt idx="557">
                  <c:v>22.66</c:v>
                </c:pt>
                <c:pt idx="558">
                  <c:v>22.22</c:v>
                </c:pt>
                <c:pt idx="559">
                  <c:v>21.88</c:v>
                </c:pt>
                <c:pt idx="560">
                  <c:v>22.6</c:v>
                </c:pt>
                <c:pt idx="561">
                  <c:v>20.99</c:v>
                </c:pt>
                <c:pt idx="562">
                  <c:v>21.19</c:v>
                </c:pt>
                <c:pt idx="563">
                  <c:v>22.33</c:v>
                </c:pt>
                <c:pt idx="564">
                  <c:v>20.79</c:v>
                </c:pt>
                <c:pt idx="565">
                  <c:v>20.92</c:v>
                </c:pt>
                <c:pt idx="566">
                  <c:v>22.83</c:v>
                </c:pt>
                <c:pt idx="567">
                  <c:v>22.76</c:v>
                </c:pt>
                <c:pt idx="568">
                  <c:v>21.33</c:v>
                </c:pt>
                <c:pt idx="569">
                  <c:v>22.33</c:v>
                </c:pt>
                <c:pt idx="570">
                  <c:v>19.91</c:v>
                </c:pt>
                <c:pt idx="571">
                  <c:v>21.06</c:v>
                </c:pt>
                <c:pt idx="572">
                  <c:v>22.61</c:v>
                </c:pt>
                <c:pt idx="573">
                  <c:v>20.95</c:v>
                </c:pt>
                <c:pt idx="574">
                  <c:v>21.48</c:v>
                </c:pt>
                <c:pt idx="575">
                  <c:v>22.76</c:v>
                </c:pt>
                <c:pt idx="576">
                  <c:v>20.73</c:v>
                </c:pt>
                <c:pt idx="577">
                  <c:v>20.32</c:v>
                </c:pt>
                <c:pt idx="578">
                  <c:v>22.16</c:v>
                </c:pt>
                <c:pt idx="579">
                  <c:v>21.51</c:v>
                </c:pt>
                <c:pt idx="580">
                  <c:v>21.8</c:v>
                </c:pt>
                <c:pt idx="581">
                  <c:v>21.7</c:v>
                </c:pt>
                <c:pt idx="582">
                  <c:v>21.8</c:v>
                </c:pt>
                <c:pt idx="583">
                  <c:v>21.47</c:v>
                </c:pt>
                <c:pt idx="584">
                  <c:v>22.34</c:v>
                </c:pt>
                <c:pt idx="585">
                  <c:v>21.6</c:v>
                </c:pt>
                <c:pt idx="586">
                  <c:v>21.06</c:v>
                </c:pt>
                <c:pt idx="587">
                  <c:v>22.04</c:v>
                </c:pt>
                <c:pt idx="588">
                  <c:v>21.57</c:v>
                </c:pt>
                <c:pt idx="589">
                  <c:v>21.87</c:v>
                </c:pt>
                <c:pt idx="590">
                  <c:v>21.29</c:v>
                </c:pt>
                <c:pt idx="591">
                  <c:v>21.84</c:v>
                </c:pt>
                <c:pt idx="592">
                  <c:v>21.57</c:v>
                </c:pt>
                <c:pt idx="593">
                  <c:v>22.31</c:v>
                </c:pt>
                <c:pt idx="594">
                  <c:v>22.83</c:v>
                </c:pt>
                <c:pt idx="595">
                  <c:v>21.43</c:v>
                </c:pt>
                <c:pt idx="596">
                  <c:v>21.74</c:v>
                </c:pt>
                <c:pt idx="597">
                  <c:v>21.43</c:v>
                </c:pt>
                <c:pt idx="598">
                  <c:v>21.43</c:v>
                </c:pt>
                <c:pt idx="599">
                  <c:v>22.27</c:v>
                </c:pt>
                <c:pt idx="600">
                  <c:v>22.57</c:v>
                </c:pt>
                <c:pt idx="601">
                  <c:v>22.6</c:v>
                </c:pt>
                <c:pt idx="602">
                  <c:v>21.91</c:v>
                </c:pt>
                <c:pt idx="603">
                  <c:v>22.47</c:v>
                </c:pt>
                <c:pt idx="604">
                  <c:v>21.48</c:v>
                </c:pt>
                <c:pt idx="605">
                  <c:v>20.67</c:v>
                </c:pt>
                <c:pt idx="606">
                  <c:v>20.45</c:v>
                </c:pt>
                <c:pt idx="607">
                  <c:v>21.84</c:v>
                </c:pt>
                <c:pt idx="608">
                  <c:v>21.88</c:v>
                </c:pt>
                <c:pt idx="609">
                  <c:v>21.7</c:v>
                </c:pt>
                <c:pt idx="610">
                  <c:v>21.06</c:v>
                </c:pt>
                <c:pt idx="611">
                  <c:v>21.06</c:v>
                </c:pt>
                <c:pt idx="612">
                  <c:v>20.6</c:v>
                </c:pt>
                <c:pt idx="613">
                  <c:v>21.6</c:v>
                </c:pt>
                <c:pt idx="614">
                  <c:v>22.11</c:v>
                </c:pt>
                <c:pt idx="615">
                  <c:v>22.11</c:v>
                </c:pt>
                <c:pt idx="616">
                  <c:v>20.75</c:v>
                </c:pt>
                <c:pt idx="617">
                  <c:v>20.25</c:v>
                </c:pt>
                <c:pt idx="618">
                  <c:v>21.03</c:v>
                </c:pt>
                <c:pt idx="619">
                  <c:v>22.01</c:v>
                </c:pt>
                <c:pt idx="620">
                  <c:v>21.92</c:v>
                </c:pt>
                <c:pt idx="621">
                  <c:v>20.45</c:v>
                </c:pt>
                <c:pt idx="622">
                  <c:v>21.18</c:v>
                </c:pt>
                <c:pt idx="623">
                  <c:v>21.63</c:v>
                </c:pt>
                <c:pt idx="624">
                  <c:v>21.42</c:v>
                </c:pt>
                <c:pt idx="625">
                  <c:v>21.63</c:v>
                </c:pt>
                <c:pt idx="626">
                  <c:v>20.82</c:v>
                </c:pt>
                <c:pt idx="627">
                  <c:v>20.89</c:v>
                </c:pt>
                <c:pt idx="628">
                  <c:v>21.23</c:v>
                </c:pt>
                <c:pt idx="629">
                  <c:v>21.06</c:v>
                </c:pt>
                <c:pt idx="630">
                  <c:v>20.96</c:v>
                </c:pt>
                <c:pt idx="631">
                  <c:v>19.91</c:v>
                </c:pt>
                <c:pt idx="632">
                  <c:v>19.77</c:v>
                </c:pt>
                <c:pt idx="633">
                  <c:v>19.98</c:v>
                </c:pt>
                <c:pt idx="634">
                  <c:v>20.99</c:v>
                </c:pt>
                <c:pt idx="635">
                  <c:v>22.04</c:v>
                </c:pt>
                <c:pt idx="636">
                  <c:v>21.53</c:v>
                </c:pt>
                <c:pt idx="637">
                  <c:v>21.53</c:v>
                </c:pt>
                <c:pt idx="638">
                  <c:v>21.5</c:v>
                </c:pt>
                <c:pt idx="639">
                  <c:v>22.2</c:v>
                </c:pt>
                <c:pt idx="640">
                  <c:v>21.97</c:v>
                </c:pt>
                <c:pt idx="641">
                  <c:v>22.07</c:v>
                </c:pt>
                <c:pt idx="642">
                  <c:v>21.97</c:v>
                </c:pt>
                <c:pt idx="643">
                  <c:v>20.69</c:v>
                </c:pt>
                <c:pt idx="644">
                  <c:v>21.6</c:v>
                </c:pt>
                <c:pt idx="645">
                  <c:v>21.84</c:v>
                </c:pt>
                <c:pt idx="646">
                  <c:v>21.97</c:v>
                </c:pt>
                <c:pt idx="647">
                  <c:v>21.23</c:v>
                </c:pt>
                <c:pt idx="648">
                  <c:v>21.8</c:v>
                </c:pt>
                <c:pt idx="649">
                  <c:v>21.13</c:v>
                </c:pt>
                <c:pt idx="650">
                  <c:v>21.03</c:v>
                </c:pt>
                <c:pt idx="651">
                  <c:v>21.06</c:v>
                </c:pt>
                <c:pt idx="652">
                  <c:v>22.45</c:v>
                </c:pt>
                <c:pt idx="653">
                  <c:v>21.99</c:v>
                </c:pt>
                <c:pt idx="654">
                  <c:v>22.38</c:v>
                </c:pt>
                <c:pt idx="655">
                  <c:v>22.89</c:v>
                </c:pt>
                <c:pt idx="656">
                  <c:v>22.85</c:v>
                </c:pt>
                <c:pt idx="657">
                  <c:v>22.58</c:v>
                </c:pt>
                <c:pt idx="658">
                  <c:v>22.21</c:v>
                </c:pt>
                <c:pt idx="659">
                  <c:v>22.35</c:v>
                </c:pt>
                <c:pt idx="660">
                  <c:v>22.68</c:v>
                </c:pt>
                <c:pt idx="661">
                  <c:v>21.77</c:v>
                </c:pt>
                <c:pt idx="662">
                  <c:v>20.48</c:v>
                </c:pt>
                <c:pt idx="663">
                  <c:v>20.82</c:v>
                </c:pt>
                <c:pt idx="664">
                  <c:v>21.13</c:v>
                </c:pt>
                <c:pt idx="665">
                  <c:v>21.94</c:v>
                </c:pt>
                <c:pt idx="666">
                  <c:v>22.14</c:v>
                </c:pt>
                <c:pt idx="667">
                  <c:v>22.35</c:v>
                </c:pt>
                <c:pt idx="668">
                  <c:v>22.04</c:v>
                </c:pt>
                <c:pt idx="669">
                  <c:v>21.63</c:v>
                </c:pt>
                <c:pt idx="670">
                  <c:v>21.43</c:v>
                </c:pt>
                <c:pt idx="671">
                  <c:v>22.62</c:v>
                </c:pt>
                <c:pt idx="674">
                  <c:v>21.67</c:v>
                </c:pt>
                <c:pt idx="675">
                  <c:v>21.4</c:v>
                </c:pt>
                <c:pt idx="676">
                  <c:v>22.2</c:v>
                </c:pt>
                <c:pt idx="677">
                  <c:v>21.93</c:v>
                </c:pt>
                <c:pt idx="678">
                  <c:v>22.8</c:v>
                </c:pt>
                <c:pt idx="679">
                  <c:v>22.99</c:v>
                </c:pt>
                <c:pt idx="680">
                  <c:v>21.51</c:v>
                </c:pt>
                <c:pt idx="681">
                  <c:v>21.57</c:v>
                </c:pt>
                <c:pt idx="682">
                  <c:v>21.77</c:v>
                </c:pt>
                <c:pt idx="683">
                  <c:v>21.69</c:v>
                </c:pt>
                <c:pt idx="684">
                  <c:v>21.99</c:v>
                </c:pt>
                <c:pt idx="685">
                  <c:v>21.93</c:v>
                </c:pt>
                <c:pt idx="686">
                  <c:v>21.65</c:v>
                </c:pt>
                <c:pt idx="687">
                  <c:v>21.74</c:v>
                </c:pt>
                <c:pt idx="688">
                  <c:v>22.02</c:v>
                </c:pt>
                <c:pt idx="689">
                  <c:v>21.76</c:v>
                </c:pt>
                <c:pt idx="690">
                  <c:v>21.69</c:v>
                </c:pt>
                <c:pt idx="691">
                  <c:v>21.76</c:v>
                </c:pt>
                <c:pt idx="692">
                  <c:v>21.39</c:v>
                </c:pt>
                <c:pt idx="693">
                  <c:v>20.28</c:v>
                </c:pt>
                <c:pt idx="694">
                  <c:v>21.29</c:v>
                </c:pt>
                <c:pt idx="695">
                  <c:v>21.49</c:v>
                </c:pt>
                <c:pt idx="696">
                  <c:v>21.24</c:v>
                </c:pt>
                <c:pt idx="697">
                  <c:v>21.45</c:v>
                </c:pt>
                <c:pt idx="698">
                  <c:v>22.28</c:v>
                </c:pt>
                <c:pt idx="699">
                  <c:v>22.08</c:v>
                </c:pt>
                <c:pt idx="700">
                  <c:v>22.19</c:v>
                </c:pt>
                <c:pt idx="701">
                  <c:v>22.1</c:v>
                </c:pt>
                <c:pt idx="702">
                  <c:v>22.34</c:v>
                </c:pt>
                <c:pt idx="703">
                  <c:v>22.42</c:v>
                </c:pt>
                <c:pt idx="704">
                  <c:v>22.07</c:v>
                </c:pt>
                <c:pt idx="705">
                  <c:v>21.9</c:v>
                </c:pt>
                <c:pt idx="706">
                  <c:v>22.9</c:v>
                </c:pt>
                <c:pt idx="707">
                  <c:v>22.61</c:v>
                </c:pt>
                <c:pt idx="708">
                  <c:v>22.85</c:v>
                </c:pt>
                <c:pt idx="709">
                  <c:v>22.97</c:v>
                </c:pt>
                <c:pt idx="710">
                  <c:v>23.11</c:v>
                </c:pt>
                <c:pt idx="711">
                  <c:v>22.83</c:v>
                </c:pt>
                <c:pt idx="712">
                  <c:v>22.89</c:v>
                </c:pt>
                <c:pt idx="713">
                  <c:v>21.69</c:v>
                </c:pt>
                <c:pt idx="714">
                  <c:v>21.75</c:v>
                </c:pt>
                <c:pt idx="715">
                  <c:v>21.76</c:v>
                </c:pt>
                <c:pt idx="716">
                  <c:v>21.45</c:v>
                </c:pt>
                <c:pt idx="717">
                  <c:v>21.77</c:v>
                </c:pt>
                <c:pt idx="718">
                  <c:v>21.43</c:v>
                </c:pt>
                <c:pt idx="719">
                  <c:v>21.5</c:v>
                </c:pt>
                <c:pt idx="720">
                  <c:v>21.8</c:v>
                </c:pt>
                <c:pt idx="721">
                  <c:v>21.65</c:v>
                </c:pt>
                <c:pt idx="722">
                  <c:v>21.38</c:v>
                </c:pt>
                <c:pt idx="723">
                  <c:v>21.96</c:v>
                </c:pt>
                <c:pt idx="724">
                  <c:v>21.32</c:v>
                </c:pt>
                <c:pt idx="725">
                  <c:v>20.91</c:v>
                </c:pt>
                <c:pt idx="726">
                  <c:v>21.16</c:v>
                </c:pt>
                <c:pt idx="727">
                  <c:v>21.36</c:v>
                </c:pt>
                <c:pt idx="728">
                  <c:v>22.4</c:v>
                </c:pt>
                <c:pt idx="729">
                  <c:v>22.43</c:v>
                </c:pt>
                <c:pt idx="730">
                  <c:v>22.43</c:v>
                </c:pt>
                <c:pt idx="731">
                  <c:v>22.04</c:v>
                </c:pt>
                <c:pt idx="732">
                  <c:v>22.01</c:v>
                </c:pt>
                <c:pt idx="733">
                  <c:v>22.49</c:v>
                </c:pt>
                <c:pt idx="734">
                  <c:v>22.53</c:v>
                </c:pt>
                <c:pt idx="735">
                  <c:v>22.26</c:v>
                </c:pt>
                <c:pt idx="736">
                  <c:v>23.17</c:v>
                </c:pt>
                <c:pt idx="737">
                  <c:v>22.71</c:v>
                </c:pt>
                <c:pt idx="738">
                  <c:v>22.91</c:v>
                </c:pt>
                <c:pt idx="739">
                  <c:v>22.67</c:v>
                </c:pt>
                <c:pt idx="740">
                  <c:v>22.63</c:v>
                </c:pt>
                <c:pt idx="741">
                  <c:v>22.43</c:v>
                </c:pt>
                <c:pt idx="742">
                  <c:v>22.31</c:v>
                </c:pt>
                <c:pt idx="743">
                  <c:v>22.58</c:v>
                </c:pt>
                <c:pt idx="744">
                  <c:v>22.57</c:v>
                </c:pt>
                <c:pt idx="745">
                  <c:v>22.58</c:v>
                </c:pt>
                <c:pt idx="746">
                  <c:v>22.11</c:v>
                </c:pt>
                <c:pt idx="747">
                  <c:v>22.19</c:v>
                </c:pt>
                <c:pt idx="748">
                  <c:v>22.27</c:v>
                </c:pt>
                <c:pt idx="749">
                  <c:v>21.75</c:v>
                </c:pt>
                <c:pt idx="750">
                  <c:v>20.88</c:v>
                </c:pt>
                <c:pt idx="751">
                  <c:v>21.95</c:v>
                </c:pt>
                <c:pt idx="752">
                  <c:v>22.57</c:v>
                </c:pt>
                <c:pt idx="753">
                  <c:v>22.23</c:v>
                </c:pt>
                <c:pt idx="754">
                  <c:v>22.57</c:v>
                </c:pt>
                <c:pt idx="755">
                  <c:v>22.11</c:v>
                </c:pt>
                <c:pt idx="756">
                  <c:v>22.57</c:v>
                </c:pt>
                <c:pt idx="757">
                  <c:v>22.26</c:v>
                </c:pt>
                <c:pt idx="758">
                  <c:v>22.2</c:v>
                </c:pt>
                <c:pt idx="759">
                  <c:v>22.24</c:v>
                </c:pt>
                <c:pt idx="760">
                  <c:v>22.34</c:v>
                </c:pt>
                <c:pt idx="761">
                  <c:v>22.45</c:v>
                </c:pt>
                <c:pt idx="762">
                  <c:v>22.83</c:v>
                </c:pt>
                <c:pt idx="763">
                  <c:v>23.15</c:v>
                </c:pt>
                <c:pt idx="764">
                  <c:v>22.97</c:v>
                </c:pt>
                <c:pt idx="765">
                  <c:v>23.14</c:v>
                </c:pt>
                <c:pt idx="766">
                  <c:v>23.36</c:v>
                </c:pt>
                <c:pt idx="767">
                  <c:v>23.55</c:v>
                </c:pt>
                <c:pt idx="768">
                  <c:v>22.99</c:v>
                </c:pt>
                <c:pt idx="769">
                  <c:v>22.88</c:v>
                </c:pt>
                <c:pt idx="770">
                  <c:v>22.35</c:v>
                </c:pt>
                <c:pt idx="771">
                  <c:v>22.25</c:v>
                </c:pt>
                <c:pt idx="772">
                  <c:v>22.15</c:v>
                </c:pt>
                <c:pt idx="773">
                  <c:v>22.37</c:v>
                </c:pt>
                <c:pt idx="774">
                  <c:v>22.4</c:v>
                </c:pt>
                <c:pt idx="775">
                  <c:v>22.75</c:v>
                </c:pt>
                <c:pt idx="776">
                  <c:v>23.37</c:v>
                </c:pt>
                <c:pt idx="777">
                  <c:v>23.66</c:v>
                </c:pt>
                <c:pt idx="778">
                  <c:v>20.96</c:v>
                </c:pt>
                <c:pt idx="779">
                  <c:v>23.29</c:v>
                </c:pt>
                <c:pt idx="780">
                  <c:v>21.27</c:v>
                </c:pt>
                <c:pt idx="781">
                  <c:v>22.54</c:v>
                </c:pt>
                <c:pt idx="782">
                  <c:v>22.41</c:v>
                </c:pt>
                <c:pt idx="783">
                  <c:v>22.86</c:v>
                </c:pt>
                <c:pt idx="784">
                  <c:v>23.39</c:v>
                </c:pt>
                <c:pt idx="785">
                  <c:v>23.66</c:v>
                </c:pt>
                <c:pt idx="786">
                  <c:v>23.63</c:v>
                </c:pt>
                <c:pt idx="787">
                  <c:v>22.33</c:v>
                </c:pt>
                <c:pt idx="788">
                  <c:v>22.59</c:v>
                </c:pt>
                <c:pt idx="789">
                  <c:v>24.07</c:v>
                </c:pt>
                <c:pt idx="790">
                  <c:v>22.93</c:v>
                </c:pt>
                <c:pt idx="791">
                  <c:v>22.67</c:v>
                </c:pt>
                <c:pt idx="792">
                  <c:v>22.89</c:v>
                </c:pt>
                <c:pt idx="793">
                  <c:v>23.11</c:v>
                </c:pt>
                <c:pt idx="794">
                  <c:v>22.35</c:v>
                </c:pt>
                <c:pt idx="795">
                  <c:v>23.05</c:v>
                </c:pt>
                <c:pt idx="796">
                  <c:v>23.27</c:v>
                </c:pt>
                <c:pt idx="797">
                  <c:v>22.69</c:v>
                </c:pt>
                <c:pt idx="798">
                  <c:v>21.68</c:v>
                </c:pt>
                <c:pt idx="799">
                  <c:v>22.43</c:v>
                </c:pt>
                <c:pt idx="800">
                  <c:v>21.97</c:v>
                </c:pt>
                <c:pt idx="801">
                  <c:v>22.59</c:v>
                </c:pt>
                <c:pt idx="802">
                  <c:v>22.8</c:v>
                </c:pt>
                <c:pt idx="803">
                  <c:v>21.53</c:v>
                </c:pt>
                <c:pt idx="804">
                  <c:v>23.03</c:v>
                </c:pt>
                <c:pt idx="805">
                  <c:v>23.07</c:v>
                </c:pt>
                <c:pt idx="806">
                  <c:v>23.92</c:v>
                </c:pt>
                <c:pt idx="807">
                  <c:v>22.98</c:v>
                </c:pt>
                <c:pt idx="808">
                  <c:v>23.09</c:v>
                </c:pt>
                <c:pt idx="809">
                  <c:v>22.79</c:v>
                </c:pt>
                <c:pt idx="810">
                  <c:v>24.13</c:v>
                </c:pt>
                <c:pt idx="811">
                  <c:v>22.21</c:v>
                </c:pt>
                <c:pt idx="812">
                  <c:v>22.5</c:v>
                </c:pt>
                <c:pt idx="813">
                  <c:v>22.63</c:v>
                </c:pt>
                <c:pt idx="814">
                  <c:v>22.99</c:v>
                </c:pt>
                <c:pt idx="815">
                  <c:v>23.9</c:v>
                </c:pt>
                <c:pt idx="816">
                  <c:v>24.47</c:v>
                </c:pt>
                <c:pt idx="817">
                  <c:v>21.16</c:v>
                </c:pt>
                <c:pt idx="818">
                  <c:v>22.11</c:v>
                </c:pt>
                <c:pt idx="819">
                  <c:v>23.23</c:v>
                </c:pt>
                <c:pt idx="820">
                  <c:v>22.75</c:v>
                </c:pt>
                <c:pt idx="821">
                  <c:v>23.05</c:v>
                </c:pt>
                <c:pt idx="822">
                  <c:v>20.56</c:v>
                </c:pt>
                <c:pt idx="823">
                  <c:v>20.88</c:v>
                </c:pt>
                <c:pt idx="824">
                  <c:v>23.27</c:v>
                </c:pt>
                <c:pt idx="825">
                  <c:v>24.4</c:v>
                </c:pt>
                <c:pt idx="826">
                  <c:v>23.66</c:v>
                </c:pt>
                <c:pt idx="827">
                  <c:v>23.23</c:v>
                </c:pt>
                <c:pt idx="828">
                  <c:v>23.49</c:v>
                </c:pt>
                <c:pt idx="829">
                  <c:v>23.35</c:v>
                </c:pt>
                <c:pt idx="830">
                  <c:v>22.81</c:v>
                </c:pt>
                <c:pt idx="831">
                  <c:v>21.68</c:v>
                </c:pt>
                <c:pt idx="832">
                  <c:v>22.48</c:v>
                </c:pt>
                <c:pt idx="833">
                  <c:v>22.16</c:v>
                </c:pt>
                <c:pt idx="834">
                  <c:v>22.35</c:v>
                </c:pt>
                <c:pt idx="835">
                  <c:v>22.67</c:v>
                </c:pt>
                <c:pt idx="836">
                  <c:v>22.47</c:v>
                </c:pt>
                <c:pt idx="837">
                  <c:v>23.19</c:v>
                </c:pt>
                <c:pt idx="838">
                  <c:v>21.94</c:v>
                </c:pt>
                <c:pt idx="839">
                  <c:v>22.19</c:v>
                </c:pt>
                <c:pt idx="840">
                  <c:v>22.87</c:v>
                </c:pt>
                <c:pt idx="841">
                  <c:v>22.96</c:v>
                </c:pt>
                <c:pt idx="842">
                  <c:v>22.89</c:v>
                </c:pt>
                <c:pt idx="843">
                  <c:v>22.39</c:v>
                </c:pt>
                <c:pt idx="844">
                  <c:v>21.86</c:v>
                </c:pt>
                <c:pt idx="845">
                  <c:v>23.37</c:v>
                </c:pt>
                <c:pt idx="846">
                  <c:v>23.4</c:v>
                </c:pt>
                <c:pt idx="847">
                  <c:v>23.25</c:v>
                </c:pt>
                <c:pt idx="848">
                  <c:v>22.62</c:v>
                </c:pt>
                <c:pt idx="849">
                  <c:v>22.45</c:v>
                </c:pt>
                <c:pt idx="850">
                  <c:v>22.86</c:v>
                </c:pt>
                <c:pt idx="851">
                  <c:v>22.91</c:v>
                </c:pt>
                <c:pt idx="852">
                  <c:v>23</c:v>
                </c:pt>
                <c:pt idx="853">
                  <c:v>23.61</c:v>
                </c:pt>
                <c:pt idx="854">
                  <c:v>22.24</c:v>
                </c:pt>
                <c:pt idx="855">
                  <c:v>22.79</c:v>
                </c:pt>
                <c:pt idx="856">
                  <c:v>22.36</c:v>
                </c:pt>
                <c:pt idx="857">
                  <c:v>22.74</c:v>
                </c:pt>
                <c:pt idx="858">
                  <c:v>22.99</c:v>
                </c:pt>
                <c:pt idx="859">
                  <c:v>23.03</c:v>
                </c:pt>
                <c:pt idx="860">
                  <c:v>22.83</c:v>
                </c:pt>
                <c:pt idx="861">
                  <c:v>23.13</c:v>
                </c:pt>
                <c:pt idx="862">
                  <c:v>22.66</c:v>
                </c:pt>
                <c:pt idx="863">
                  <c:v>21.52</c:v>
                </c:pt>
                <c:pt idx="864">
                  <c:v>21.84</c:v>
                </c:pt>
                <c:pt idx="865">
                  <c:v>22.77</c:v>
                </c:pt>
                <c:pt idx="866">
                  <c:v>21.1</c:v>
                </c:pt>
                <c:pt idx="867">
                  <c:v>21.27</c:v>
                </c:pt>
                <c:pt idx="868">
                  <c:v>22.57</c:v>
                </c:pt>
                <c:pt idx="869">
                  <c:v>22.62</c:v>
                </c:pt>
                <c:pt idx="870">
                  <c:v>23.47</c:v>
                </c:pt>
                <c:pt idx="871">
                  <c:v>21.7</c:v>
                </c:pt>
                <c:pt idx="872">
                  <c:v>23.04</c:v>
                </c:pt>
                <c:pt idx="873">
                  <c:v>23.11</c:v>
                </c:pt>
                <c:pt idx="874">
                  <c:v>22.1</c:v>
                </c:pt>
                <c:pt idx="875">
                  <c:v>23.17</c:v>
                </c:pt>
                <c:pt idx="876">
                  <c:v>23.68</c:v>
                </c:pt>
                <c:pt idx="877">
                  <c:v>24.21</c:v>
                </c:pt>
                <c:pt idx="878">
                  <c:v>22.87</c:v>
                </c:pt>
                <c:pt idx="879">
                  <c:v>22.68</c:v>
                </c:pt>
                <c:pt idx="880">
                  <c:v>23.06</c:v>
                </c:pt>
                <c:pt idx="881">
                  <c:v>22.09</c:v>
                </c:pt>
                <c:pt idx="882">
                  <c:v>20.94</c:v>
                </c:pt>
                <c:pt idx="883">
                  <c:v>21.87</c:v>
                </c:pt>
                <c:pt idx="884">
                  <c:v>22.56</c:v>
                </c:pt>
                <c:pt idx="885">
                  <c:v>22.7</c:v>
                </c:pt>
                <c:pt idx="886">
                  <c:v>23.68</c:v>
                </c:pt>
                <c:pt idx="887">
                  <c:v>23.56</c:v>
                </c:pt>
                <c:pt idx="888">
                  <c:v>23.1</c:v>
                </c:pt>
                <c:pt idx="889">
                  <c:v>23.08</c:v>
                </c:pt>
                <c:pt idx="890">
                  <c:v>23.53</c:v>
                </c:pt>
                <c:pt idx="891">
                  <c:v>22.27</c:v>
                </c:pt>
                <c:pt idx="892">
                  <c:v>20.12</c:v>
                </c:pt>
                <c:pt idx="893">
                  <c:v>21.49</c:v>
                </c:pt>
                <c:pt idx="894">
                  <c:v>22.61</c:v>
                </c:pt>
                <c:pt idx="895">
                  <c:v>21.85</c:v>
                </c:pt>
                <c:pt idx="896">
                  <c:v>22.3</c:v>
                </c:pt>
                <c:pt idx="897">
                  <c:v>23.75</c:v>
                </c:pt>
                <c:pt idx="898">
                  <c:v>21.79</c:v>
                </c:pt>
                <c:pt idx="899">
                  <c:v>23.02</c:v>
                </c:pt>
                <c:pt idx="900">
                  <c:v>23.2</c:v>
                </c:pt>
                <c:pt idx="901">
                  <c:v>23.27</c:v>
                </c:pt>
                <c:pt idx="902">
                  <c:v>22.79</c:v>
                </c:pt>
                <c:pt idx="903">
                  <c:v>20.76</c:v>
                </c:pt>
                <c:pt idx="904">
                  <c:v>22.09</c:v>
                </c:pt>
                <c:pt idx="905">
                  <c:v>23.21</c:v>
                </c:pt>
                <c:pt idx="906">
                  <c:v>22.28</c:v>
                </c:pt>
                <c:pt idx="907">
                  <c:v>22.13</c:v>
                </c:pt>
                <c:pt idx="908">
                  <c:v>22.79</c:v>
                </c:pt>
                <c:pt idx="909">
                  <c:v>24.24</c:v>
                </c:pt>
                <c:pt idx="910">
                  <c:v>22.87</c:v>
                </c:pt>
                <c:pt idx="911">
                  <c:v>22.17</c:v>
                </c:pt>
                <c:pt idx="912">
                  <c:v>22.4</c:v>
                </c:pt>
                <c:pt idx="913">
                  <c:v>23.3</c:v>
                </c:pt>
                <c:pt idx="914">
                  <c:v>22.97</c:v>
                </c:pt>
                <c:pt idx="915">
                  <c:v>23.6</c:v>
                </c:pt>
                <c:pt idx="916">
                  <c:v>22.33</c:v>
                </c:pt>
                <c:pt idx="917">
                  <c:v>23.26</c:v>
                </c:pt>
                <c:pt idx="918">
                  <c:v>23.71</c:v>
                </c:pt>
                <c:pt idx="919">
                  <c:v>23.42</c:v>
                </c:pt>
                <c:pt idx="920">
                  <c:v>21.51</c:v>
                </c:pt>
                <c:pt idx="921">
                  <c:v>21.36</c:v>
                </c:pt>
                <c:pt idx="922">
                  <c:v>22.42</c:v>
                </c:pt>
                <c:pt idx="923">
                  <c:v>21.52</c:v>
                </c:pt>
                <c:pt idx="924">
                  <c:v>21.55</c:v>
                </c:pt>
                <c:pt idx="925">
                  <c:v>22.21</c:v>
                </c:pt>
                <c:pt idx="926">
                  <c:v>23.56</c:v>
                </c:pt>
                <c:pt idx="927">
                  <c:v>23.27</c:v>
                </c:pt>
                <c:pt idx="928">
                  <c:v>23.81</c:v>
                </c:pt>
                <c:pt idx="929">
                  <c:v>22.37</c:v>
                </c:pt>
                <c:pt idx="930">
                  <c:v>22.71</c:v>
                </c:pt>
                <c:pt idx="931">
                  <c:v>23.39</c:v>
                </c:pt>
                <c:pt idx="932">
                  <c:v>22.57</c:v>
                </c:pt>
                <c:pt idx="933">
                  <c:v>23.01</c:v>
                </c:pt>
                <c:pt idx="934">
                  <c:v>21.63</c:v>
                </c:pt>
                <c:pt idx="935">
                  <c:v>22.57</c:v>
                </c:pt>
                <c:pt idx="936">
                  <c:v>22.74</c:v>
                </c:pt>
                <c:pt idx="937">
                  <c:v>23.22</c:v>
                </c:pt>
                <c:pt idx="938">
                  <c:v>23.47</c:v>
                </c:pt>
                <c:pt idx="939">
                  <c:v>22.89</c:v>
                </c:pt>
                <c:pt idx="940">
                  <c:v>22.39</c:v>
                </c:pt>
                <c:pt idx="941">
                  <c:v>22.87</c:v>
                </c:pt>
                <c:pt idx="942">
                  <c:v>21.68</c:v>
                </c:pt>
                <c:pt idx="943">
                  <c:v>22.88</c:v>
                </c:pt>
                <c:pt idx="944">
                  <c:v>22.98</c:v>
                </c:pt>
                <c:pt idx="945">
                  <c:v>22.36</c:v>
                </c:pt>
                <c:pt idx="946">
                  <c:v>22.77</c:v>
                </c:pt>
                <c:pt idx="947">
                  <c:v>21.69</c:v>
                </c:pt>
                <c:pt idx="948">
                  <c:v>21.37</c:v>
                </c:pt>
                <c:pt idx="949">
                  <c:v>21.57</c:v>
                </c:pt>
                <c:pt idx="950">
                  <c:v>22.53</c:v>
                </c:pt>
                <c:pt idx="951">
                  <c:v>22.71</c:v>
                </c:pt>
                <c:pt idx="952">
                  <c:v>23.63</c:v>
                </c:pt>
                <c:pt idx="953">
                  <c:v>21.81</c:v>
                </c:pt>
                <c:pt idx="954">
                  <c:v>22.11</c:v>
                </c:pt>
                <c:pt idx="955">
                  <c:v>23.34</c:v>
                </c:pt>
                <c:pt idx="956">
                  <c:v>23.21</c:v>
                </c:pt>
                <c:pt idx="957">
                  <c:v>22.66</c:v>
                </c:pt>
                <c:pt idx="958">
                  <c:v>23.37</c:v>
                </c:pt>
                <c:pt idx="959">
                  <c:v>24.09</c:v>
                </c:pt>
                <c:pt idx="960">
                  <c:v>23.89</c:v>
                </c:pt>
                <c:pt idx="961">
                  <c:v>23.27</c:v>
                </c:pt>
                <c:pt idx="962">
                  <c:v>23.47</c:v>
                </c:pt>
                <c:pt idx="963">
                  <c:v>23.77</c:v>
                </c:pt>
                <c:pt idx="964">
                  <c:v>23.15</c:v>
                </c:pt>
                <c:pt idx="965">
                  <c:v>23.33</c:v>
                </c:pt>
                <c:pt idx="966">
                  <c:v>21.6</c:v>
                </c:pt>
                <c:pt idx="967">
                  <c:v>23.09</c:v>
                </c:pt>
                <c:pt idx="968">
                  <c:v>22.05</c:v>
                </c:pt>
                <c:pt idx="969">
                  <c:v>21.93</c:v>
                </c:pt>
                <c:pt idx="970">
                  <c:v>22.26</c:v>
                </c:pt>
                <c:pt idx="971">
                  <c:v>22.47</c:v>
                </c:pt>
                <c:pt idx="972">
                  <c:v>21.24</c:v>
                </c:pt>
                <c:pt idx="973">
                  <c:v>21.85</c:v>
                </c:pt>
                <c:pt idx="974">
                  <c:v>22.2</c:v>
                </c:pt>
                <c:pt idx="975">
                  <c:v>22.11</c:v>
                </c:pt>
                <c:pt idx="976">
                  <c:v>22.99</c:v>
                </c:pt>
                <c:pt idx="977">
                  <c:v>23.49</c:v>
                </c:pt>
                <c:pt idx="978">
                  <c:v>22.85</c:v>
                </c:pt>
                <c:pt idx="979">
                  <c:v>22.09</c:v>
                </c:pt>
                <c:pt idx="980">
                  <c:v>22.08</c:v>
                </c:pt>
                <c:pt idx="981">
                  <c:v>22.01</c:v>
                </c:pt>
                <c:pt idx="982">
                  <c:v>22.18</c:v>
                </c:pt>
                <c:pt idx="983">
                  <c:v>21.13</c:v>
                </c:pt>
                <c:pt idx="984">
                  <c:v>21.1</c:v>
                </c:pt>
                <c:pt idx="985">
                  <c:v>22.35</c:v>
                </c:pt>
                <c:pt idx="986">
                  <c:v>22.55</c:v>
                </c:pt>
                <c:pt idx="987">
                  <c:v>23.05</c:v>
                </c:pt>
                <c:pt idx="988">
                  <c:v>22.2</c:v>
                </c:pt>
                <c:pt idx="989">
                  <c:v>21.81</c:v>
                </c:pt>
                <c:pt idx="990">
                  <c:v>21.57</c:v>
                </c:pt>
                <c:pt idx="991">
                  <c:v>21.3</c:v>
                </c:pt>
                <c:pt idx="992">
                  <c:v>21.14</c:v>
                </c:pt>
                <c:pt idx="993">
                  <c:v>21.32</c:v>
                </c:pt>
                <c:pt idx="994">
                  <c:v>21.44</c:v>
                </c:pt>
                <c:pt idx="995">
                  <c:v>21.77</c:v>
                </c:pt>
                <c:pt idx="996">
                  <c:v>22.16</c:v>
                </c:pt>
                <c:pt idx="997">
                  <c:v>22.71</c:v>
                </c:pt>
                <c:pt idx="998">
                  <c:v>21.91</c:v>
                </c:pt>
                <c:pt idx="999">
                  <c:v>22.49</c:v>
                </c:pt>
                <c:pt idx="1000">
                  <c:v>22.51</c:v>
                </c:pt>
                <c:pt idx="1001">
                  <c:v>22.81</c:v>
                </c:pt>
                <c:pt idx="1002">
                  <c:v>21.61</c:v>
                </c:pt>
                <c:pt idx="1003">
                  <c:v>21.75</c:v>
                </c:pt>
                <c:pt idx="1004">
                  <c:v>22.92</c:v>
                </c:pt>
                <c:pt idx="1005">
                  <c:v>22.07</c:v>
                </c:pt>
                <c:pt idx="1006">
                  <c:v>21.22</c:v>
                </c:pt>
                <c:pt idx="1007">
                  <c:v>21.96</c:v>
                </c:pt>
                <c:pt idx="1008">
                  <c:v>21.34</c:v>
                </c:pt>
                <c:pt idx="1009">
                  <c:v>22.11</c:v>
                </c:pt>
                <c:pt idx="1010">
                  <c:v>22.69</c:v>
                </c:pt>
                <c:pt idx="1011">
                  <c:v>22.59</c:v>
                </c:pt>
                <c:pt idx="1012">
                  <c:v>21.86</c:v>
                </c:pt>
                <c:pt idx="1013">
                  <c:v>22.03</c:v>
                </c:pt>
                <c:pt idx="1014">
                  <c:v>21.96</c:v>
                </c:pt>
                <c:pt idx="1015">
                  <c:v>21.27</c:v>
                </c:pt>
                <c:pt idx="1016">
                  <c:v>20.86</c:v>
                </c:pt>
                <c:pt idx="1017">
                  <c:v>21.19</c:v>
                </c:pt>
                <c:pt idx="1018">
                  <c:v>21.74</c:v>
                </c:pt>
                <c:pt idx="1019">
                  <c:v>22.24</c:v>
                </c:pt>
                <c:pt idx="1020">
                  <c:v>22.11</c:v>
                </c:pt>
                <c:pt idx="1021">
                  <c:v>22.47</c:v>
                </c:pt>
                <c:pt idx="1022">
                  <c:v>22.53</c:v>
                </c:pt>
                <c:pt idx="1023">
                  <c:v>22.77</c:v>
                </c:pt>
                <c:pt idx="1024">
                  <c:v>23</c:v>
                </c:pt>
                <c:pt idx="1025">
                  <c:v>23.09</c:v>
                </c:pt>
                <c:pt idx="1026">
                  <c:v>22.57</c:v>
                </c:pt>
                <c:pt idx="1027">
                  <c:v>22.57</c:v>
                </c:pt>
                <c:pt idx="1028">
                  <c:v>23.14</c:v>
                </c:pt>
                <c:pt idx="1029">
                  <c:v>22.83</c:v>
                </c:pt>
                <c:pt idx="1030">
                  <c:v>22.87</c:v>
                </c:pt>
                <c:pt idx="1031">
                  <c:v>22.62</c:v>
                </c:pt>
                <c:pt idx="1032">
                  <c:v>22.41</c:v>
                </c:pt>
                <c:pt idx="1033">
                  <c:v>22.56</c:v>
                </c:pt>
                <c:pt idx="1034">
                  <c:v>21.57</c:v>
                </c:pt>
                <c:pt idx="1035">
                  <c:v>21.76</c:v>
                </c:pt>
                <c:pt idx="1036">
                  <c:v>22.07</c:v>
                </c:pt>
                <c:pt idx="1037">
                  <c:v>22.15</c:v>
                </c:pt>
                <c:pt idx="1038">
                  <c:v>22.01</c:v>
                </c:pt>
                <c:pt idx="1039">
                  <c:v>21.59</c:v>
                </c:pt>
                <c:pt idx="1040">
                  <c:v>21.11</c:v>
                </c:pt>
                <c:pt idx="1041">
                  <c:v>21.07</c:v>
                </c:pt>
                <c:pt idx="1042">
                  <c:v>21.53</c:v>
                </c:pt>
                <c:pt idx="1043">
                  <c:v>21.59</c:v>
                </c:pt>
                <c:pt idx="1044">
                  <c:v>21.23</c:v>
                </c:pt>
                <c:pt idx="1045">
                  <c:v>20.87</c:v>
                </c:pt>
                <c:pt idx="1046">
                  <c:v>20.09</c:v>
                </c:pt>
                <c:pt idx="1047">
                  <c:v>21.69</c:v>
                </c:pt>
                <c:pt idx="1048">
                  <c:v>21.65</c:v>
                </c:pt>
                <c:pt idx="1049">
                  <c:v>21.07</c:v>
                </c:pt>
                <c:pt idx="1050">
                  <c:v>21.88</c:v>
                </c:pt>
                <c:pt idx="1051">
                  <c:v>21.83</c:v>
                </c:pt>
                <c:pt idx="1052">
                  <c:v>21.96</c:v>
                </c:pt>
                <c:pt idx="1053">
                  <c:v>22.2</c:v>
                </c:pt>
                <c:pt idx="1054">
                  <c:v>21.41</c:v>
                </c:pt>
                <c:pt idx="1055">
                  <c:v>21.47</c:v>
                </c:pt>
                <c:pt idx="1056">
                  <c:v>23.23</c:v>
                </c:pt>
                <c:pt idx="1057">
                  <c:v>22.65</c:v>
                </c:pt>
                <c:pt idx="1058">
                  <c:v>22.53</c:v>
                </c:pt>
                <c:pt idx="1059">
                  <c:v>22.26</c:v>
                </c:pt>
                <c:pt idx="1060">
                  <c:v>22.33</c:v>
                </c:pt>
                <c:pt idx="1061">
                  <c:v>22.24</c:v>
                </c:pt>
                <c:pt idx="1062">
                  <c:v>22.21</c:v>
                </c:pt>
                <c:pt idx="1063">
                  <c:v>22.12</c:v>
                </c:pt>
                <c:pt idx="1064">
                  <c:v>21.96</c:v>
                </c:pt>
                <c:pt idx="1065">
                  <c:v>22.33</c:v>
                </c:pt>
                <c:pt idx="1066">
                  <c:v>22.36</c:v>
                </c:pt>
                <c:pt idx="1067">
                  <c:v>22.43</c:v>
                </c:pt>
                <c:pt idx="1068">
                  <c:v>22.04</c:v>
                </c:pt>
                <c:pt idx="1069">
                  <c:v>21.95</c:v>
                </c:pt>
                <c:pt idx="1070">
                  <c:v>21.62</c:v>
                </c:pt>
                <c:pt idx="1071">
                  <c:v>21.6</c:v>
                </c:pt>
                <c:pt idx="1072">
                  <c:v>21.49</c:v>
                </c:pt>
                <c:pt idx="1073">
                  <c:v>21.63</c:v>
                </c:pt>
                <c:pt idx="1074">
                  <c:v>21.96</c:v>
                </c:pt>
                <c:pt idx="1075">
                  <c:v>21.67</c:v>
                </c:pt>
                <c:pt idx="1076">
                  <c:v>22.2</c:v>
                </c:pt>
                <c:pt idx="1077">
                  <c:v>22.2</c:v>
                </c:pt>
                <c:pt idx="1078">
                  <c:v>22.09</c:v>
                </c:pt>
                <c:pt idx="1079">
                  <c:v>22.45</c:v>
                </c:pt>
                <c:pt idx="1080">
                  <c:v>21.8</c:v>
                </c:pt>
                <c:pt idx="1081">
                  <c:v>21.34</c:v>
                </c:pt>
                <c:pt idx="1082">
                  <c:v>21.45</c:v>
                </c:pt>
                <c:pt idx="1083">
                  <c:v>22.18</c:v>
                </c:pt>
                <c:pt idx="1084">
                  <c:v>21.67</c:v>
                </c:pt>
                <c:pt idx="1085">
                  <c:v>21.7</c:v>
                </c:pt>
                <c:pt idx="1086">
                  <c:v>21.61</c:v>
                </c:pt>
                <c:pt idx="1087">
                  <c:v>21.51</c:v>
                </c:pt>
                <c:pt idx="1088">
                  <c:v>22.05</c:v>
                </c:pt>
                <c:pt idx="1089">
                  <c:v>21.69</c:v>
                </c:pt>
                <c:pt idx="1090">
                  <c:v>21.23</c:v>
                </c:pt>
                <c:pt idx="1091">
                  <c:v>21.34</c:v>
                </c:pt>
                <c:pt idx="1092">
                  <c:v>21.34</c:v>
                </c:pt>
                <c:pt idx="1093">
                  <c:v>21.19</c:v>
                </c:pt>
                <c:pt idx="1094">
                  <c:v>21.13</c:v>
                </c:pt>
                <c:pt idx="1095">
                  <c:v>20.84</c:v>
                </c:pt>
                <c:pt idx="1096">
                  <c:v>20.86</c:v>
                </c:pt>
                <c:pt idx="1097">
                  <c:v>21.3</c:v>
                </c:pt>
                <c:pt idx="1098">
                  <c:v>21.19</c:v>
                </c:pt>
                <c:pt idx="1099">
                  <c:v>20.98</c:v>
                </c:pt>
                <c:pt idx="1100">
                  <c:v>21.09</c:v>
                </c:pt>
                <c:pt idx="1101">
                  <c:v>20.86</c:v>
                </c:pt>
                <c:pt idx="1102">
                  <c:v>20.72</c:v>
                </c:pt>
                <c:pt idx="1103">
                  <c:v>22.08</c:v>
                </c:pt>
                <c:pt idx="1104">
                  <c:v>22.68</c:v>
                </c:pt>
                <c:pt idx="1105">
                  <c:v>22.67</c:v>
                </c:pt>
                <c:pt idx="1106">
                  <c:v>22.48</c:v>
                </c:pt>
                <c:pt idx="1107">
                  <c:v>22.63</c:v>
                </c:pt>
                <c:pt idx="1108">
                  <c:v>22.59</c:v>
                </c:pt>
                <c:pt idx="1109">
                  <c:v>22.68</c:v>
                </c:pt>
                <c:pt idx="1110">
                  <c:v>22.47</c:v>
                </c:pt>
                <c:pt idx="1111">
                  <c:v>22.1</c:v>
                </c:pt>
                <c:pt idx="1112">
                  <c:v>22.47</c:v>
                </c:pt>
                <c:pt idx="1113">
                  <c:v>22.65</c:v>
                </c:pt>
                <c:pt idx="1114">
                  <c:v>21.88</c:v>
                </c:pt>
                <c:pt idx="1115">
                  <c:v>22.26</c:v>
                </c:pt>
                <c:pt idx="1116">
                  <c:v>22.07</c:v>
                </c:pt>
                <c:pt idx="1117">
                  <c:v>21.75</c:v>
                </c:pt>
                <c:pt idx="1118">
                  <c:v>21.39</c:v>
                </c:pt>
                <c:pt idx="1119">
                  <c:v>22.45</c:v>
                </c:pt>
                <c:pt idx="1120">
                  <c:v>22.19</c:v>
                </c:pt>
                <c:pt idx="1121">
                  <c:v>22.04</c:v>
                </c:pt>
                <c:pt idx="1122">
                  <c:v>22.25</c:v>
                </c:pt>
                <c:pt idx="1123">
                  <c:v>22.04</c:v>
                </c:pt>
                <c:pt idx="1124">
                  <c:v>22.32</c:v>
                </c:pt>
                <c:pt idx="1125">
                  <c:v>22.89</c:v>
                </c:pt>
                <c:pt idx="1126">
                  <c:v>21.91</c:v>
                </c:pt>
                <c:pt idx="1127">
                  <c:v>21.24</c:v>
                </c:pt>
                <c:pt idx="1128">
                  <c:v>21.34</c:v>
                </c:pt>
                <c:pt idx="1129">
                  <c:v>21.29</c:v>
                </c:pt>
                <c:pt idx="1130">
                  <c:v>20.98</c:v>
                </c:pt>
                <c:pt idx="1131">
                  <c:v>22.11</c:v>
                </c:pt>
                <c:pt idx="1132">
                  <c:v>21.79</c:v>
                </c:pt>
                <c:pt idx="1133">
                  <c:v>22.28</c:v>
                </c:pt>
                <c:pt idx="1134">
                  <c:v>22.35</c:v>
                </c:pt>
                <c:pt idx="1135">
                  <c:v>22.46</c:v>
                </c:pt>
                <c:pt idx="1136">
                  <c:v>22.41</c:v>
                </c:pt>
                <c:pt idx="1137">
                  <c:v>21.55</c:v>
                </c:pt>
                <c:pt idx="1138">
                  <c:v>21.81</c:v>
                </c:pt>
                <c:pt idx="1139">
                  <c:v>22.48</c:v>
                </c:pt>
                <c:pt idx="1140">
                  <c:v>22.17</c:v>
                </c:pt>
                <c:pt idx="1141">
                  <c:v>22.52</c:v>
                </c:pt>
                <c:pt idx="1142">
                  <c:v>23.27</c:v>
                </c:pt>
                <c:pt idx="1143">
                  <c:v>22.95</c:v>
                </c:pt>
                <c:pt idx="1144">
                  <c:v>22.7</c:v>
                </c:pt>
                <c:pt idx="1145">
                  <c:v>23.19</c:v>
                </c:pt>
                <c:pt idx="1146">
                  <c:v>23.43</c:v>
                </c:pt>
                <c:pt idx="1147">
                  <c:v>23.13</c:v>
                </c:pt>
                <c:pt idx="1148">
                  <c:v>22.84</c:v>
                </c:pt>
                <c:pt idx="1149">
                  <c:v>23.18</c:v>
                </c:pt>
                <c:pt idx="1150">
                  <c:v>23.23</c:v>
                </c:pt>
                <c:pt idx="1151">
                  <c:v>22.88</c:v>
                </c:pt>
                <c:pt idx="1152">
                  <c:v>23.2</c:v>
                </c:pt>
                <c:pt idx="1153">
                  <c:v>22.16</c:v>
                </c:pt>
                <c:pt idx="1154">
                  <c:v>20.91</c:v>
                </c:pt>
                <c:pt idx="1155">
                  <c:v>22.98</c:v>
                </c:pt>
                <c:pt idx="1156">
                  <c:v>22.82</c:v>
                </c:pt>
                <c:pt idx="1157">
                  <c:v>22.84</c:v>
                </c:pt>
                <c:pt idx="1158">
                  <c:v>23.22</c:v>
                </c:pt>
                <c:pt idx="1159">
                  <c:v>21.86</c:v>
                </c:pt>
                <c:pt idx="1160">
                  <c:v>22.89</c:v>
                </c:pt>
                <c:pt idx="1161">
                  <c:v>20.94</c:v>
                </c:pt>
                <c:pt idx="1162">
                  <c:v>22.41</c:v>
                </c:pt>
                <c:pt idx="1163">
                  <c:v>21.97</c:v>
                </c:pt>
                <c:pt idx="1164">
                  <c:v>22.86</c:v>
                </c:pt>
                <c:pt idx="1165">
                  <c:v>22.31</c:v>
                </c:pt>
                <c:pt idx="1166">
                  <c:v>22.25</c:v>
                </c:pt>
                <c:pt idx="1167">
                  <c:v>22.54</c:v>
                </c:pt>
                <c:pt idx="1168">
                  <c:v>22.58</c:v>
                </c:pt>
                <c:pt idx="1169">
                  <c:v>21.92</c:v>
                </c:pt>
                <c:pt idx="1170">
                  <c:v>22.33</c:v>
                </c:pt>
                <c:pt idx="1171">
                  <c:v>22.07</c:v>
                </c:pt>
                <c:pt idx="1172">
                  <c:v>22.35</c:v>
                </c:pt>
                <c:pt idx="1173">
                  <c:v>22.6</c:v>
                </c:pt>
                <c:pt idx="1174">
                  <c:v>22.81</c:v>
                </c:pt>
                <c:pt idx="1175">
                  <c:v>22.62</c:v>
                </c:pt>
                <c:pt idx="1176">
                  <c:v>22.82</c:v>
                </c:pt>
                <c:pt idx="1177">
                  <c:v>22.43</c:v>
                </c:pt>
                <c:pt idx="1178">
                  <c:v>22.41</c:v>
                </c:pt>
                <c:pt idx="1179">
                  <c:v>22.59</c:v>
                </c:pt>
                <c:pt idx="1180">
                  <c:v>21.98</c:v>
                </c:pt>
                <c:pt idx="1181">
                  <c:v>22.76</c:v>
                </c:pt>
                <c:pt idx="1182">
                  <c:v>23.21</c:v>
                </c:pt>
                <c:pt idx="1183">
                  <c:v>23.03</c:v>
                </c:pt>
                <c:pt idx="1184">
                  <c:v>23.28</c:v>
                </c:pt>
                <c:pt idx="1185">
                  <c:v>23.02</c:v>
                </c:pt>
                <c:pt idx="1186">
                  <c:v>23.22</c:v>
                </c:pt>
                <c:pt idx="1187">
                  <c:v>23.61</c:v>
                </c:pt>
                <c:pt idx="1188">
                  <c:v>22.21</c:v>
                </c:pt>
                <c:pt idx="1189">
                  <c:v>22.86</c:v>
                </c:pt>
                <c:pt idx="1190">
                  <c:v>22.58</c:v>
                </c:pt>
                <c:pt idx="1191">
                  <c:v>22.07</c:v>
                </c:pt>
                <c:pt idx="1192">
                  <c:v>20.84</c:v>
                </c:pt>
                <c:pt idx="1193">
                  <c:v>22.39</c:v>
                </c:pt>
                <c:pt idx="1194">
                  <c:v>22.83</c:v>
                </c:pt>
                <c:pt idx="1195">
                  <c:v>22.99</c:v>
                </c:pt>
                <c:pt idx="1196">
                  <c:v>23.23</c:v>
                </c:pt>
                <c:pt idx="1197">
                  <c:v>21.9</c:v>
                </c:pt>
                <c:pt idx="1198">
                  <c:v>21.92</c:v>
                </c:pt>
                <c:pt idx="1199">
                  <c:v>22.13</c:v>
                </c:pt>
                <c:pt idx="1200">
                  <c:v>23.6</c:v>
                </c:pt>
                <c:pt idx="1201">
                  <c:v>23.33</c:v>
                </c:pt>
                <c:pt idx="1202">
                  <c:v>22.94</c:v>
                </c:pt>
                <c:pt idx="1203">
                  <c:v>23.07</c:v>
                </c:pt>
                <c:pt idx="1204">
                  <c:v>22.78</c:v>
                </c:pt>
                <c:pt idx="1205">
                  <c:v>22.39</c:v>
                </c:pt>
                <c:pt idx="1206">
                  <c:v>20.45</c:v>
                </c:pt>
                <c:pt idx="1209">
                  <c:v>24.05</c:v>
                </c:pt>
                <c:pt idx="1210">
                  <c:v>21.16</c:v>
                </c:pt>
                <c:pt idx="1211">
                  <c:v>22.86</c:v>
                </c:pt>
                <c:pt idx="1212">
                  <c:v>22.01</c:v>
                </c:pt>
                <c:pt idx="1213">
                  <c:v>21.98</c:v>
                </c:pt>
                <c:pt idx="1214">
                  <c:v>22.93</c:v>
                </c:pt>
                <c:pt idx="1215">
                  <c:v>22.64</c:v>
                </c:pt>
                <c:pt idx="1216">
                  <c:v>22.67</c:v>
                </c:pt>
                <c:pt idx="1217">
                  <c:v>23.09</c:v>
                </c:pt>
                <c:pt idx="1218">
                  <c:v>22.73</c:v>
                </c:pt>
                <c:pt idx="1219">
                  <c:v>21.77</c:v>
                </c:pt>
                <c:pt idx="1220">
                  <c:v>21.75</c:v>
                </c:pt>
                <c:pt idx="1221">
                  <c:v>23.15</c:v>
                </c:pt>
                <c:pt idx="1222">
                  <c:v>23.38</c:v>
                </c:pt>
                <c:pt idx="1223">
                  <c:v>22.73</c:v>
                </c:pt>
                <c:pt idx="1224">
                  <c:v>22.79</c:v>
                </c:pt>
                <c:pt idx="1225">
                  <c:v>23.66</c:v>
                </c:pt>
                <c:pt idx="1226">
                  <c:v>23.76</c:v>
                </c:pt>
                <c:pt idx="1227">
                  <c:v>22.49</c:v>
                </c:pt>
                <c:pt idx="1228">
                  <c:v>23.29</c:v>
                </c:pt>
                <c:pt idx="1229">
                  <c:v>23.41</c:v>
                </c:pt>
                <c:pt idx="1230">
                  <c:v>23.69</c:v>
                </c:pt>
                <c:pt idx="1231">
                  <c:v>24.16</c:v>
                </c:pt>
                <c:pt idx="1232">
                  <c:v>23.56</c:v>
                </c:pt>
                <c:pt idx="1233">
                  <c:v>22.17</c:v>
                </c:pt>
                <c:pt idx="1234">
                  <c:v>23.5</c:v>
                </c:pt>
                <c:pt idx="1235">
                  <c:v>23.65</c:v>
                </c:pt>
                <c:pt idx="1236">
                  <c:v>23.71</c:v>
                </c:pt>
                <c:pt idx="1237">
                  <c:v>22.71</c:v>
                </c:pt>
                <c:pt idx="1238">
                  <c:v>23.05</c:v>
                </c:pt>
                <c:pt idx="1239">
                  <c:v>23.61</c:v>
                </c:pt>
                <c:pt idx="1240">
                  <c:v>22.79</c:v>
                </c:pt>
                <c:pt idx="1241">
                  <c:v>23.73</c:v>
                </c:pt>
                <c:pt idx="1242">
                  <c:v>23.3</c:v>
                </c:pt>
                <c:pt idx="1243">
                  <c:v>22.74</c:v>
                </c:pt>
                <c:pt idx="1244">
                  <c:v>22.41</c:v>
                </c:pt>
                <c:pt idx="1245">
                  <c:v>23.65</c:v>
                </c:pt>
                <c:pt idx="1246">
                  <c:v>23.19</c:v>
                </c:pt>
                <c:pt idx="1247">
                  <c:v>21.83</c:v>
                </c:pt>
                <c:pt idx="1248">
                  <c:v>22.82</c:v>
                </c:pt>
                <c:pt idx="1249">
                  <c:v>22.39</c:v>
                </c:pt>
                <c:pt idx="1250">
                  <c:v>22.27</c:v>
                </c:pt>
                <c:pt idx="1251">
                  <c:v>22.65</c:v>
                </c:pt>
                <c:pt idx="1252">
                  <c:v>22.05</c:v>
                </c:pt>
                <c:pt idx="1253">
                  <c:v>22.86</c:v>
                </c:pt>
                <c:pt idx="1254">
                  <c:v>23.75</c:v>
                </c:pt>
                <c:pt idx="1255">
                  <c:v>23.61</c:v>
                </c:pt>
                <c:pt idx="1256">
                  <c:v>23.74</c:v>
                </c:pt>
                <c:pt idx="1257">
                  <c:v>22.73</c:v>
                </c:pt>
                <c:pt idx="1258">
                  <c:v>22.29</c:v>
                </c:pt>
                <c:pt idx="1259">
                  <c:v>23.94</c:v>
                </c:pt>
                <c:pt idx="1260">
                  <c:v>23.66</c:v>
                </c:pt>
                <c:pt idx="1261">
                  <c:v>23.3</c:v>
                </c:pt>
                <c:pt idx="1262">
                  <c:v>20.66</c:v>
                </c:pt>
                <c:pt idx="1263">
                  <c:v>21.41</c:v>
                </c:pt>
                <c:pt idx="1264">
                  <c:v>23.11</c:v>
                </c:pt>
                <c:pt idx="1265">
                  <c:v>23.64</c:v>
                </c:pt>
                <c:pt idx="1266">
                  <c:v>23.27</c:v>
                </c:pt>
                <c:pt idx="1267">
                  <c:v>21.67</c:v>
                </c:pt>
                <c:pt idx="1268">
                  <c:v>23.59</c:v>
                </c:pt>
                <c:pt idx="1269">
                  <c:v>23.86</c:v>
                </c:pt>
                <c:pt idx="1270">
                  <c:v>20.85</c:v>
                </c:pt>
                <c:pt idx="1271">
                  <c:v>23.27</c:v>
                </c:pt>
                <c:pt idx="1272">
                  <c:v>22.89</c:v>
                </c:pt>
                <c:pt idx="1273">
                  <c:v>23.32</c:v>
                </c:pt>
                <c:pt idx="1274">
                  <c:v>22.62</c:v>
                </c:pt>
                <c:pt idx="1275">
                  <c:v>23.26</c:v>
                </c:pt>
                <c:pt idx="1276">
                  <c:v>21.45</c:v>
                </c:pt>
                <c:pt idx="1277">
                  <c:v>23.48</c:v>
                </c:pt>
                <c:pt idx="1278">
                  <c:v>21.77</c:v>
                </c:pt>
                <c:pt idx="1279">
                  <c:v>23.15</c:v>
                </c:pt>
                <c:pt idx="1280">
                  <c:v>22.89</c:v>
                </c:pt>
                <c:pt idx="1281">
                  <c:v>23.73</c:v>
                </c:pt>
                <c:pt idx="1282">
                  <c:v>22.73</c:v>
                </c:pt>
                <c:pt idx="1283">
                  <c:v>23.05</c:v>
                </c:pt>
                <c:pt idx="1284">
                  <c:v>20.76</c:v>
                </c:pt>
                <c:pt idx="1285">
                  <c:v>21.95</c:v>
                </c:pt>
                <c:pt idx="1286">
                  <c:v>22.19</c:v>
                </c:pt>
                <c:pt idx="1287">
                  <c:v>22.31</c:v>
                </c:pt>
                <c:pt idx="1288">
                  <c:v>22.66</c:v>
                </c:pt>
                <c:pt idx="1289">
                  <c:v>22.72</c:v>
                </c:pt>
                <c:pt idx="1290">
                  <c:v>23.95</c:v>
                </c:pt>
                <c:pt idx="1291">
                  <c:v>23.45</c:v>
                </c:pt>
                <c:pt idx="1292">
                  <c:v>23.17</c:v>
                </c:pt>
                <c:pt idx="1293">
                  <c:v>22.53</c:v>
                </c:pt>
                <c:pt idx="1294">
                  <c:v>22.53</c:v>
                </c:pt>
                <c:pt idx="1295">
                  <c:v>22.71</c:v>
                </c:pt>
                <c:pt idx="1296">
                  <c:v>22.87</c:v>
                </c:pt>
                <c:pt idx="1297">
                  <c:v>23.17</c:v>
                </c:pt>
                <c:pt idx="1298">
                  <c:v>21.65</c:v>
                </c:pt>
                <c:pt idx="1299">
                  <c:v>23.33</c:v>
                </c:pt>
                <c:pt idx="1300">
                  <c:v>24.38</c:v>
                </c:pt>
                <c:pt idx="1301">
                  <c:v>22.82</c:v>
                </c:pt>
                <c:pt idx="1302">
                  <c:v>22.94</c:v>
                </c:pt>
                <c:pt idx="1303">
                  <c:v>22.56</c:v>
                </c:pt>
                <c:pt idx="1304">
                  <c:v>22.8</c:v>
                </c:pt>
                <c:pt idx="1305">
                  <c:v>20.94</c:v>
                </c:pt>
                <c:pt idx="1306">
                  <c:v>21.67</c:v>
                </c:pt>
                <c:pt idx="1307">
                  <c:v>22.03</c:v>
                </c:pt>
                <c:pt idx="1308">
                  <c:v>22.17</c:v>
                </c:pt>
                <c:pt idx="1309">
                  <c:v>22.66</c:v>
                </c:pt>
                <c:pt idx="1310">
                  <c:v>22</c:v>
                </c:pt>
                <c:pt idx="1311">
                  <c:v>22.15</c:v>
                </c:pt>
                <c:pt idx="1312">
                  <c:v>23.32</c:v>
                </c:pt>
                <c:pt idx="1313">
                  <c:v>22.44</c:v>
                </c:pt>
                <c:pt idx="1314">
                  <c:v>22.09</c:v>
                </c:pt>
                <c:pt idx="1315">
                  <c:v>21.56</c:v>
                </c:pt>
                <c:pt idx="1316">
                  <c:v>22.04</c:v>
                </c:pt>
                <c:pt idx="1317">
                  <c:v>22.56</c:v>
                </c:pt>
                <c:pt idx="1318">
                  <c:v>22.47</c:v>
                </c:pt>
                <c:pt idx="1319">
                  <c:v>21.54</c:v>
                </c:pt>
                <c:pt idx="1320">
                  <c:v>21.45</c:v>
                </c:pt>
                <c:pt idx="1321">
                  <c:v>21.47</c:v>
                </c:pt>
                <c:pt idx="1322">
                  <c:v>21.67</c:v>
                </c:pt>
                <c:pt idx="1323">
                  <c:v>22.34</c:v>
                </c:pt>
                <c:pt idx="1324">
                  <c:v>22.25</c:v>
                </c:pt>
                <c:pt idx="1325">
                  <c:v>22.53</c:v>
                </c:pt>
                <c:pt idx="1326">
                  <c:v>23.16</c:v>
                </c:pt>
                <c:pt idx="1327">
                  <c:v>22.91</c:v>
                </c:pt>
                <c:pt idx="1328">
                  <c:v>22.46</c:v>
                </c:pt>
                <c:pt idx="1329">
                  <c:v>23.31</c:v>
                </c:pt>
                <c:pt idx="1330">
                  <c:v>22.43</c:v>
                </c:pt>
                <c:pt idx="1331">
                  <c:v>21.74</c:v>
                </c:pt>
                <c:pt idx="1332">
                  <c:v>21.41</c:v>
                </c:pt>
                <c:pt idx="1333">
                  <c:v>22.22</c:v>
                </c:pt>
                <c:pt idx="1334">
                  <c:v>23.22</c:v>
                </c:pt>
                <c:pt idx="1335">
                  <c:v>22.07</c:v>
                </c:pt>
                <c:pt idx="1336">
                  <c:v>22.32</c:v>
                </c:pt>
                <c:pt idx="1337">
                  <c:v>22.78</c:v>
                </c:pt>
                <c:pt idx="1338">
                  <c:v>23.54</c:v>
                </c:pt>
                <c:pt idx="1339">
                  <c:v>23.69</c:v>
                </c:pt>
                <c:pt idx="1340">
                  <c:v>22.62</c:v>
                </c:pt>
                <c:pt idx="1341">
                  <c:v>21.98</c:v>
                </c:pt>
                <c:pt idx="1342">
                  <c:v>22.23</c:v>
                </c:pt>
                <c:pt idx="1343">
                  <c:v>21.99</c:v>
                </c:pt>
                <c:pt idx="1344">
                  <c:v>22.42</c:v>
                </c:pt>
                <c:pt idx="1345">
                  <c:v>21.85</c:v>
                </c:pt>
                <c:pt idx="1346">
                  <c:v>22.2</c:v>
                </c:pt>
                <c:pt idx="1347">
                  <c:v>23.21</c:v>
                </c:pt>
                <c:pt idx="1348">
                  <c:v>23.43</c:v>
                </c:pt>
                <c:pt idx="1349">
                  <c:v>22.44</c:v>
                </c:pt>
                <c:pt idx="1350">
                  <c:v>23.28</c:v>
                </c:pt>
                <c:pt idx="1351">
                  <c:v>23.23</c:v>
                </c:pt>
                <c:pt idx="1352">
                  <c:v>24.33</c:v>
                </c:pt>
                <c:pt idx="1353">
                  <c:v>23.28</c:v>
                </c:pt>
                <c:pt idx="1354">
                  <c:v>21.75</c:v>
                </c:pt>
                <c:pt idx="1355">
                  <c:v>22.42</c:v>
                </c:pt>
                <c:pt idx="1356">
                  <c:v>22.83</c:v>
                </c:pt>
                <c:pt idx="1357">
                  <c:v>23.44</c:v>
                </c:pt>
                <c:pt idx="1358">
                  <c:v>24.05</c:v>
                </c:pt>
                <c:pt idx="1359">
                  <c:v>22.94</c:v>
                </c:pt>
                <c:pt idx="1360">
                  <c:v>21.91</c:v>
                </c:pt>
                <c:pt idx="1361">
                  <c:v>23.34</c:v>
                </c:pt>
                <c:pt idx="1362">
                  <c:v>23.19</c:v>
                </c:pt>
                <c:pt idx="1363">
                  <c:v>22.91</c:v>
                </c:pt>
                <c:pt idx="1364">
                  <c:v>22.8</c:v>
                </c:pt>
                <c:pt idx="1365">
                  <c:v>22.81</c:v>
                </c:pt>
                <c:pt idx="1366">
                  <c:v>23.09</c:v>
                </c:pt>
                <c:pt idx="1367">
                  <c:v>22.73</c:v>
                </c:pt>
                <c:pt idx="1368">
                  <c:v>22.47</c:v>
                </c:pt>
                <c:pt idx="1369">
                  <c:v>23.13</c:v>
                </c:pt>
                <c:pt idx="1370">
                  <c:v>22.95</c:v>
                </c:pt>
                <c:pt idx="1371">
                  <c:v>23.14</c:v>
                </c:pt>
                <c:pt idx="1372">
                  <c:v>22.77</c:v>
                </c:pt>
                <c:pt idx="1373">
                  <c:v>22.93</c:v>
                </c:pt>
                <c:pt idx="1374">
                  <c:v>22.53</c:v>
                </c:pt>
                <c:pt idx="1375">
                  <c:v>21.66</c:v>
                </c:pt>
                <c:pt idx="1376">
                  <c:v>22.93</c:v>
                </c:pt>
                <c:pt idx="1377">
                  <c:v>22.95</c:v>
                </c:pt>
                <c:pt idx="1378">
                  <c:v>23.34</c:v>
                </c:pt>
                <c:pt idx="1379">
                  <c:v>22.77</c:v>
                </c:pt>
                <c:pt idx="1380">
                  <c:v>23.17</c:v>
                </c:pt>
                <c:pt idx="1381">
                  <c:v>22.91</c:v>
                </c:pt>
                <c:pt idx="1382">
                  <c:v>22.85</c:v>
                </c:pt>
                <c:pt idx="1383">
                  <c:v>23.09</c:v>
                </c:pt>
                <c:pt idx="1384">
                  <c:v>22.66</c:v>
                </c:pt>
                <c:pt idx="1385">
                  <c:v>23.28</c:v>
                </c:pt>
                <c:pt idx="1386">
                  <c:v>23.21</c:v>
                </c:pt>
                <c:pt idx="1387">
                  <c:v>22.75</c:v>
                </c:pt>
                <c:pt idx="1388">
                  <c:v>22.78</c:v>
                </c:pt>
                <c:pt idx="1389">
                  <c:v>22.82</c:v>
                </c:pt>
                <c:pt idx="1390">
                  <c:v>22.57</c:v>
                </c:pt>
                <c:pt idx="1391">
                  <c:v>22.55</c:v>
                </c:pt>
                <c:pt idx="1392">
                  <c:v>23.04</c:v>
                </c:pt>
                <c:pt idx="1393">
                  <c:v>22.57</c:v>
                </c:pt>
                <c:pt idx="1394">
                  <c:v>22.97</c:v>
                </c:pt>
                <c:pt idx="1395">
                  <c:v>22.81</c:v>
                </c:pt>
                <c:pt idx="1396">
                  <c:v>22.76</c:v>
                </c:pt>
                <c:pt idx="1397">
                  <c:v>22.64</c:v>
                </c:pt>
                <c:pt idx="1398">
                  <c:v>22.67</c:v>
                </c:pt>
                <c:pt idx="1399">
                  <c:v>22.8</c:v>
                </c:pt>
                <c:pt idx="1400">
                  <c:v>22.84</c:v>
                </c:pt>
                <c:pt idx="1401">
                  <c:v>22.68</c:v>
                </c:pt>
                <c:pt idx="1402">
                  <c:v>22.86</c:v>
                </c:pt>
                <c:pt idx="1403">
                  <c:v>22.77</c:v>
                </c:pt>
                <c:pt idx="1404">
                  <c:v>22.19</c:v>
                </c:pt>
                <c:pt idx="1405">
                  <c:v>22.29</c:v>
                </c:pt>
                <c:pt idx="1406">
                  <c:v>22.83</c:v>
                </c:pt>
                <c:pt idx="1407">
                  <c:v>22.44</c:v>
                </c:pt>
                <c:pt idx="1408">
                  <c:v>22.13</c:v>
                </c:pt>
                <c:pt idx="1409">
                  <c:v>21.99</c:v>
                </c:pt>
                <c:pt idx="1410">
                  <c:v>22.3</c:v>
                </c:pt>
                <c:pt idx="1411">
                  <c:v>21.3</c:v>
                </c:pt>
                <c:pt idx="1412">
                  <c:v>21.71</c:v>
                </c:pt>
                <c:pt idx="1413">
                  <c:v>21.59</c:v>
                </c:pt>
                <c:pt idx="1414">
                  <c:v>21.91</c:v>
                </c:pt>
                <c:pt idx="1415">
                  <c:v>22.43</c:v>
                </c:pt>
                <c:pt idx="1416">
                  <c:v>22.29</c:v>
                </c:pt>
                <c:pt idx="1417">
                  <c:v>22.48</c:v>
                </c:pt>
                <c:pt idx="1418">
                  <c:v>21.51</c:v>
                </c:pt>
                <c:pt idx="1419">
                  <c:v>22.57</c:v>
                </c:pt>
                <c:pt idx="1420">
                  <c:v>22.53</c:v>
                </c:pt>
                <c:pt idx="1421">
                  <c:v>22.98</c:v>
                </c:pt>
                <c:pt idx="1422">
                  <c:v>22.56</c:v>
                </c:pt>
                <c:pt idx="1423">
                  <c:v>22.35</c:v>
                </c:pt>
                <c:pt idx="1424">
                  <c:v>22.49</c:v>
                </c:pt>
                <c:pt idx="1425">
                  <c:v>22.83</c:v>
                </c:pt>
                <c:pt idx="1426">
                  <c:v>22.91</c:v>
                </c:pt>
                <c:pt idx="1427">
                  <c:v>22.26</c:v>
                </c:pt>
                <c:pt idx="1428">
                  <c:v>22.11</c:v>
                </c:pt>
                <c:pt idx="1429">
                  <c:v>22.21</c:v>
                </c:pt>
                <c:pt idx="1430">
                  <c:v>22.19</c:v>
                </c:pt>
                <c:pt idx="1431">
                  <c:v>21.49</c:v>
                </c:pt>
                <c:pt idx="1432">
                  <c:v>21.89</c:v>
                </c:pt>
                <c:pt idx="1433">
                  <c:v>21.81</c:v>
                </c:pt>
                <c:pt idx="1434">
                  <c:v>21.5</c:v>
                </c:pt>
                <c:pt idx="1435">
                  <c:v>21.52</c:v>
                </c:pt>
                <c:pt idx="1436">
                  <c:v>21.99</c:v>
                </c:pt>
                <c:pt idx="1437">
                  <c:v>21.65</c:v>
                </c:pt>
                <c:pt idx="1438">
                  <c:v>22.25</c:v>
                </c:pt>
                <c:pt idx="1439">
                  <c:v>22.3</c:v>
                </c:pt>
                <c:pt idx="1440">
                  <c:v>22.33</c:v>
                </c:pt>
                <c:pt idx="1441">
                  <c:v>21.9</c:v>
                </c:pt>
                <c:pt idx="1442">
                  <c:v>21.99</c:v>
                </c:pt>
                <c:pt idx="1443">
                  <c:v>22.31</c:v>
                </c:pt>
                <c:pt idx="1444">
                  <c:v>22.72</c:v>
                </c:pt>
                <c:pt idx="1445">
                  <c:v>22.01</c:v>
                </c:pt>
                <c:pt idx="1446">
                  <c:v>22.51</c:v>
                </c:pt>
                <c:pt idx="1447">
                  <c:v>22.72</c:v>
                </c:pt>
                <c:pt idx="1448">
                  <c:v>22.5</c:v>
                </c:pt>
                <c:pt idx="1449">
                  <c:v>22.48</c:v>
                </c:pt>
                <c:pt idx="1450">
                  <c:v>22.83</c:v>
                </c:pt>
                <c:pt idx="1451">
                  <c:v>22.17</c:v>
                </c:pt>
                <c:pt idx="1452">
                  <c:v>22.03</c:v>
                </c:pt>
                <c:pt idx="1453">
                  <c:v>22.75</c:v>
                </c:pt>
                <c:pt idx="1454">
                  <c:v>22.79</c:v>
                </c:pt>
                <c:pt idx="1455">
                  <c:v>22.78</c:v>
                </c:pt>
                <c:pt idx="1456">
                  <c:v>22.33</c:v>
                </c:pt>
                <c:pt idx="1457">
                  <c:v>22.75</c:v>
                </c:pt>
                <c:pt idx="1458">
                  <c:v>21.89</c:v>
                </c:pt>
                <c:pt idx="1459">
                  <c:v>21.95</c:v>
                </c:pt>
                <c:pt idx="1460">
                  <c:v>22.45</c:v>
                </c:pt>
                <c:pt idx="1461">
                  <c:v>22.27</c:v>
                </c:pt>
                <c:pt idx="1462">
                  <c:v>22.1</c:v>
                </c:pt>
                <c:pt idx="1463">
                  <c:v>21.51</c:v>
                </c:pt>
                <c:pt idx="1464">
                  <c:v>21.51</c:v>
                </c:pt>
                <c:pt idx="1465">
                  <c:v>21.93</c:v>
                </c:pt>
                <c:pt idx="1466">
                  <c:v>21.99</c:v>
                </c:pt>
                <c:pt idx="1467">
                  <c:v>21.94</c:v>
                </c:pt>
                <c:pt idx="1468">
                  <c:v>21.41</c:v>
                </c:pt>
                <c:pt idx="1469">
                  <c:v>22.29</c:v>
                </c:pt>
                <c:pt idx="1470">
                  <c:v>22.66</c:v>
                </c:pt>
                <c:pt idx="1471">
                  <c:v>22.91</c:v>
                </c:pt>
                <c:pt idx="1472">
                  <c:v>22.42</c:v>
                </c:pt>
                <c:pt idx="1473">
                  <c:v>22.08</c:v>
                </c:pt>
                <c:pt idx="1474">
                  <c:v>22.19</c:v>
                </c:pt>
                <c:pt idx="1475">
                  <c:v>22.39</c:v>
                </c:pt>
                <c:pt idx="1476">
                  <c:v>22.72</c:v>
                </c:pt>
                <c:pt idx="1477">
                  <c:v>22.57</c:v>
                </c:pt>
                <c:pt idx="1478">
                  <c:v>22.77</c:v>
                </c:pt>
                <c:pt idx="1479">
                  <c:v>22.34</c:v>
                </c:pt>
                <c:pt idx="1480">
                  <c:v>22.15</c:v>
                </c:pt>
                <c:pt idx="1481">
                  <c:v>22.61</c:v>
                </c:pt>
                <c:pt idx="1482">
                  <c:v>21.9</c:v>
                </c:pt>
                <c:pt idx="1483">
                  <c:v>21.67</c:v>
                </c:pt>
                <c:pt idx="1484">
                  <c:v>22.53</c:v>
                </c:pt>
                <c:pt idx="1485">
                  <c:v>22.63</c:v>
                </c:pt>
                <c:pt idx="1486">
                  <c:v>22.75</c:v>
                </c:pt>
                <c:pt idx="1487">
                  <c:v>22.14</c:v>
                </c:pt>
                <c:pt idx="1488">
                  <c:v>22.67</c:v>
                </c:pt>
                <c:pt idx="1489">
                  <c:v>22.44</c:v>
                </c:pt>
                <c:pt idx="1490">
                  <c:v>22.4</c:v>
                </c:pt>
                <c:pt idx="1491">
                  <c:v>22.83</c:v>
                </c:pt>
                <c:pt idx="1492">
                  <c:v>23.63</c:v>
                </c:pt>
                <c:pt idx="1493">
                  <c:v>23.46</c:v>
                </c:pt>
                <c:pt idx="1494">
                  <c:v>23.15</c:v>
                </c:pt>
                <c:pt idx="1495">
                  <c:v>22.69</c:v>
                </c:pt>
                <c:pt idx="1496">
                  <c:v>22.57</c:v>
                </c:pt>
                <c:pt idx="1497">
                  <c:v>22.72</c:v>
                </c:pt>
                <c:pt idx="1498">
                  <c:v>22.89</c:v>
                </c:pt>
                <c:pt idx="1499">
                  <c:v>23.25</c:v>
                </c:pt>
                <c:pt idx="1500">
                  <c:v>23.35</c:v>
                </c:pt>
                <c:pt idx="1501">
                  <c:v>23.38</c:v>
                </c:pt>
                <c:pt idx="1502">
                  <c:v>22.67</c:v>
                </c:pt>
                <c:pt idx="1503">
                  <c:v>23.61</c:v>
                </c:pt>
                <c:pt idx="1504">
                  <c:v>23.61</c:v>
                </c:pt>
                <c:pt idx="1505">
                  <c:v>24.15</c:v>
                </c:pt>
                <c:pt idx="1506">
                  <c:v>23.95</c:v>
                </c:pt>
                <c:pt idx="1507">
                  <c:v>23.71</c:v>
                </c:pt>
                <c:pt idx="1508">
                  <c:v>22.95</c:v>
                </c:pt>
                <c:pt idx="1509">
                  <c:v>23.65</c:v>
                </c:pt>
                <c:pt idx="1510">
                  <c:v>23.27</c:v>
                </c:pt>
                <c:pt idx="1511">
                  <c:v>22.13</c:v>
                </c:pt>
                <c:pt idx="1512">
                  <c:v>21.9</c:v>
                </c:pt>
                <c:pt idx="1513">
                  <c:v>22.77</c:v>
                </c:pt>
                <c:pt idx="1514">
                  <c:v>23.31</c:v>
                </c:pt>
                <c:pt idx="1515">
                  <c:v>22.72</c:v>
                </c:pt>
                <c:pt idx="1516">
                  <c:v>22.92</c:v>
                </c:pt>
                <c:pt idx="1517">
                  <c:v>23.81</c:v>
                </c:pt>
                <c:pt idx="1518">
                  <c:v>23.92</c:v>
                </c:pt>
                <c:pt idx="1519">
                  <c:v>24.05</c:v>
                </c:pt>
                <c:pt idx="1520">
                  <c:v>24.61</c:v>
                </c:pt>
                <c:pt idx="1521">
                  <c:v>24.23</c:v>
                </c:pt>
                <c:pt idx="1522">
                  <c:v>24.48</c:v>
                </c:pt>
                <c:pt idx="1523">
                  <c:v>24.39</c:v>
                </c:pt>
                <c:pt idx="1524">
                  <c:v>23.89</c:v>
                </c:pt>
                <c:pt idx="1525">
                  <c:v>24.35</c:v>
                </c:pt>
                <c:pt idx="1526">
                  <c:v>24.41</c:v>
                </c:pt>
                <c:pt idx="1527">
                  <c:v>24.31</c:v>
                </c:pt>
                <c:pt idx="1528">
                  <c:v>24.42</c:v>
                </c:pt>
                <c:pt idx="1529">
                  <c:v>24.29</c:v>
                </c:pt>
                <c:pt idx="1530">
                  <c:v>23.48</c:v>
                </c:pt>
                <c:pt idx="1531">
                  <c:v>22.98</c:v>
                </c:pt>
                <c:pt idx="1532">
                  <c:v>23.59</c:v>
                </c:pt>
                <c:pt idx="1533">
                  <c:v>23.85</c:v>
                </c:pt>
                <c:pt idx="1534">
                  <c:v>24.2</c:v>
                </c:pt>
                <c:pt idx="1535">
                  <c:v>23.73</c:v>
                </c:pt>
                <c:pt idx="1536">
                  <c:v>22.54</c:v>
                </c:pt>
                <c:pt idx="1537">
                  <c:v>23.73</c:v>
                </c:pt>
                <c:pt idx="1538">
                  <c:v>23.65</c:v>
                </c:pt>
                <c:pt idx="1539">
                  <c:v>23.69</c:v>
                </c:pt>
                <c:pt idx="1540">
                  <c:v>22.58</c:v>
                </c:pt>
                <c:pt idx="1541">
                  <c:v>23.44</c:v>
                </c:pt>
                <c:pt idx="1542">
                  <c:v>22.81</c:v>
                </c:pt>
                <c:pt idx="1543">
                  <c:v>23.66</c:v>
                </c:pt>
                <c:pt idx="1544">
                  <c:v>23.92</c:v>
                </c:pt>
                <c:pt idx="1545">
                  <c:v>23.54</c:v>
                </c:pt>
                <c:pt idx="1546">
                  <c:v>23.16</c:v>
                </c:pt>
                <c:pt idx="1547">
                  <c:v>23.99</c:v>
                </c:pt>
                <c:pt idx="1548">
                  <c:v>23.17</c:v>
                </c:pt>
                <c:pt idx="1549">
                  <c:v>23.06</c:v>
                </c:pt>
                <c:pt idx="1550">
                  <c:v>23.37</c:v>
                </c:pt>
                <c:pt idx="1551">
                  <c:v>23.2</c:v>
                </c:pt>
                <c:pt idx="1552">
                  <c:v>23.73</c:v>
                </c:pt>
                <c:pt idx="1553">
                  <c:v>22.3</c:v>
                </c:pt>
                <c:pt idx="1554">
                  <c:v>23.01</c:v>
                </c:pt>
                <c:pt idx="1555">
                  <c:v>23.99</c:v>
                </c:pt>
                <c:pt idx="1556">
                  <c:v>24.17</c:v>
                </c:pt>
                <c:pt idx="1557">
                  <c:v>23.94</c:v>
                </c:pt>
                <c:pt idx="1558">
                  <c:v>21.71</c:v>
                </c:pt>
                <c:pt idx="1559">
                  <c:v>23.08</c:v>
                </c:pt>
                <c:pt idx="1560">
                  <c:v>23.39</c:v>
                </c:pt>
                <c:pt idx="1561">
                  <c:v>24.09</c:v>
                </c:pt>
                <c:pt idx="1562">
                  <c:v>23.84</c:v>
                </c:pt>
                <c:pt idx="1563">
                  <c:v>23.4</c:v>
                </c:pt>
                <c:pt idx="1564">
                  <c:v>23.6</c:v>
                </c:pt>
                <c:pt idx="1565">
                  <c:v>23.7</c:v>
                </c:pt>
                <c:pt idx="1566">
                  <c:v>24.35</c:v>
                </c:pt>
                <c:pt idx="1567">
                  <c:v>24.63</c:v>
                </c:pt>
                <c:pt idx="1568">
                  <c:v>24.48</c:v>
                </c:pt>
                <c:pt idx="1569">
                  <c:v>24.81</c:v>
                </c:pt>
                <c:pt idx="1570">
                  <c:v>25.22</c:v>
                </c:pt>
                <c:pt idx="1571">
                  <c:v>24.58</c:v>
                </c:pt>
                <c:pt idx="1572">
                  <c:v>25.07</c:v>
                </c:pt>
                <c:pt idx="1573">
                  <c:v>24.75</c:v>
                </c:pt>
                <c:pt idx="1574">
                  <c:v>24.84</c:v>
                </c:pt>
                <c:pt idx="1575">
                  <c:v>24.85</c:v>
                </c:pt>
                <c:pt idx="1576">
                  <c:v>22.81</c:v>
                </c:pt>
                <c:pt idx="1577">
                  <c:v>21.06</c:v>
                </c:pt>
                <c:pt idx="1578">
                  <c:v>23.83</c:v>
                </c:pt>
                <c:pt idx="1579">
                  <c:v>22.6</c:v>
                </c:pt>
                <c:pt idx="1580">
                  <c:v>23.46</c:v>
                </c:pt>
                <c:pt idx="1581">
                  <c:v>23.8</c:v>
                </c:pt>
                <c:pt idx="1582">
                  <c:v>23.83</c:v>
                </c:pt>
                <c:pt idx="1583">
                  <c:v>22.42</c:v>
                </c:pt>
                <c:pt idx="1584">
                  <c:v>23.9</c:v>
                </c:pt>
                <c:pt idx="1585">
                  <c:v>23.81</c:v>
                </c:pt>
                <c:pt idx="1586">
                  <c:v>24.25</c:v>
                </c:pt>
                <c:pt idx="1587">
                  <c:v>23.86</c:v>
                </c:pt>
                <c:pt idx="1588">
                  <c:v>23.34</c:v>
                </c:pt>
                <c:pt idx="1589">
                  <c:v>22.03</c:v>
                </c:pt>
                <c:pt idx="1590">
                  <c:v>22.67</c:v>
                </c:pt>
                <c:pt idx="1591">
                  <c:v>22.03</c:v>
                </c:pt>
                <c:pt idx="1592">
                  <c:v>22.18</c:v>
                </c:pt>
                <c:pt idx="1593">
                  <c:v>23.08</c:v>
                </c:pt>
                <c:pt idx="1594">
                  <c:v>23.84</c:v>
                </c:pt>
                <c:pt idx="1595">
                  <c:v>22.01</c:v>
                </c:pt>
                <c:pt idx="1596">
                  <c:v>21.49</c:v>
                </c:pt>
                <c:pt idx="1597">
                  <c:v>21.14</c:v>
                </c:pt>
                <c:pt idx="1598">
                  <c:v>21.88</c:v>
                </c:pt>
                <c:pt idx="1599">
                  <c:v>23.89</c:v>
                </c:pt>
                <c:pt idx="1600">
                  <c:v>23.81</c:v>
                </c:pt>
                <c:pt idx="1601">
                  <c:v>24.45</c:v>
                </c:pt>
                <c:pt idx="1602">
                  <c:v>24.54</c:v>
                </c:pt>
                <c:pt idx="1603">
                  <c:v>24.18</c:v>
                </c:pt>
                <c:pt idx="1604">
                  <c:v>22.97</c:v>
                </c:pt>
                <c:pt idx="1605">
                  <c:v>22.06</c:v>
                </c:pt>
                <c:pt idx="1606">
                  <c:v>22.53</c:v>
                </c:pt>
                <c:pt idx="1607">
                  <c:v>22.76</c:v>
                </c:pt>
                <c:pt idx="1608">
                  <c:v>20.329999999999998</c:v>
                </c:pt>
                <c:pt idx="1609">
                  <c:v>22.25</c:v>
                </c:pt>
                <c:pt idx="1610">
                  <c:v>24.13</c:v>
                </c:pt>
                <c:pt idx="1611">
                  <c:v>23.83</c:v>
                </c:pt>
                <c:pt idx="1612">
                  <c:v>23.53</c:v>
                </c:pt>
                <c:pt idx="1613">
                  <c:v>23.55</c:v>
                </c:pt>
                <c:pt idx="1614">
                  <c:v>24.25</c:v>
                </c:pt>
                <c:pt idx="1615">
                  <c:v>23.24</c:v>
                </c:pt>
                <c:pt idx="1616">
                  <c:v>23.17</c:v>
                </c:pt>
                <c:pt idx="1617">
                  <c:v>22.77</c:v>
                </c:pt>
                <c:pt idx="1618">
                  <c:v>23.48</c:v>
                </c:pt>
                <c:pt idx="1619">
                  <c:v>23.32</c:v>
                </c:pt>
                <c:pt idx="1620">
                  <c:v>23.03</c:v>
                </c:pt>
                <c:pt idx="1621">
                  <c:v>22.85</c:v>
                </c:pt>
                <c:pt idx="1622">
                  <c:v>23.75</c:v>
                </c:pt>
                <c:pt idx="1623">
                  <c:v>24.36</c:v>
                </c:pt>
                <c:pt idx="1624">
                  <c:v>22.41</c:v>
                </c:pt>
                <c:pt idx="1625">
                  <c:v>21.94</c:v>
                </c:pt>
                <c:pt idx="1626">
                  <c:v>24.05</c:v>
                </c:pt>
                <c:pt idx="1627">
                  <c:v>22.27</c:v>
                </c:pt>
                <c:pt idx="1628">
                  <c:v>21.77</c:v>
                </c:pt>
                <c:pt idx="1629">
                  <c:v>21.92</c:v>
                </c:pt>
                <c:pt idx="1630">
                  <c:v>22.4</c:v>
                </c:pt>
                <c:pt idx="1631">
                  <c:v>23.34</c:v>
                </c:pt>
                <c:pt idx="1632">
                  <c:v>23.59</c:v>
                </c:pt>
                <c:pt idx="1633">
                  <c:v>23.42</c:v>
                </c:pt>
                <c:pt idx="1634">
                  <c:v>22.1</c:v>
                </c:pt>
                <c:pt idx="1635">
                  <c:v>23.01</c:v>
                </c:pt>
                <c:pt idx="1636">
                  <c:v>24.36</c:v>
                </c:pt>
                <c:pt idx="1637">
                  <c:v>23.03</c:v>
                </c:pt>
                <c:pt idx="1638">
                  <c:v>22.72</c:v>
                </c:pt>
                <c:pt idx="1639">
                  <c:v>23.79</c:v>
                </c:pt>
                <c:pt idx="1640">
                  <c:v>24.92</c:v>
                </c:pt>
                <c:pt idx="1641">
                  <c:v>20.3</c:v>
                </c:pt>
                <c:pt idx="1642">
                  <c:v>22.55</c:v>
                </c:pt>
                <c:pt idx="1643">
                  <c:v>22.92</c:v>
                </c:pt>
                <c:pt idx="1644">
                  <c:v>23.61</c:v>
                </c:pt>
                <c:pt idx="1645">
                  <c:v>23.11</c:v>
                </c:pt>
                <c:pt idx="1646">
                  <c:v>23.06</c:v>
                </c:pt>
                <c:pt idx="1647">
                  <c:v>22.73</c:v>
                </c:pt>
                <c:pt idx="1648">
                  <c:v>21.63</c:v>
                </c:pt>
                <c:pt idx="1649">
                  <c:v>23.13</c:v>
                </c:pt>
                <c:pt idx="1650">
                  <c:v>23.01</c:v>
                </c:pt>
                <c:pt idx="1651">
                  <c:v>22.41</c:v>
                </c:pt>
                <c:pt idx="1652">
                  <c:v>22.55</c:v>
                </c:pt>
                <c:pt idx="1653">
                  <c:v>23.57</c:v>
                </c:pt>
                <c:pt idx="1654">
                  <c:v>23.56</c:v>
                </c:pt>
                <c:pt idx="1655">
                  <c:v>23.45</c:v>
                </c:pt>
                <c:pt idx="1656">
                  <c:v>23.53</c:v>
                </c:pt>
                <c:pt idx="1657">
                  <c:v>23.33</c:v>
                </c:pt>
                <c:pt idx="1658">
                  <c:v>23.5</c:v>
                </c:pt>
                <c:pt idx="1659">
                  <c:v>22.3</c:v>
                </c:pt>
                <c:pt idx="1660">
                  <c:v>22.05</c:v>
                </c:pt>
                <c:pt idx="1661">
                  <c:v>23.22</c:v>
                </c:pt>
                <c:pt idx="1662">
                  <c:v>23.47</c:v>
                </c:pt>
                <c:pt idx="1663">
                  <c:v>21.9</c:v>
                </c:pt>
                <c:pt idx="1664">
                  <c:v>22.75</c:v>
                </c:pt>
                <c:pt idx="1665">
                  <c:v>22.99</c:v>
                </c:pt>
                <c:pt idx="1666">
                  <c:v>23.69</c:v>
                </c:pt>
                <c:pt idx="1667">
                  <c:v>23.33</c:v>
                </c:pt>
                <c:pt idx="1668">
                  <c:v>23.45</c:v>
                </c:pt>
                <c:pt idx="1669">
                  <c:v>23.44</c:v>
                </c:pt>
                <c:pt idx="1670">
                  <c:v>22.88</c:v>
                </c:pt>
                <c:pt idx="1671">
                  <c:v>23.45</c:v>
                </c:pt>
                <c:pt idx="1672">
                  <c:v>23.36</c:v>
                </c:pt>
                <c:pt idx="1673">
                  <c:v>22.96</c:v>
                </c:pt>
                <c:pt idx="1674">
                  <c:v>20.62</c:v>
                </c:pt>
                <c:pt idx="1675">
                  <c:v>21.98</c:v>
                </c:pt>
                <c:pt idx="1676">
                  <c:v>22.4</c:v>
                </c:pt>
                <c:pt idx="1677">
                  <c:v>22.71</c:v>
                </c:pt>
                <c:pt idx="1678">
                  <c:v>22.05</c:v>
                </c:pt>
                <c:pt idx="1679">
                  <c:v>22.54</c:v>
                </c:pt>
                <c:pt idx="1680">
                  <c:v>23.13</c:v>
                </c:pt>
                <c:pt idx="1681">
                  <c:v>22.48</c:v>
                </c:pt>
                <c:pt idx="1682">
                  <c:v>23.17</c:v>
                </c:pt>
                <c:pt idx="1683">
                  <c:v>22.12</c:v>
                </c:pt>
                <c:pt idx="1684">
                  <c:v>23.22</c:v>
                </c:pt>
                <c:pt idx="1685">
                  <c:v>22.3</c:v>
                </c:pt>
                <c:pt idx="1686">
                  <c:v>23.15</c:v>
                </c:pt>
                <c:pt idx="1687">
                  <c:v>22.46</c:v>
                </c:pt>
                <c:pt idx="1688">
                  <c:v>22.57</c:v>
                </c:pt>
                <c:pt idx="1689">
                  <c:v>22.63</c:v>
                </c:pt>
                <c:pt idx="1690">
                  <c:v>22.45</c:v>
                </c:pt>
                <c:pt idx="1691">
                  <c:v>21.85</c:v>
                </c:pt>
                <c:pt idx="1692">
                  <c:v>21.61</c:v>
                </c:pt>
                <c:pt idx="1693">
                  <c:v>22.15</c:v>
                </c:pt>
                <c:pt idx="1694">
                  <c:v>21.97</c:v>
                </c:pt>
                <c:pt idx="1695">
                  <c:v>22.34</c:v>
                </c:pt>
                <c:pt idx="1696">
                  <c:v>21.6</c:v>
                </c:pt>
                <c:pt idx="1697">
                  <c:v>22.64</c:v>
                </c:pt>
                <c:pt idx="1698">
                  <c:v>22.27</c:v>
                </c:pt>
                <c:pt idx="1699">
                  <c:v>22.81</c:v>
                </c:pt>
                <c:pt idx="1700">
                  <c:v>23.05</c:v>
                </c:pt>
                <c:pt idx="1701">
                  <c:v>21.71</c:v>
                </c:pt>
                <c:pt idx="1702">
                  <c:v>22.85</c:v>
                </c:pt>
                <c:pt idx="1703">
                  <c:v>22.97</c:v>
                </c:pt>
                <c:pt idx="1704">
                  <c:v>22.9</c:v>
                </c:pt>
                <c:pt idx="1705">
                  <c:v>22.46</c:v>
                </c:pt>
                <c:pt idx="1706">
                  <c:v>22.47</c:v>
                </c:pt>
                <c:pt idx="1707">
                  <c:v>22.11</c:v>
                </c:pt>
                <c:pt idx="1708">
                  <c:v>22.25</c:v>
                </c:pt>
                <c:pt idx="1709">
                  <c:v>23.3</c:v>
                </c:pt>
                <c:pt idx="1710">
                  <c:v>22.43</c:v>
                </c:pt>
                <c:pt idx="1711">
                  <c:v>23.64</c:v>
                </c:pt>
                <c:pt idx="1712">
                  <c:v>23.37</c:v>
                </c:pt>
                <c:pt idx="1713">
                  <c:v>24.88</c:v>
                </c:pt>
                <c:pt idx="1714">
                  <c:v>23.59</c:v>
                </c:pt>
                <c:pt idx="1715">
                  <c:v>23.03</c:v>
                </c:pt>
                <c:pt idx="1716">
                  <c:v>22.68</c:v>
                </c:pt>
                <c:pt idx="1717">
                  <c:v>22.45</c:v>
                </c:pt>
                <c:pt idx="1718">
                  <c:v>21.81</c:v>
                </c:pt>
                <c:pt idx="1719">
                  <c:v>22.85</c:v>
                </c:pt>
                <c:pt idx="1720">
                  <c:v>23.07</c:v>
                </c:pt>
                <c:pt idx="1721">
                  <c:v>23.23</c:v>
                </c:pt>
                <c:pt idx="1722">
                  <c:v>23.13</c:v>
                </c:pt>
                <c:pt idx="1723">
                  <c:v>22.24</c:v>
                </c:pt>
                <c:pt idx="1724">
                  <c:v>22.73</c:v>
                </c:pt>
                <c:pt idx="1725">
                  <c:v>22.48</c:v>
                </c:pt>
                <c:pt idx="1726">
                  <c:v>23.35</c:v>
                </c:pt>
                <c:pt idx="1727">
                  <c:v>20.76</c:v>
                </c:pt>
                <c:pt idx="1728">
                  <c:v>22.55</c:v>
                </c:pt>
                <c:pt idx="1729">
                  <c:v>23.13</c:v>
                </c:pt>
                <c:pt idx="1730">
                  <c:v>23.45</c:v>
                </c:pt>
                <c:pt idx="1731">
                  <c:v>24.11</c:v>
                </c:pt>
                <c:pt idx="1732">
                  <c:v>24.27</c:v>
                </c:pt>
                <c:pt idx="1733">
                  <c:v>22.72</c:v>
                </c:pt>
                <c:pt idx="1734">
                  <c:v>21.82</c:v>
                </c:pt>
                <c:pt idx="1735">
                  <c:v>23.71</c:v>
                </c:pt>
                <c:pt idx="1736">
                  <c:v>23.3</c:v>
                </c:pt>
                <c:pt idx="1737">
                  <c:v>23.2</c:v>
                </c:pt>
                <c:pt idx="1738">
                  <c:v>23.1</c:v>
                </c:pt>
                <c:pt idx="1739">
                  <c:v>23</c:v>
                </c:pt>
                <c:pt idx="1740">
                  <c:v>22.8</c:v>
                </c:pt>
                <c:pt idx="1741">
                  <c:v>23.15</c:v>
                </c:pt>
                <c:pt idx="1742">
                  <c:v>23.17</c:v>
                </c:pt>
                <c:pt idx="1743">
                  <c:v>22.81</c:v>
                </c:pt>
                <c:pt idx="1744">
                  <c:v>23.76</c:v>
                </c:pt>
                <c:pt idx="1745">
                  <c:v>23.85</c:v>
                </c:pt>
                <c:pt idx="1746">
                  <c:v>23.43</c:v>
                </c:pt>
                <c:pt idx="1747">
                  <c:v>23.55</c:v>
                </c:pt>
                <c:pt idx="1748">
                  <c:v>21.62</c:v>
                </c:pt>
                <c:pt idx="1749">
                  <c:v>20.72</c:v>
                </c:pt>
                <c:pt idx="1750">
                  <c:v>22.92</c:v>
                </c:pt>
                <c:pt idx="1751">
                  <c:v>22.81</c:v>
                </c:pt>
                <c:pt idx="1752">
                  <c:v>23.29</c:v>
                </c:pt>
                <c:pt idx="1753">
                  <c:v>23</c:v>
                </c:pt>
                <c:pt idx="1754">
                  <c:v>22.78</c:v>
                </c:pt>
                <c:pt idx="1755">
                  <c:v>22.36</c:v>
                </c:pt>
                <c:pt idx="1756">
                  <c:v>23.96</c:v>
                </c:pt>
                <c:pt idx="1757">
                  <c:v>24.34</c:v>
                </c:pt>
                <c:pt idx="1758">
                  <c:v>22.86</c:v>
                </c:pt>
                <c:pt idx="1759">
                  <c:v>23.09</c:v>
                </c:pt>
                <c:pt idx="1760">
                  <c:v>23.51</c:v>
                </c:pt>
                <c:pt idx="1761">
                  <c:v>23.83</c:v>
                </c:pt>
                <c:pt idx="1762">
                  <c:v>23.31</c:v>
                </c:pt>
                <c:pt idx="1763">
                  <c:v>24.17</c:v>
                </c:pt>
                <c:pt idx="1764">
                  <c:v>23.99</c:v>
                </c:pt>
                <c:pt idx="1765">
                  <c:v>23.63</c:v>
                </c:pt>
                <c:pt idx="1766">
                  <c:v>22.31</c:v>
                </c:pt>
                <c:pt idx="1767">
                  <c:v>22.52</c:v>
                </c:pt>
                <c:pt idx="1768">
                  <c:v>22.68</c:v>
                </c:pt>
                <c:pt idx="1769">
                  <c:v>22.86</c:v>
                </c:pt>
                <c:pt idx="1770">
                  <c:v>22.57</c:v>
                </c:pt>
                <c:pt idx="1771">
                  <c:v>23.28</c:v>
                </c:pt>
                <c:pt idx="1772">
                  <c:v>22.93</c:v>
                </c:pt>
                <c:pt idx="1773">
                  <c:v>22.92</c:v>
                </c:pt>
                <c:pt idx="1774">
                  <c:v>23.39</c:v>
                </c:pt>
                <c:pt idx="1775">
                  <c:v>23.64</c:v>
                </c:pt>
                <c:pt idx="1776">
                  <c:v>23.12</c:v>
                </c:pt>
                <c:pt idx="1777">
                  <c:v>23.53</c:v>
                </c:pt>
                <c:pt idx="1778">
                  <c:v>23.41</c:v>
                </c:pt>
                <c:pt idx="1779">
                  <c:v>23.63</c:v>
                </c:pt>
                <c:pt idx="1780">
                  <c:v>23.49</c:v>
                </c:pt>
                <c:pt idx="1781">
                  <c:v>22.92</c:v>
                </c:pt>
                <c:pt idx="1782">
                  <c:v>22.97</c:v>
                </c:pt>
                <c:pt idx="1783">
                  <c:v>23.55</c:v>
                </c:pt>
                <c:pt idx="1784">
                  <c:v>23.45</c:v>
                </c:pt>
                <c:pt idx="1785">
                  <c:v>23.39</c:v>
                </c:pt>
                <c:pt idx="1786">
                  <c:v>23.39</c:v>
                </c:pt>
                <c:pt idx="1787">
                  <c:v>23.34</c:v>
                </c:pt>
                <c:pt idx="1788">
                  <c:v>22.05</c:v>
                </c:pt>
                <c:pt idx="1789">
                  <c:v>21.89</c:v>
                </c:pt>
                <c:pt idx="1790">
                  <c:v>22.35</c:v>
                </c:pt>
                <c:pt idx="1791">
                  <c:v>22.01</c:v>
                </c:pt>
                <c:pt idx="1792">
                  <c:v>21.56</c:v>
                </c:pt>
                <c:pt idx="1793">
                  <c:v>22.11</c:v>
                </c:pt>
                <c:pt idx="1794">
                  <c:v>22.29</c:v>
                </c:pt>
                <c:pt idx="1795">
                  <c:v>22.69</c:v>
                </c:pt>
                <c:pt idx="1796">
                  <c:v>22.36</c:v>
                </c:pt>
                <c:pt idx="1797">
                  <c:v>22.63</c:v>
                </c:pt>
                <c:pt idx="1798">
                  <c:v>22.99</c:v>
                </c:pt>
                <c:pt idx="1799">
                  <c:v>23.28</c:v>
                </c:pt>
                <c:pt idx="1800">
                  <c:v>22.5</c:v>
                </c:pt>
                <c:pt idx="1801">
                  <c:v>23.08</c:v>
                </c:pt>
                <c:pt idx="1802">
                  <c:v>22.99</c:v>
                </c:pt>
                <c:pt idx="1803">
                  <c:v>22.55</c:v>
                </c:pt>
                <c:pt idx="1804">
                  <c:v>22.3</c:v>
                </c:pt>
                <c:pt idx="1805">
                  <c:v>23.29</c:v>
                </c:pt>
                <c:pt idx="1806">
                  <c:v>22.8</c:v>
                </c:pt>
                <c:pt idx="1807">
                  <c:v>22.19</c:v>
                </c:pt>
                <c:pt idx="1808">
                  <c:v>23.17</c:v>
                </c:pt>
                <c:pt idx="1809">
                  <c:v>23.1</c:v>
                </c:pt>
                <c:pt idx="1810">
                  <c:v>23.06</c:v>
                </c:pt>
                <c:pt idx="1811">
                  <c:v>23.27</c:v>
                </c:pt>
                <c:pt idx="1812">
                  <c:v>23.09</c:v>
                </c:pt>
                <c:pt idx="1813">
                  <c:v>23.04</c:v>
                </c:pt>
                <c:pt idx="1814">
                  <c:v>22.99</c:v>
                </c:pt>
                <c:pt idx="1815">
                  <c:v>23.41</c:v>
                </c:pt>
                <c:pt idx="1816">
                  <c:v>23.9</c:v>
                </c:pt>
                <c:pt idx="1817">
                  <c:v>23.36</c:v>
                </c:pt>
                <c:pt idx="1818">
                  <c:v>22.86</c:v>
                </c:pt>
                <c:pt idx="1819">
                  <c:v>22.76</c:v>
                </c:pt>
                <c:pt idx="1820">
                  <c:v>22.1</c:v>
                </c:pt>
                <c:pt idx="1821">
                  <c:v>21.92</c:v>
                </c:pt>
                <c:pt idx="1822">
                  <c:v>21.97</c:v>
                </c:pt>
                <c:pt idx="1823">
                  <c:v>22.68</c:v>
                </c:pt>
                <c:pt idx="1824">
                  <c:v>23.11</c:v>
                </c:pt>
                <c:pt idx="1825">
                  <c:v>23.04</c:v>
                </c:pt>
                <c:pt idx="1826">
                  <c:v>22.63</c:v>
                </c:pt>
                <c:pt idx="1827">
                  <c:v>22.79</c:v>
                </c:pt>
                <c:pt idx="1828">
                  <c:v>22.83</c:v>
                </c:pt>
                <c:pt idx="1829">
                  <c:v>22.67</c:v>
                </c:pt>
                <c:pt idx="1830">
                  <c:v>22.9</c:v>
                </c:pt>
                <c:pt idx="1831">
                  <c:v>23.04</c:v>
                </c:pt>
                <c:pt idx="1832">
                  <c:v>23.3</c:v>
                </c:pt>
                <c:pt idx="1833">
                  <c:v>22.46</c:v>
                </c:pt>
                <c:pt idx="1834">
                  <c:v>22.51</c:v>
                </c:pt>
                <c:pt idx="1835">
                  <c:v>23.08</c:v>
                </c:pt>
                <c:pt idx="1836">
                  <c:v>23.01</c:v>
                </c:pt>
                <c:pt idx="1837">
                  <c:v>22.15</c:v>
                </c:pt>
                <c:pt idx="1838">
                  <c:v>22.56</c:v>
                </c:pt>
                <c:pt idx="1839">
                  <c:v>22.16</c:v>
                </c:pt>
                <c:pt idx="1840">
                  <c:v>22.7</c:v>
                </c:pt>
                <c:pt idx="1841">
                  <c:v>22.29</c:v>
                </c:pt>
                <c:pt idx="1842">
                  <c:v>22.17</c:v>
                </c:pt>
                <c:pt idx="1843">
                  <c:v>22.55</c:v>
                </c:pt>
                <c:pt idx="1844">
                  <c:v>22.41</c:v>
                </c:pt>
                <c:pt idx="1845">
                  <c:v>22.77</c:v>
                </c:pt>
                <c:pt idx="1846">
                  <c:v>22.97</c:v>
                </c:pt>
                <c:pt idx="1847">
                  <c:v>22.58</c:v>
                </c:pt>
                <c:pt idx="1848">
                  <c:v>22.53</c:v>
                </c:pt>
                <c:pt idx="1849">
                  <c:v>22.95</c:v>
                </c:pt>
                <c:pt idx="1850">
                  <c:v>22.98</c:v>
                </c:pt>
                <c:pt idx="1851">
                  <c:v>23.19</c:v>
                </c:pt>
                <c:pt idx="1852">
                  <c:v>22.74</c:v>
                </c:pt>
                <c:pt idx="1853">
                  <c:v>22.41</c:v>
                </c:pt>
                <c:pt idx="1854">
                  <c:v>22.75</c:v>
                </c:pt>
                <c:pt idx="1855">
                  <c:v>22.86</c:v>
                </c:pt>
                <c:pt idx="1856">
                  <c:v>23.25</c:v>
                </c:pt>
                <c:pt idx="1857">
                  <c:v>23.01</c:v>
                </c:pt>
                <c:pt idx="1858">
                  <c:v>22.84</c:v>
                </c:pt>
                <c:pt idx="1859">
                  <c:v>22.67</c:v>
                </c:pt>
                <c:pt idx="1860">
                  <c:v>23</c:v>
                </c:pt>
                <c:pt idx="1861">
                  <c:v>23.14</c:v>
                </c:pt>
                <c:pt idx="1862">
                  <c:v>23.22</c:v>
                </c:pt>
                <c:pt idx="1863">
                  <c:v>24.27</c:v>
                </c:pt>
                <c:pt idx="1864">
                  <c:v>24.45</c:v>
                </c:pt>
                <c:pt idx="1865">
                  <c:v>24.06</c:v>
                </c:pt>
                <c:pt idx="1866">
                  <c:v>23.57</c:v>
                </c:pt>
                <c:pt idx="1867">
                  <c:v>23.88</c:v>
                </c:pt>
                <c:pt idx="1868">
                  <c:v>23.8</c:v>
                </c:pt>
                <c:pt idx="1869">
                  <c:v>23.98</c:v>
                </c:pt>
                <c:pt idx="1870">
                  <c:v>24.08</c:v>
                </c:pt>
                <c:pt idx="1871">
                  <c:v>22.82</c:v>
                </c:pt>
                <c:pt idx="1872">
                  <c:v>22.75</c:v>
                </c:pt>
                <c:pt idx="1873">
                  <c:v>23.21</c:v>
                </c:pt>
                <c:pt idx="1874">
                  <c:v>23.47</c:v>
                </c:pt>
                <c:pt idx="1875">
                  <c:v>23.43</c:v>
                </c:pt>
                <c:pt idx="1876">
                  <c:v>23.37</c:v>
                </c:pt>
                <c:pt idx="1877">
                  <c:v>23.61</c:v>
                </c:pt>
                <c:pt idx="1878">
                  <c:v>22.92</c:v>
                </c:pt>
                <c:pt idx="1879">
                  <c:v>23.83</c:v>
                </c:pt>
                <c:pt idx="1880">
                  <c:v>23.25</c:v>
                </c:pt>
                <c:pt idx="1881">
                  <c:v>24.29</c:v>
                </c:pt>
                <c:pt idx="1882">
                  <c:v>23.47</c:v>
                </c:pt>
                <c:pt idx="1883">
                  <c:v>23.81</c:v>
                </c:pt>
                <c:pt idx="1884">
                  <c:v>23.97</c:v>
                </c:pt>
                <c:pt idx="1885">
                  <c:v>23.98</c:v>
                </c:pt>
                <c:pt idx="1886">
                  <c:v>23.49</c:v>
                </c:pt>
                <c:pt idx="1887">
                  <c:v>23.95</c:v>
                </c:pt>
                <c:pt idx="1888">
                  <c:v>23.26</c:v>
                </c:pt>
                <c:pt idx="1889">
                  <c:v>24.18</c:v>
                </c:pt>
                <c:pt idx="1890">
                  <c:v>24.23</c:v>
                </c:pt>
                <c:pt idx="1891">
                  <c:v>24.43</c:v>
                </c:pt>
                <c:pt idx="1892">
                  <c:v>24.22</c:v>
                </c:pt>
                <c:pt idx="1893">
                  <c:v>24.19</c:v>
                </c:pt>
                <c:pt idx="1894">
                  <c:v>24.09</c:v>
                </c:pt>
                <c:pt idx="1895">
                  <c:v>24.4</c:v>
                </c:pt>
                <c:pt idx="1896">
                  <c:v>24.43</c:v>
                </c:pt>
                <c:pt idx="1897">
                  <c:v>24.38</c:v>
                </c:pt>
                <c:pt idx="1898">
                  <c:v>24.74</c:v>
                </c:pt>
                <c:pt idx="1899">
                  <c:v>24.36</c:v>
                </c:pt>
                <c:pt idx="1900">
                  <c:v>23.26</c:v>
                </c:pt>
                <c:pt idx="1901">
                  <c:v>23.97</c:v>
                </c:pt>
                <c:pt idx="1902">
                  <c:v>22.69</c:v>
                </c:pt>
                <c:pt idx="1903">
                  <c:v>24.67</c:v>
                </c:pt>
                <c:pt idx="1904">
                  <c:v>22.83</c:v>
                </c:pt>
                <c:pt idx="1905">
                  <c:v>24.35</c:v>
                </c:pt>
                <c:pt idx="1906">
                  <c:v>22.37</c:v>
                </c:pt>
                <c:pt idx="1907">
                  <c:v>22.06</c:v>
                </c:pt>
                <c:pt idx="1908">
                  <c:v>24.34</c:v>
                </c:pt>
                <c:pt idx="1909">
                  <c:v>21.75</c:v>
                </c:pt>
                <c:pt idx="1910">
                  <c:v>22.57</c:v>
                </c:pt>
                <c:pt idx="1911">
                  <c:v>24.97</c:v>
                </c:pt>
                <c:pt idx="1912">
                  <c:v>24.34</c:v>
                </c:pt>
                <c:pt idx="1913">
                  <c:v>24.35</c:v>
                </c:pt>
                <c:pt idx="1914">
                  <c:v>22.22</c:v>
                </c:pt>
                <c:pt idx="1915">
                  <c:v>22.95</c:v>
                </c:pt>
                <c:pt idx="1916">
                  <c:v>23.38</c:v>
                </c:pt>
                <c:pt idx="1917">
                  <c:v>22.36</c:v>
                </c:pt>
                <c:pt idx="1918">
                  <c:v>22.73</c:v>
                </c:pt>
                <c:pt idx="1919">
                  <c:v>23.53</c:v>
                </c:pt>
                <c:pt idx="1920">
                  <c:v>21.89</c:v>
                </c:pt>
                <c:pt idx="1921">
                  <c:v>22.77</c:v>
                </c:pt>
                <c:pt idx="1922">
                  <c:v>23.46</c:v>
                </c:pt>
                <c:pt idx="1923">
                  <c:v>23.98</c:v>
                </c:pt>
                <c:pt idx="1924">
                  <c:v>24.24</c:v>
                </c:pt>
                <c:pt idx="1925">
                  <c:v>22.8</c:v>
                </c:pt>
                <c:pt idx="1926">
                  <c:v>24.66</c:v>
                </c:pt>
                <c:pt idx="1927">
                  <c:v>23.27</c:v>
                </c:pt>
                <c:pt idx="1928">
                  <c:v>22.38</c:v>
                </c:pt>
                <c:pt idx="1929">
                  <c:v>21.45</c:v>
                </c:pt>
                <c:pt idx="1930">
                  <c:v>22.4</c:v>
                </c:pt>
                <c:pt idx="1931">
                  <c:v>22.75</c:v>
                </c:pt>
                <c:pt idx="1932">
                  <c:v>23.34</c:v>
                </c:pt>
                <c:pt idx="1933">
                  <c:v>22.28</c:v>
                </c:pt>
                <c:pt idx="1934">
                  <c:v>23.49</c:v>
                </c:pt>
                <c:pt idx="1935">
                  <c:v>24.14</c:v>
                </c:pt>
                <c:pt idx="1936">
                  <c:v>22.93</c:v>
                </c:pt>
                <c:pt idx="1937">
                  <c:v>23.87</c:v>
                </c:pt>
                <c:pt idx="1938">
                  <c:v>23.41</c:v>
                </c:pt>
                <c:pt idx="1939">
                  <c:v>24.03</c:v>
                </c:pt>
                <c:pt idx="1940">
                  <c:v>24.11</c:v>
                </c:pt>
                <c:pt idx="1941">
                  <c:v>21.73</c:v>
                </c:pt>
                <c:pt idx="1942">
                  <c:v>23.9</c:v>
                </c:pt>
                <c:pt idx="1943">
                  <c:v>24.33</c:v>
                </c:pt>
                <c:pt idx="1944">
                  <c:v>22.8</c:v>
                </c:pt>
                <c:pt idx="1945">
                  <c:v>22.72</c:v>
                </c:pt>
                <c:pt idx="1946">
                  <c:v>23.08</c:v>
                </c:pt>
                <c:pt idx="1947">
                  <c:v>22.31</c:v>
                </c:pt>
                <c:pt idx="1948">
                  <c:v>22.65</c:v>
                </c:pt>
                <c:pt idx="1949">
                  <c:v>23.12</c:v>
                </c:pt>
                <c:pt idx="1950">
                  <c:v>23.09</c:v>
                </c:pt>
                <c:pt idx="1951">
                  <c:v>23.94</c:v>
                </c:pt>
                <c:pt idx="1952">
                  <c:v>22.27</c:v>
                </c:pt>
                <c:pt idx="1953">
                  <c:v>22.27</c:v>
                </c:pt>
                <c:pt idx="1954">
                  <c:v>23.21</c:v>
                </c:pt>
                <c:pt idx="1955">
                  <c:v>22.99</c:v>
                </c:pt>
                <c:pt idx="1956">
                  <c:v>23.05</c:v>
                </c:pt>
                <c:pt idx="1957">
                  <c:v>22.78</c:v>
                </c:pt>
                <c:pt idx="1958">
                  <c:v>22.84</c:v>
                </c:pt>
                <c:pt idx="1959">
                  <c:v>22.39</c:v>
                </c:pt>
                <c:pt idx="1960">
                  <c:v>23.29</c:v>
                </c:pt>
                <c:pt idx="1961">
                  <c:v>22.69</c:v>
                </c:pt>
                <c:pt idx="1962">
                  <c:v>22.43</c:v>
                </c:pt>
                <c:pt idx="1963">
                  <c:v>22.83</c:v>
                </c:pt>
                <c:pt idx="1964">
                  <c:v>24.34</c:v>
                </c:pt>
                <c:pt idx="1965">
                  <c:v>23.85</c:v>
                </c:pt>
                <c:pt idx="1966">
                  <c:v>23.97</c:v>
                </c:pt>
                <c:pt idx="1967">
                  <c:v>24.45</c:v>
                </c:pt>
                <c:pt idx="1968">
                  <c:v>22.27</c:v>
                </c:pt>
                <c:pt idx="1969">
                  <c:v>22.73</c:v>
                </c:pt>
                <c:pt idx="1970">
                  <c:v>21.97</c:v>
                </c:pt>
                <c:pt idx="1971">
                  <c:v>23</c:v>
                </c:pt>
                <c:pt idx="1972">
                  <c:v>23.28</c:v>
                </c:pt>
                <c:pt idx="1973">
                  <c:v>22.55</c:v>
                </c:pt>
                <c:pt idx="1974">
                  <c:v>23.12</c:v>
                </c:pt>
                <c:pt idx="1975">
                  <c:v>23.39</c:v>
                </c:pt>
                <c:pt idx="1976">
                  <c:v>23.43</c:v>
                </c:pt>
                <c:pt idx="1977">
                  <c:v>23.87</c:v>
                </c:pt>
                <c:pt idx="1978">
                  <c:v>24.74</c:v>
                </c:pt>
                <c:pt idx="1979">
                  <c:v>24.42</c:v>
                </c:pt>
                <c:pt idx="1980">
                  <c:v>24.41</c:v>
                </c:pt>
                <c:pt idx="1981">
                  <c:v>23.69</c:v>
                </c:pt>
                <c:pt idx="1982">
                  <c:v>24.55</c:v>
                </c:pt>
                <c:pt idx="1983">
                  <c:v>23.35</c:v>
                </c:pt>
                <c:pt idx="1984">
                  <c:v>23.31</c:v>
                </c:pt>
                <c:pt idx="1985">
                  <c:v>22.98</c:v>
                </c:pt>
                <c:pt idx="1986">
                  <c:v>23.07</c:v>
                </c:pt>
                <c:pt idx="1987">
                  <c:v>22.95</c:v>
                </c:pt>
                <c:pt idx="1988">
                  <c:v>22.37</c:v>
                </c:pt>
                <c:pt idx="1989">
                  <c:v>23.77</c:v>
                </c:pt>
                <c:pt idx="1990">
                  <c:v>24.55</c:v>
                </c:pt>
                <c:pt idx="1991">
                  <c:v>24.14</c:v>
                </c:pt>
                <c:pt idx="1992">
                  <c:v>21.63</c:v>
                </c:pt>
                <c:pt idx="1993">
                  <c:v>22.41</c:v>
                </c:pt>
                <c:pt idx="1994">
                  <c:v>23.23</c:v>
                </c:pt>
                <c:pt idx="1995">
                  <c:v>23.27</c:v>
                </c:pt>
                <c:pt idx="1996">
                  <c:v>24.09</c:v>
                </c:pt>
                <c:pt idx="1997">
                  <c:v>23.47</c:v>
                </c:pt>
                <c:pt idx="1998">
                  <c:v>23.4</c:v>
                </c:pt>
                <c:pt idx="1999">
                  <c:v>23</c:v>
                </c:pt>
                <c:pt idx="2000">
                  <c:v>23.07</c:v>
                </c:pt>
                <c:pt idx="2001">
                  <c:v>22.87</c:v>
                </c:pt>
                <c:pt idx="2002">
                  <c:v>23.32</c:v>
                </c:pt>
                <c:pt idx="2003">
                  <c:v>23.44</c:v>
                </c:pt>
                <c:pt idx="2004">
                  <c:v>22.85</c:v>
                </c:pt>
                <c:pt idx="2005">
                  <c:v>21.11</c:v>
                </c:pt>
                <c:pt idx="2006">
                  <c:v>22.42</c:v>
                </c:pt>
                <c:pt idx="2007">
                  <c:v>23.21</c:v>
                </c:pt>
                <c:pt idx="2008">
                  <c:v>20.74</c:v>
                </c:pt>
                <c:pt idx="2009">
                  <c:v>22.76</c:v>
                </c:pt>
                <c:pt idx="2010">
                  <c:v>23.59</c:v>
                </c:pt>
                <c:pt idx="2011">
                  <c:v>23.27</c:v>
                </c:pt>
                <c:pt idx="2012">
                  <c:v>23.45</c:v>
                </c:pt>
                <c:pt idx="2013">
                  <c:v>22.57</c:v>
                </c:pt>
                <c:pt idx="2014">
                  <c:v>23.19</c:v>
                </c:pt>
                <c:pt idx="2015">
                  <c:v>23.38</c:v>
                </c:pt>
                <c:pt idx="2016">
                  <c:v>24.03</c:v>
                </c:pt>
                <c:pt idx="2017">
                  <c:v>22.32</c:v>
                </c:pt>
                <c:pt idx="2018">
                  <c:v>23.09</c:v>
                </c:pt>
                <c:pt idx="2019">
                  <c:v>23.15</c:v>
                </c:pt>
                <c:pt idx="2020">
                  <c:v>23.55</c:v>
                </c:pt>
                <c:pt idx="2021">
                  <c:v>24.7</c:v>
                </c:pt>
                <c:pt idx="2022">
                  <c:v>24.13</c:v>
                </c:pt>
                <c:pt idx="2023">
                  <c:v>23.68</c:v>
                </c:pt>
                <c:pt idx="2024">
                  <c:v>23.29</c:v>
                </c:pt>
                <c:pt idx="2025">
                  <c:v>23.76</c:v>
                </c:pt>
                <c:pt idx="2026">
                  <c:v>23.57</c:v>
                </c:pt>
                <c:pt idx="2027">
                  <c:v>23.17</c:v>
                </c:pt>
                <c:pt idx="2028">
                  <c:v>23.31</c:v>
                </c:pt>
                <c:pt idx="2029">
                  <c:v>22.69</c:v>
                </c:pt>
                <c:pt idx="2030">
                  <c:v>22.5</c:v>
                </c:pt>
                <c:pt idx="2031">
                  <c:v>23.43</c:v>
                </c:pt>
                <c:pt idx="2032">
                  <c:v>23.77</c:v>
                </c:pt>
                <c:pt idx="2033">
                  <c:v>22.09</c:v>
                </c:pt>
                <c:pt idx="2034">
                  <c:v>23.53</c:v>
                </c:pt>
                <c:pt idx="2035">
                  <c:v>22.77</c:v>
                </c:pt>
                <c:pt idx="2036">
                  <c:v>22.05</c:v>
                </c:pt>
                <c:pt idx="2037">
                  <c:v>20.61</c:v>
                </c:pt>
                <c:pt idx="2038">
                  <c:v>22.73</c:v>
                </c:pt>
                <c:pt idx="2039">
                  <c:v>22.78</c:v>
                </c:pt>
                <c:pt idx="2040">
                  <c:v>21.69</c:v>
                </c:pt>
                <c:pt idx="2041">
                  <c:v>21.93</c:v>
                </c:pt>
                <c:pt idx="2042">
                  <c:v>22.62</c:v>
                </c:pt>
                <c:pt idx="2043">
                  <c:v>22.48</c:v>
                </c:pt>
                <c:pt idx="2044">
                  <c:v>22.34</c:v>
                </c:pt>
                <c:pt idx="2045">
                  <c:v>22.54</c:v>
                </c:pt>
                <c:pt idx="2046">
                  <c:v>21.83</c:v>
                </c:pt>
                <c:pt idx="2047">
                  <c:v>22.1</c:v>
                </c:pt>
                <c:pt idx="2048">
                  <c:v>22.82</c:v>
                </c:pt>
                <c:pt idx="2049">
                  <c:v>22.28</c:v>
                </c:pt>
                <c:pt idx="2050">
                  <c:v>22.99</c:v>
                </c:pt>
                <c:pt idx="2051">
                  <c:v>23.61</c:v>
                </c:pt>
                <c:pt idx="2052">
                  <c:v>22.79</c:v>
                </c:pt>
                <c:pt idx="2053">
                  <c:v>21.69</c:v>
                </c:pt>
                <c:pt idx="2054">
                  <c:v>21.42</c:v>
                </c:pt>
                <c:pt idx="2055">
                  <c:v>22.28</c:v>
                </c:pt>
                <c:pt idx="2056">
                  <c:v>23.16</c:v>
                </c:pt>
                <c:pt idx="2057">
                  <c:v>23.27</c:v>
                </c:pt>
                <c:pt idx="2058">
                  <c:v>22</c:v>
                </c:pt>
                <c:pt idx="2059">
                  <c:v>22</c:v>
                </c:pt>
                <c:pt idx="2060">
                  <c:v>21.9</c:v>
                </c:pt>
                <c:pt idx="2061">
                  <c:v>22.31</c:v>
                </c:pt>
                <c:pt idx="2062">
                  <c:v>22.82</c:v>
                </c:pt>
                <c:pt idx="2063">
                  <c:v>23.3</c:v>
                </c:pt>
                <c:pt idx="2064">
                  <c:v>22.79</c:v>
                </c:pt>
                <c:pt idx="2065">
                  <c:v>21.7</c:v>
                </c:pt>
                <c:pt idx="2066">
                  <c:v>21.97</c:v>
                </c:pt>
                <c:pt idx="2067">
                  <c:v>22.27</c:v>
                </c:pt>
                <c:pt idx="2068">
                  <c:v>23.09</c:v>
                </c:pt>
                <c:pt idx="2069">
                  <c:v>21.11</c:v>
                </c:pt>
                <c:pt idx="2070">
                  <c:v>21.56</c:v>
                </c:pt>
                <c:pt idx="2071">
                  <c:v>22.38</c:v>
                </c:pt>
                <c:pt idx="2072">
                  <c:v>21.87</c:v>
                </c:pt>
                <c:pt idx="2073">
                  <c:v>21.7</c:v>
                </c:pt>
                <c:pt idx="2074">
                  <c:v>22.17</c:v>
                </c:pt>
                <c:pt idx="2075">
                  <c:v>22.07</c:v>
                </c:pt>
                <c:pt idx="2076">
                  <c:v>21.8</c:v>
                </c:pt>
                <c:pt idx="2077">
                  <c:v>21.19</c:v>
                </c:pt>
                <c:pt idx="2078">
                  <c:v>20.88</c:v>
                </c:pt>
                <c:pt idx="2079">
                  <c:v>21.43</c:v>
                </c:pt>
                <c:pt idx="2080">
                  <c:v>21.87</c:v>
                </c:pt>
                <c:pt idx="2081">
                  <c:v>22.21</c:v>
                </c:pt>
                <c:pt idx="2082">
                  <c:v>22.48</c:v>
                </c:pt>
                <c:pt idx="2083">
                  <c:v>22.52</c:v>
                </c:pt>
                <c:pt idx="2084">
                  <c:v>22.48</c:v>
                </c:pt>
                <c:pt idx="2085">
                  <c:v>20.87</c:v>
                </c:pt>
                <c:pt idx="2086">
                  <c:v>21.73</c:v>
                </c:pt>
                <c:pt idx="2087">
                  <c:v>21.69</c:v>
                </c:pt>
                <c:pt idx="2088">
                  <c:v>22.38</c:v>
                </c:pt>
                <c:pt idx="2089">
                  <c:v>21.56</c:v>
                </c:pt>
                <c:pt idx="2090">
                  <c:v>21.55</c:v>
                </c:pt>
                <c:pt idx="2091">
                  <c:v>22.1</c:v>
                </c:pt>
                <c:pt idx="2092">
                  <c:v>21.49</c:v>
                </c:pt>
                <c:pt idx="2093">
                  <c:v>21.63</c:v>
                </c:pt>
                <c:pt idx="2094">
                  <c:v>22.45</c:v>
                </c:pt>
                <c:pt idx="2095">
                  <c:v>23.34</c:v>
                </c:pt>
                <c:pt idx="2096">
                  <c:v>22.65</c:v>
                </c:pt>
                <c:pt idx="2097">
                  <c:v>21.9</c:v>
                </c:pt>
                <c:pt idx="2098">
                  <c:v>22.86</c:v>
                </c:pt>
                <c:pt idx="2099">
                  <c:v>21.69</c:v>
                </c:pt>
                <c:pt idx="2100">
                  <c:v>22.51</c:v>
                </c:pt>
                <c:pt idx="2101">
                  <c:v>22.38</c:v>
                </c:pt>
                <c:pt idx="2102">
                  <c:v>21.86</c:v>
                </c:pt>
                <c:pt idx="2103">
                  <c:v>22</c:v>
                </c:pt>
                <c:pt idx="2104">
                  <c:v>22.1</c:v>
                </c:pt>
                <c:pt idx="2105">
                  <c:v>22.65</c:v>
                </c:pt>
                <c:pt idx="2106">
                  <c:v>22.82</c:v>
                </c:pt>
                <c:pt idx="2107">
                  <c:v>22.38</c:v>
                </c:pt>
                <c:pt idx="2108">
                  <c:v>23.03</c:v>
                </c:pt>
                <c:pt idx="2109">
                  <c:v>22.45</c:v>
                </c:pt>
                <c:pt idx="2110">
                  <c:v>22.61</c:v>
                </c:pt>
                <c:pt idx="2111">
                  <c:v>22.51</c:v>
                </c:pt>
                <c:pt idx="2112">
                  <c:v>22.72</c:v>
                </c:pt>
                <c:pt idx="2113">
                  <c:v>22.69</c:v>
                </c:pt>
                <c:pt idx="2114">
                  <c:v>22.52</c:v>
                </c:pt>
                <c:pt idx="2115">
                  <c:v>22.48</c:v>
                </c:pt>
                <c:pt idx="2116">
                  <c:v>22.48</c:v>
                </c:pt>
                <c:pt idx="2117">
                  <c:v>22.48</c:v>
                </c:pt>
                <c:pt idx="2118">
                  <c:v>22.31</c:v>
                </c:pt>
                <c:pt idx="2119">
                  <c:v>22.99</c:v>
                </c:pt>
                <c:pt idx="2120">
                  <c:v>22.17</c:v>
                </c:pt>
                <c:pt idx="2121">
                  <c:v>22.79</c:v>
                </c:pt>
                <c:pt idx="2122">
                  <c:v>22.89</c:v>
                </c:pt>
                <c:pt idx="2123">
                  <c:v>23.03</c:v>
                </c:pt>
                <c:pt idx="2124">
                  <c:v>23.51</c:v>
                </c:pt>
                <c:pt idx="2125">
                  <c:v>22.55</c:v>
                </c:pt>
                <c:pt idx="2126">
                  <c:v>21.15</c:v>
                </c:pt>
                <c:pt idx="2127">
                  <c:v>20.81</c:v>
                </c:pt>
                <c:pt idx="2128">
                  <c:v>20.7</c:v>
                </c:pt>
                <c:pt idx="2129">
                  <c:v>21.39</c:v>
                </c:pt>
                <c:pt idx="2130">
                  <c:v>20.98</c:v>
                </c:pt>
                <c:pt idx="2131">
                  <c:v>21.9</c:v>
                </c:pt>
                <c:pt idx="2132">
                  <c:v>21.87</c:v>
                </c:pt>
              </c:numCache>
            </c:numRef>
          </c:yVal>
          <c:smooth val="0"/>
          <c:extLst>
            <c:ext xmlns:c16="http://schemas.microsoft.com/office/drawing/2014/chart" uri="{C3380CC4-5D6E-409C-BE32-E72D297353CC}">
              <c16:uniqueId val="{00000002-83B0-44CB-950A-F7F35AFC47B5}"/>
            </c:ext>
          </c:extLst>
        </c:ser>
        <c:dLbls>
          <c:showLegendKey val="0"/>
          <c:showVal val="0"/>
          <c:showCatName val="0"/>
          <c:showSerName val="0"/>
          <c:showPercent val="0"/>
          <c:showBubbleSize val="0"/>
        </c:dLbls>
        <c:axId val="431696800"/>
        <c:axId val="431697192"/>
      </c:scatterChart>
      <c:valAx>
        <c:axId val="431696800"/>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90"/>
      </c:valAx>
      <c:valAx>
        <c:axId val="431697192"/>
        <c:scaling>
          <c:orientation val="minMax"/>
          <c:max val="34"/>
          <c:min val="18"/>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172770463272025"/>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Daily_Prev!$G$19:$G$2498</c:f>
              <c:numCache>
                <c:formatCode>0.0</c:formatCode>
                <c:ptCount val="2480"/>
                <c:pt idx="0">
                  <c:v>4.54</c:v>
                </c:pt>
                <c:pt idx="1">
                  <c:v>5.53</c:v>
                </c:pt>
                <c:pt idx="2">
                  <c:v>5.31</c:v>
                </c:pt>
                <c:pt idx="3">
                  <c:v>4.05</c:v>
                </c:pt>
                <c:pt idx="4">
                  <c:v>4.32</c:v>
                </c:pt>
                <c:pt idx="5">
                  <c:v>4.57</c:v>
                </c:pt>
                <c:pt idx="6">
                  <c:v>4.74</c:v>
                </c:pt>
                <c:pt idx="7">
                  <c:v>5.09</c:v>
                </c:pt>
                <c:pt idx="8">
                  <c:v>4.78</c:v>
                </c:pt>
                <c:pt idx="9">
                  <c:v>5.0199999999999996</c:v>
                </c:pt>
                <c:pt idx="10">
                  <c:v>5.0199999999999996</c:v>
                </c:pt>
                <c:pt idx="11">
                  <c:v>4.8899999999999997</c:v>
                </c:pt>
                <c:pt idx="12">
                  <c:v>5.39</c:v>
                </c:pt>
                <c:pt idx="13">
                  <c:v>4.91</c:v>
                </c:pt>
                <c:pt idx="14">
                  <c:v>4.28</c:v>
                </c:pt>
                <c:pt idx="15">
                  <c:v>5.13</c:v>
                </c:pt>
                <c:pt idx="16">
                  <c:v>5.95</c:v>
                </c:pt>
                <c:pt idx="17">
                  <c:v>5.19</c:v>
                </c:pt>
                <c:pt idx="18">
                  <c:v>3.82</c:v>
                </c:pt>
                <c:pt idx="19">
                  <c:v>4.45</c:v>
                </c:pt>
                <c:pt idx="20">
                  <c:v>4.16</c:v>
                </c:pt>
                <c:pt idx="21">
                  <c:v>4.57</c:v>
                </c:pt>
                <c:pt idx="22">
                  <c:v>4.49</c:v>
                </c:pt>
                <c:pt idx="23">
                  <c:v>4.49</c:v>
                </c:pt>
                <c:pt idx="24">
                  <c:v>5.31</c:v>
                </c:pt>
                <c:pt idx="25">
                  <c:v>5.07</c:v>
                </c:pt>
                <c:pt idx="26">
                  <c:v>4.66</c:v>
                </c:pt>
                <c:pt idx="27">
                  <c:v>5.36</c:v>
                </c:pt>
                <c:pt idx="28">
                  <c:v>4.46</c:v>
                </c:pt>
                <c:pt idx="29">
                  <c:v>4.24</c:v>
                </c:pt>
                <c:pt idx="30">
                  <c:v>4.01</c:v>
                </c:pt>
                <c:pt idx="31">
                  <c:v>4.8899999999999997</c:v>
                </c:pt>
                <c:pt idx="32">
                  <c:v>4.43</c:v>
                </c:pt>
                <c:pt idx="33">
                  <c:v>4.63</c:v>
                </c:pt>
                <c:pt idx="34">
                  <c:v>4.6900000000000004</c:v>
                </c:pt>
                <c:pt idx="35">
                  <c:v>4.97</c:v>
                </c:pt>
                <c:pt idx="36">
                  <c:v>4.83</c:v>
                </c:pt>
                <c:pt idx="37">
                  <c:v>4.92</c:v>
                </c:pt>
                <c:pt idx="38">
                  <c:v>4.55</c:v>
                </c:pt>
                <c:pt idx="39">
                  <c:v>4.47</c:v>
                </c:pt>
                <c:pt idx="40">
                  <c:v>3.86</c:v>
                </c:pt>
                <c:pt idx="41">
                  <c:v>3.67</c:v>
                </c:pt>
                <c:pt idx="42">
                  <c:v>3.45</c:v>
                </c:pt>
                <c:pt idx="43">
                  <c:v>3.74</c:v>
                </c:pt>
                <c:pt idx="44">
                  <c:v>3.36</c:v>
                </c:pt>
                <c:pt idx="45">
                  <c:v>2.58</c:v>
                </c:pt>
                <c:pt idx="46">
                  <c:v>3.62</c:v>
                </c:pt>
                <c:pt idx="47">
                  <c:v>3.26</c:v>
                </c:pt>
                <c:pt idx="48">
                  <c:v>3.73</c:v>
                </c:pt>
                <c:pt idx="49">
                  <c:v>3.39</c:v>
                </c:pt>
                <c:pt idx="50">
                  <c:v>3.68</c:v>
                </c:pt>
                <c:pt idx="51">
                  <c:v>2.75</c:v>
                </c:pt>
                <c:pt idx="52">
                  <c:v>3.79</c:v>
                </c:pt>
                <c:pt idx="53">
                  <c:v>4.5199999999999996</c:v>
                </c:pt>
                <c:pt idx="54">
                  <c:v>5.49</c:v>
                </c:pt>
                <c:pt idx="55">
                  <c:v>4.76</c:v>
                </c:pt>
                <c:pt idx="56">
                  <c:v>3.62</c:v>
                </c:pt>
                <c:pt idx="57">
                  <c:v>3.85</c:v>
                </c:pt>
                <c:pt idx="58">
                  <c:v>3.75</c:v>
                </c:pt>
                <c:pt idx="59">
                  <c:v>1.89</c:v>
                </c:pt>
                <c:pt idx="60">
                  <c:v>1.75</c:v>
                </c:pt>
                <c:pt idx="61">
                  <c:v>2.79</c:v>
                </c:pt>
                <c:pt idx="62">
                  <c:v>3.83</c:v>
                </c:pt>
                <c:pt idx="63">
                  <c:v>3.08</c:v>
                </c:pt>
                <c:pt idx="64">
                  <c:v>3.66</c:v>
                </c:pt>
                <c:pt idx="65">
                  <c:v>3.75</c:v>
                </c:pt>
                <c:pt idx="66">
                  <c:v>3.84</c:v>
                </c:pt>
                <c:pt idx="67">
                  <c:v>3.67</c:v>
                </c:pt>
                <c:pt idx="68">
                  <c:v>3.62</c:v>
                </c:pt>
                <c:pt idx="69">
                  <c:v>2.83</c:v>
                </c:pt>
                <c:pt idx="70">
                  <c:v>3.13</c:v>
                </c:pt>
                <c:pt idx="71">
                  <c:v>3.97</c:v>
                </c:pt>
                <c:pt idx="72">
                  <c:v>4.5999999999999996</c:v>
                </c:pt>
                <c:pt idx="73">
                  <c:v>4.38</c:v>
                </c:pt>
                <c:pt idx="74">
                  <c:v>4.75</c:v>
                </c:pt>
                <c:pt idx="75">
                  <c:v>3.15</c:v>
                </c:pt>
                <c:pt idx="76">
                  <c:v>2.78</c:v>
                </c:pt>
                <c:pt idx="77">
                  <c:v>2.39</c:v>
                </c:pt>
                <c:pt idx="78">
                  <c:v>2.95</c:v>
                </c:pt>
                <c:pt idx="79">
                  <c:v>3.54</c:v>
                </c:pt>
                <c:pt idx="80">
                  <c:v>3.28</c:v>
                </c:pt>
                <c:pt idx="81">
                  <c:v>2.93</c:v>
                </c:pt>
                <c:pt idx="82">
                  <c:v>3.01</c:v>
                </c:pt>
                <c:pt idx="83">
                  <c:v>3.32</c:v>
                </c:pt>
                <c:pt idx="84">
                  <c:v>2.91</c:v>
                </c:pt>
                <c:pt idx="85">
                  <c:v>2.21</c:v>
                </c:pt>
                <c:pt idx="86">
                  <c:v>2.38</c:v>
                </c:pt>
                <c:pt idx="87">
                  <c:v>3.9</c:v>
                </c:pt>
                <c:pt idx="88">
                  <c:v>4.6500000000000004</c:v>
                </c:pt>
                <c:pt idx="89">
                  <c:v>2.97</c:v>
                </c:pt>
                <c:pt idx="90">
                  <c:v>3.56</c:v>
                </c:pt>
                <c:pt idx="91">
                  <c:v>3.25</c:v>
                </c:pt>
                <c:pt idx="92">
                  <c:v>3.06</c:v>
                </c:pt>
                <c:pt idx="93">
                  <c:v>3.1</c:v>
                </c:pt>
                <c:pt idx="94">
                  <c:v>2.72</c:v>
                </c:pt>
                <c:pt idx="95">
                  <c:v>2.58</c:v>
                </c:pt>
                <c:pt idx="96">
                  <c:v>2.39</c:v>
                </c:pt>
                <c:pt idx="97">
                  <c:v>2.2400000000000002</c:v>
                </c:pt>
                <c:pt idx="98">
                  <c:v>1.52</c:v>
                </c:pt>
                <c:pt idx="99">
                  <c:v>2.06</c:v>
                </c:pt>
                <c:pt idx="100">
                  <c:v>1.82</c:v>
                </c:pt>
                <c:pt idx="101">
                  <c:v>1.89</c:v>
                </c:pt>
                <c:pt idx="102">
                  <c:v>2.94</c:v>
                </c:pt>
                <c:pt idx="103">
                  <c:v>2.63</c:v>
                </c:pt>
                <c:pt idx="104">
                  <c:v>2.93</c:v>
                </c:pt>
                <c:pt idx="105">
                  <c:v>2.94</c:v>
                </c:pt>
                <c:pt idx="106">
                  <c:v>2.96</c:v>
                </c:pt>
                <c:pt idx="107">
                  <c:v>3.38</c:v>
                </c:pt>
                <c:pt idx="108">
                  <c:v>3.42</c:v>
                </c:pt>
                <c:pt idx="109">
                  <c:v>3.92</c:v>
                </c:pt>
                <c:pt idx="110">
                  <c:v>4.25</c:v>
                </c:pt>
                <c:pt idx="111">
                  <c:v>3.32</c:v>
                </c:pt>
                <c:pt idx="112">
                  <c:v>2.78</c:v>
                </c:pt>
                <c:pt idx="113">
                  <c:v>4.2300000000000004</c:v>
                </c:pt>
                <c:pt idx="114">
                  <c:v>3.86</c:v>
                </c:pt>
                <c:pt idx="115">
                  <c:v>4.83</c:v>
                </c:pt>
                <c:pt idx="116">
                  <c:v>4.9400000000000004</c:v>
                </c:pt>
                <c:pt idx="117">
                  <c:v>4.5</c:v>
                </c:pt>
                <c:pt idx="118">
                  <c:v>4.3899999999999997</c:v>
                </c:pt>
                <c:pt idx="119">
                  <c:v>4.3</c:v>
                </c:pt>
                <c:pt idx="120">
                  <c:v>3.43</c:v>
                </c:pt>
                <c:pt idx="121">
                  <c:v>3.23</c:v>
                </c:pt>
                <c:pt idx="122">
                  <c:v>4.83</c:v>
                </c:pt>
                <c:pt idx="123">
                  <c:v>4.99</c:v>
                </c:pt>
                <c:pt idx="124">
                  <c:v>4.68</c:v>
                </c:pt>
                <c:pt idx="125">
                  <c:v>3.86</c:v>
                </c:pt>
                <c:pt idx="126">
                  <c:v>4.32</c:v>
                </c:pt>
                <c:pt idx="127">
                  <c:v>3.24</c:v>
                </c:pt>
                <c:pt idx="128">
                  <c:v>3.18</c:v>
                </c:pt>
                <c:pt idx="129">
                  <c:v>2.1800000000000002</c:v>
                </c:pt>
                <c:pt idx="130">
                  <c:v>2.96</c:v>
                </c:pt>
                <c:pt idx="131">
                  <c:v>2.41</c:v>
                </c:pt>
                <c:pt idx="132">
                  <c:v>3.55</c:v>
                </c:pt>
                <c:pt idx="133">
                  <c:v>3.56</c:v>
                </c:pt>
                <c:pt idx="134">
                  <c:v>3.67</c:v>
                </c:pt>
                <c:pt idx="135">
                  <c:v>4.12</c:v>
                </c:pt>
                <c:pt idx="136">
                  <c:v>3.42</c:v>
                </c:pt>
                <c:pt idx="137">
                  <c:v>3.43</c:v>
                </c:pt>
                <c:pt idx="138">
                  <c:v>2.76</c:v>
                </c:pt>
                <c:pt idx="139">
                  <c:v>2.69</c:v>
                </c:pt>
                <c:pt idx="140">
                  <c:v>3.93</c:v>
                </c:pt>
                <c:pt idx="141">
                  <c:v>2.6</c:v>
                </c:pt>
                <c:pt idx="142">
                  <c:v>3.13</c:v>
                </c:pt>
                <c:pt idx="143">
                  <c:v>2.99</c:v>
                </c:pt>
                <c:pt idx="144">
                  <c:v>2.2000000000000002</c:v>
                </c:pt>
                <c:pt idx="145">
                  <c:v>3.98</c:v>
                </c:pt>
                <c:pt idx="146">
                  <c:v>4.6900000000000004</c:v>
                </c:pt>
                <c:pt idx="147">
                  <c:v>5.13</c:v>
                </c:pt>
                <c:pt idx="148">
                  <c:v>4.54</c:v>
                </c:pt>
                <c:pt idx="149">
                  <c:v>4.04</c:v>
                </c:pt>
                <c:pt idx="150">
                  <c:v>3.23</c:v>
                </c:pt>
                <c:pt idx="151">
                  <c:v>3.33</c:v>
                </c:pt>
                <c:pt idx="152">
                  <c:v>3.66</c:v>
                </c:pt>
                <c:pt idx="153">
                  <c:v>4.33</c:v>
                </c:pt>
                <c:pt idx="154">
                  <c:v>3.83</c:v>
                </c:pt>
                <c:pt idx="155">
                  <c:v>4.53</c:v>
                </c:pt>
                <c:pt idx="156">
                  <c:v>4.72</c:v>
                </c:pt>
                <c:pt idx="157">
                  <c:v>4.62</c:v>
                </c:pt>
                <c:pt idx="158">
                  <c:v>3.75</c:v>
                </c:pt>
                <c:pt idx="159">
                  <c:v>4.09</c:v>
                </c:pt>
                <c:pt idx="160">
                  <c:v>3.22</c:v>
                </c:pt>
                <c:pt idx="161">
                  <c:v>2.15</c:v>
                </c:pt>
                <c:pt idx="162">
                  <c:v>2.27</c:v>
                </c:pt>
                <c:pt idx="163">
                  <c:v>3.04</c:v>
                </c:pt>
                <c:pt idx="164">
                  <c:v>4.8499999999999996</c:v>
                </c:pt>
                <c:pt idx="165">
                  <c:v>4.1900000000000004</c:v>
                </c:pt>
                <c:pt idx="166">
                  <c:v>3.75</c:v>
                </c:pt>
                <c:pt idx="167">
                  <c:v>3.57</c:v>
                </c:pt>
                <c:pt idx="168">
                  <c:v>3.41</c:v>
                </c:pt>
                <c:pt idx="169">
                  <c:v>3.94</c:v>
                </c:pt>
                <c:pt idx="170">
                  <c:v>2.77</c:v>
                </c:pt>
                <c:pt idx="171">
                  <c:v>3.69</c:v>
                </c:pt>
                <c:pt idx="172">
                  <c:v>4.0999999999999996</c:v>
                </c:pt>
                <c:pt idx="173">
                  <c:v>2.85</c:v>
                </c:pt>
                <c:pt idx="174">
                  <c:v>2.79</c:v>
                </c:pt>
                <c:pt idx="175">
                  <c:v>2.2599999999999998</c:v>
                </c:pt>
                <c:pt idx="176">
                  <c:v>3.66</c:v>
                </c:pt>
                <c:pt idx="177">
                  <c:v>2.94</c:v>
                </c:pt>
                <c:pt idx="178">
                  <c:v>3.57</c:v>
                </c:pt>
                <c:pt idx="179">
                  <c:v>3.76</c:v>
                </c:pt>
                <c:pt idx="180">
                  <c:v>3.3</c:v>
                </c:pt>
                <c:pt idx="181">
                  <c:v>3.55</c:v>
                </c:pt>
                <c:pt idx="182">
                  <c:v>2.99</c:v>
                </c:pt>
                <c:pt idx="183">
                  <c:v>2.3199999999999998</c:v>
                </c:pt>
                <c:pt idx="184">
                  <c:v>3.57</c:v>
                </c:pt>
                <c:pt idx="185">
                  <c:v>3.19</c:v>
                </c:pt>
                <c:pt idx="186">
                  <c:v>3.18</c:v>
                </c:pt>
                <c:pt idx="187">
                  <c:v>3.67</c:v>
                </c:pt>
                <c:pt idx="188">
                  <c:v>3.42</c:v>
                </c:pt>
                <c:pt idx="189">
                  <c:v>2.99</c:v>
                </c:pt>
                <c:pt idx="190">
                  <c:v>3.45</c:v>
                </c:pt>
                <c:pt idx="191">
                  <c:v>2.68</c:v>
                </c:pt>
                <c:pt idx="192">
                  <c:v>2.58</c:v>
                </c:pt>
                <c:pt idx="193">
                  <c:v>2.33</c:v>
                </c:pt>
                <c:pt idx="194">
                  <c:v>1.79</c:v>
                </c:pt>
                <c:pt idx="195">
                  <c:v>2.91</c:v>
                </c:pt>
                <c:pt idx="196">
                  <c:v>3.01</c:v>
                </c:pt>
                <c:pt idx="197">
                  <c:v>3.25</c:v>
                </c:pt>
                <c:pt idx="198">
                  <c:v>3.42</c:v>
                </c:pt>
                <c:pt idx="199">
                  <c:v>3.64</c:v>
                </c:pt>
                <c:pt idx="200">
                  <c:v>3.26</c:v>
                </c:pt>
                <c:pt idx="201">
                  <c:v>2.92</c:v>
                </c:pt>
                <c:pt idx="202">
                  <c:v>2.69</c:v>
                </c:pt>
                <c:pt idx="203">
                  <c:v>3.22</c:v>
                </c:pt>
                <c:pt idx="204">
                  <c:v>2.27</c:v>
                </c:pt>
                <c:pt idx="205">
                  <c:v>2.4900000000000002</c:v>
                </c:pt>
                <c:pt idx="206">
                  <c:v>1.98</c:v>
                </c:pt>
                <c:pt idx="207">
                  <c:v>2.17</c:v>
                </c:pt>
                <c:pt idx="208">
                  <c:v>3.1</c:v>
                </c:pt>
                <c:pt idx="209">
                  <c:v>2.34</c:v>
                </c:pt>
                <c:pt idx="210">
                  <c:v>2.1800000000000002</c:v>
                </c:pt>
                <c:pt idx="211">
                  <c:v>3.42</c:v>
                </c:pt>
                <c:pt idx="212">
                  <c:v>2.59</c:v>
                </c:pt>
                <c:pt idx="213">
                  <c:v>2.4700000000000002</c:v>
                </c:pt>
                <c:pt idx="214">
                  <c:v>2.29</c:v>
                </c:pt>
                <c:pt idx="215">
                  <c:v>2.4900000000000002</c:v>
                </c:pt>
                <c:pt idx="216">
                  <c:v>2.39</c:v>
                </c:pt>
                <c:pt idx="217">
                  <c:v>3</c:v>
                </c:pt>
                <c:pt idx="218">
                  <c:v>2.85</c:v>
                </c:pt>
                <c:pt idx="219">
                  <c:v>3.37</c:v>
                </c:pt>
                <c:pt idx="220">
                  <c:v>3.39</c:v>
                </c:pt>
                <c:pt idx="221">
                  <c:v>3.57</c:v>
                </c:pt>
                <c:pt idx="222">
                  <c:v>3.29</c:v>
                </c:pt>
                <c:pt idx="223">
                  <c:v>2.17</c:v>
                </c:pt>
                <c:pt idx="224">
                  <c:v>2.57</c:v>
                </c:pt>
                <c:pt idx="225">
                  <c:v>1.9</c:v>
                </c:pt>
                <c:pt idx="226">
                  <c:v>2.99</c:v>
                </c:pt>
                <c:pt idx="227">
                  <c:v>1.93</c:v>
                </c:pt>
                <c:pt idx="228">
                  <c:v>2.08</c:v>
                </c:pt>
                <c:pt idx="229">
                  <c:v>2.72</c:v>
                </c:pt>
                <c:pt idx="230">
                  <c:v>2.2400000000000002</c:v>
                </c:pt>
                <c:pt idx="231">
                  <c:v>2.87</c:v>
                </c:pt>
                <c:pt idx="232">
                  <c:v>2.21</c:v>
                </c:pt>
                <c:pt idx="233">
                  <c:v>2.2999999999999998</c:v>
                </c:pt>
                <c:pt idx="234">
                  <c:v>1.8</c:v>
                </c:pt>
                <c:pt idx="235">
                  <c:v>2.73</c:v>
                </c:pt>
                <c:pt idx="236">
                  <c:v>2.4900000000000002</c:v>
                </c:pt>
                <c:pt idx="237">
                  <c:v>1.9</c:v>
                </c:pt>
                <c:pt idx="238">
                  <c:v>2.21</c:v>
                </c:pt>
                <c:pt idx="239">
                  <c:v>2.21</c:v>
                </c:pt>
                <c:pt idx="240">
                  <c:v>2.5499999999999998</c:v>
                </c:pt>
                <c:pt idx="241">
                  <c:v>2.29</c:v>
                </c:pt>
                <c:pt idx="242">
                  <c:v>2.98</c:v>
                </c:pt>
                <c:pt idx="243">
                  <c:v>2.72</c:v>
                </c:pt>
                <c:pt idx="244">
                  <c:v>2.04</c:v>
                </c:pt>
                <c:pt idx="245">
                  <c:v>2.11</c:v>
                </c:pt>
                <c:pt idx="246">
                  <c:v>1.84</c:v>
                </c:pt>
                <c:pt idx="247">
                  <c:v>1.98</c:v>
                </c:pt>
                <c:pt idx="248">
                  <c:v>1.5</c:v>
                </c:pt>
                <c:pt idx="249">
                  <c:v>1.44</c:v>
                </c:pt>
                <c:pt idx="250">
                  <c:v>1.51</c:v>
                </c:pt>
                <c:pt idx="251">
                  <c:v>2.2200000000000002</c:v>
                </c:pt>
                <c:pt idx="252">
                  <c:v>2.96</c:v>
                </c:pt>
                <c:pt idx="253">
                  <c:v>2.77</c:v>
                </c:pt>
                <c:pt idx="254">
                  <c:v>2.33</c:v>
                </c:pt>
                <c:pt idx="255">
                  <c:v>2.58</c:v>
                </c:pt>
                <c:pt idx="256">
                  <c:v>2.5</c:v>
                </c:pt>
                <c:pt idx="257">
                  <c:v>2.89</c:v>
                </c:pt>
                <c:pt idx="258">
                  <c:v>2.2999999999999998</c:v>
                </c:pt>
                <c:pt idx="259">
                  <c:v>2.59</c:v>
                </c:pt>
                <c:pt idx="260">
                  <c:v>2.1800000000000002</c:v>
                </c:pt>
                <c:pt idx="261">
                  <c:v>3.13</c:v>
                </c:pt>
                <c:pt idx="262">
                  <c:v>3.39</c:v>
                </c:pt>
                <c:pt idx="263">
                  <c:v>2.5099999999999998</c:v>
                </c:pt>
                <c:pt idx="264">
                  <c:v>2.2799999999999998</c:v>
                </c:pt>
                <c:pt idx="265">
                  <c:v>2.29</c:v>
                </c:pt>
                <c:pt idx="266">
                  <c:v>2.17</c:v>
                </c:pt>
                <c:pt idx="267">
                  <c:v>3.3</c:v>
                </c:pt>
                <c:pt idx="268">
                  <c:v>3.76</c:v>
                </c:pt>
                <c:pt idx="269">
                  <c:v>4.16</c:v>
                </c:pt>
                <c:pt idx="270">
                  <c:v>4.29</c:v>
                </c:pt>
                <c:pt idx="271">
                  <c:v>3.73</c:v>
                </c:pt>
                <c:pt idx="272">
                  <c:v>4.76</c:v>
                </c:pt>
                <c:pt idx="273">
                  <c:v>4.41</c:v>
                </c:pt>
                <c:pt idx="274">
                  <c:v>5.1100000000000003</c:v>
                </c:pt>
                <c:pt idx="275">
                  <c:v>5.16</c:v>
                </c:pt>
                <c:pt idx="276">
                  <c:v>4.54</c:v>
                </c:pt>
                <c:pt idx="277">
                  <c:v>3.36</c:v>
                </c:pt>
                <c:pt idx="278">
                  <c:v>3.59</c:v>
                </c:pt>
                <c:pt idx="279">
                  <c:v>2.6</c:v>
                </c:pt>
                <c:pt idx="280">
                  <c:v>3.55</c:v>
                </c:pt>
                <c:pt idx="281">
                  <c:v>4.08</c:v>
                </c:pt>
                <c:pt idx="282">
                  <c:v>2.92</c:v>
                </c:pt>
                <c:pt idx="283">
                  <c:v>3.33</c:v>
                </c:pt>
                <c:pt idx="284">
                  <c:v>3.02</c:v>
                </c:pt>
                <c:pt idx="285">
                  <c:v>3.11</c:v>
                </c:pt>
                <c:pt idx="286">
                  <c:v>2.9</c:v>
                </c:pt>
                <c:pt idx="287">
                  <c:v>3.14</c:v>
                </c:pt>
                <c:pt idx="288">
                  <c:v>3.48</c:v>
                </c:pt>
                <c:pt idx="289">
                  <c:v>2.91</c:v>
                </c:pt>
                <c:pt idx="290">
                  <c:v>3.07</c:v>
                </c:pt>
                <c:pt idx="291">
                  <c:v>3.45</c:v>
                </c:pt>
                <c:pt idx="292">
                  <c:v>4.46</c:v>
                </c:pt>
                <c:pt idx="293">
                  <c:v>2.74</c:v>
                </c:pt>
                <c:pt idx="294">
                  <c:v>4.21</c:v>
                </c:pt>
                <c:pt idx="295">
                  <c:v>3.64</c:v>
                </c:pt>
                <c:pt idx="296">
                  <c:v>2.7</c:v>
                </c:pt>
                <c:pt idx="297">
                  <c:v>2.59</c:v>
                </c:pt>
                <c:pt idx="298">
                  <c:v>3.21</c:v>
                </c:pt>
                <c:pt idx="299">
                  <c:v>3.54</c:v>
                </c:pt>
                <c:pt idx="300">
                  <c:v>3.66</c:v>
                </c:pt>
                <c:pt idx="301">
                  <c:v>3.95</c:v>
                </c:pt>
                <c:pt idx="302">
                  <c:v>3.79</c:v>
                </c:pt>
                <c:pt idx="303">
                  <c:v>3.84</c:v>
                </c:pt>
                <c:pt idx="304">
                  <c:v>4.75</c:v>
                </c:pt>
                <c:pt idx="305">
                  <c:v>3.78</c:v>
                </c:pt>
                <c:pt idx="306">
                  <c:v>4.87</c:v>
                </c:pt>
                <c:pt idx="307">
                  <c:v>4.59</c:v>
                </c:pt>
                <c:pt idx="308">
                  <c:v>3.32</c:v>
                </c:pt>
                <c:pt idx="309">
                  <c:v>4.0599999999999996</c:v>
                </c:pt>
                <c:pt idx="310">
                  <c:v>3.69</c:v>
                </c:pt>
                <c:pt idx="311">
                  <c:v>2.9</c:v>
                </c:pt>
                <c:pt idx="312">
                  <c:v>4</c:v>
                </c:pt>
                <c:pt idx="313">
                  <c:v>3.89</c:v>
                </c:pt>
                <c:pt idx="314">
                  <c:v>3.81</c:v>
                </c:pt>
                <c:pt idx="315">
                  <c:v>4.16</c:v>
                </c:pt>
                <c:pt idx="316">
                  <c:v>4.32</c:v>
                </c:pt>
                <c:pt idx="317">
                  <c:v>4.34</c:v>
                </c:pt>
                <c:pt idx="318">
                  <c:v>3.72</c:v>
                </c:pt>
                <c:pt idx="319">
                  <c:v>4.18</c:v>
                </c:pt>
                <c:pt idx="320">
                  <c:v>3.71</c:v>
                </c:pt>
                <c:pt idx="321">
                  <c:v>2.99</c:v>
                </c:pt>
                <c:pt idx="322">
                  <c:v>4.3600000000000003</c:v>
                </c:pt>
                <c:pt idx="323">
                  <c:v>5.51</c:v>
                </c:pt>
                <c:pt idx="324">
                  <c:v>5.38</c:v>
                </c:pt>
                <c:pt idx="325">
                  <c:v>5.12</c:v>
                </c:pt>
                <c:pt idx="326">
                  <c:v>4.6399999999999997</c:v>
                </c:pt>
                <c:pt idx="327">
                  <c:v>4.7699999999999996</c:v>
                </c:pt>
                <c:pt idx="328">
                  <c:v>5.66</c:v>
                </c:pt>
                <c:pt idx="329">
                  <c:v>6.03</c:v>
                </c:pt>
                <c:pt idx="330">
                  <c:v>4.92</c:v>
                </c:pt>
                <c:pt idx="331">
                  <c:v>3.95</c:v>
                </c:pt>
                <c:pt idx="332">
                  <c:v>4.46</c:v>
                </c:pt>
                <c:pt idx="333">
                  <c:v>4.24</c:v>
                </c:pt>
                <c:pt idx="334">
                  <c:v>5.33</c:v>
                </c:pt>
                <c:pt idx="335">
                  <c:v>4.66</c:v>
                </c:pt>
                <c:pt idx="336">
                  <c:v>3.97</c:v>
                </c:pt>
                <c:pt idx="337">
                  <c:v>4.55</c:v>
                </c:pt>
                <c:pt idx="338">
                  <c:v>3.53</c:v>
                </c:pt>
                <c:pt idx="339">
                  <c:v>5.07</c:v>
                </c:pt>
                <c:pt idx="340">
                  <c:v>5.03</c:v>
                </c:pt>
                <c:pt idx="341">
                  <c:v>5.13</c:v>
                </c:pt>
                <c:pt idx="342">
                  <c:v>5.24</c:v>
                </c:pt>
                <c:pt idx="343">
                  <c:v>6.88</c:v>
                </c:pt>
                <c:pt idx="344">
                  <c:v>6.16</c:v>
                </c:pt>
                <c:pt idx="345">
                  <c:v>5.75</c:v>
                </c:pt>
                <c:pt idx="346">
                  <c:v>6.75</c:v>
                </c:pt>
                <c:pt idx="347">
                  <c:v>5.0199999999999996</c:v>
                </c:pt>
                <c:pt idx="348">
                  <c:v>5.17</c:v>
                </c:pt>
                <c:pt idx="349">
                  <c:v>5.69</c:v>
                </c:pt>
                <c:pt idx="350">
                  <c:v>4.7699999999999996</c:v>
                </c:pt>
                <c:pt idx="351">
                  <c:v>4.3099999999999996</c:v>
                </c:pt>
                <c:pt idx="352">
                  <c:v>5.33</c:v>
                </c:pt>
                <c:pt idx="353">
                  <c:v>5.48</c:v>
                </c:pt>
                <c:pt idx="354">
                  <c:v>4.5</c:v>
                </c:pt>
                <c:pt idx="355">
                  <c:v>5.45</c:v>
                </c:pt>
                <c:pt idx="356">
                  <c:v>5.68</c:v>
                </c:pt>
                <c:pt idx="357">
                  <c:v>4.37</c:v>
                </c:pt>
                <c:pt idx="358">
                  <c:v>4.74</c:v>
                </c:pt>
                <c:pt idx="359">
                  <c:v>3.74</c:v>
                </c:pt>
                <c:pt idx="360">
                  <c:v>4.66</c:v>
                </c:pt>
                <c:pt idx="361">
                  <c:v>5.78</c:v>
                </c:pt>
                <c:pt idx="362">
                  <c:v>5.24</c:v>
                </c:pt>
                <c:pt idx="363">
                  <c:v>5.56</c:v>
                </c:pt>
                <c:pt idx="364">
                  <c:v>4.8499999999999996</c:v>
                </c:pt>
                <c:pt idx="365">
                  <c:v>5.0599999999999996</c:v>
                </c:pt>
                <c:pt idx="366">
                  <c:v>4.92</c:v>
                </c:pt>
                <c:pt idx="367">
                  <c:v>4.18</c:v>
                </c:pt>
                <c:pt idx="368">
                  <c:v>5.0599999999999996</c:v>
                </c:pt>
                <c:pt idx="369">
                  <c:v>4.9800000000000004</c:v>
                </c:pt>
                <c:pt idx="370">
                  <c:v>4.43</c:v>
                </c:pt>
                <c:pt idx="371">
                  <c:v>4.13</c:v>
                </c:pt>
                <c:pt idx="372">
                  <c:v>3.8</c:v>
                </c:pt>
                <c:pt idx="373">
                  <c:v>3.22</c:v>
                </c:pt>
                <c:pt idx="374">
                  <c:v>4.3499999999999996</c:v>
                </c:pt>
                <c:pt idx="375">
                  <c:v>3.21</c:v>
                </c:pt>
                <c:pt idx="376">
                  <c:v>4.79</c:v>
                </c:pt>
                <c:pt idx="377">
                  <c:v>4.3099999999999996</c:v>
                </c:pt>
                <c:pt idx="378">
                  <c:v>4.84</c:v>
                </c:pt>
                <c:pt idx="379">
                  <c:v>4.42</c:v>
                </c:pt>
                <c:pt idx="380">
                  <c:v>5.04</c:v>
                </c:pt>
                <c:pt idx="381">
                  <c:v>4.24</c:v>
                </c:pt>
                <c:pt idx="382">
                  <c:v>4.9800000000000004</c:v>
                </c:pt>
                <c:pt idx="383">
                  <c:v>3.99</c:v>
                </c:pt>
                <c:pt idx="384">
                  <c:v>4.38</c:v>
                </c:pt>
                <c:pt idx="385">
                  <c:v>3.95</c:v>
                </c:pt>
                <c:pt idx="386">
                  <c:v>4.6900000000000004</c:v>
                </c:pt>
                <c:pt idx="387">
                  <c:v>5.82</c:v>
                </c:pt>
                <c:pt idx="388">
                  <c:v>5.31</c:v>
                </c:pt>
                <c:pt idx="389">
                  <c:v>5.23</c:v>
                </c:pt>
                <c:pt idx="390">
                  <c:v>4.8899999999999997</c:v>
                </c:pt>
                <c:pt idx="391">
                  <c:v>4.68</c:v>
                </c:pt>
                <c:pt idx="392">
                  <c:v>4.75</c:v>
                </c:pt>
                <c:pt idx="393">
                  <c:v>4.55</c:v>
                </c:pt>
                <c:pt idx="394">
                  <c:v>4.59</c:v>
                </c:pt>
                <c:pt idx="395">
                  <c:v>4.5199999999999996</c:v>
                </c:pt>
                <c:pt idx="396">
                  <c:v>3.77</c:v>
                </c:pt>
                <c:pt idx="397">
                  <c:v>3.13</c:v>
                </c:pt>
                <c:pt idx="398">
                  <c:v>2.86</c:v>
                </c:pt>
                <c:pt idx="399">
                  <c:v>3.29</c:v>
                </c:pt>
                <c:pt idx="400">
                  <c:v>4.05</c:v>
                </c:pt>
                <c:pt idx="401">
                  <c:v>5.27</c:v>
                </c:pt>
                <c:pt idx="402">
                  <c:v>4.8499999999999996</c:v>
                </c:pt>
                <c:pt idx="403">
                  <c:v>5.64</c:v>
                </c:pt>
                <c:pt idx="404">
                  <c:v>6.04</c:v>
                </c:pt>
                <c:pt idx="405">
                  <c:v>5.5</c:v>
                </c:pt>
                <c:pt idx="406">
                  <c:v>5.66</c:v>
                </c:pt>
                <c:pt idx="407">
                  <c:v>4.93</c:v>
                </c:pt>
                <c:pt idx="408">
                  <c:v>4.9000000000000004</c:v>
                </c:pt>
                <c:pt idx="409">
                  <c:v>3.62</c:v>
                </c:pt>
                <c:pt idx="410">
                  <c:v>3.85</c:v>
                </c:pt>
                <c:pt idx="411">
                  <c:v>3.39</c:v>
                </c:pt>
                <c:pt idx="412">
                  <c:v>4.63</c:v>
                </c:pt>
                <c:pt idx="413">
                  <c:v>3.96</c:v>
                </c:pt>
                <c:pt idx="414">
                  <c:v>3.78</c:v>
                </c:pt>
                <c:pt idx="415">
                  <c:v>3.46</c:v>
                </c:pt>
                <c:pt idx="416">
                  <c:v>3.74</c:v>
                </c:pt>
                <c:pt idx="417">
                  <c:v>5.03</c:v>
                </c:pt>
                <c:pt idx="418">
                  <c:v>4.6900000000000004</c:v>
                </c:pt>
                <c:pt idx="419">
                  <c:v>3.83</c:v>
                </c:pt>
                <c:pt idx="420">
                  <c:v>2.25</c:v>
                </c:pt>
                <c:pt idx="421">
                  <c:v>3.19</c:v>
                </c:pt>
                <c:pt idx="422">
                  <c:v>2.54</c:v>
                </c:pt>
                <c:pt idx="423">
                  <c:v>2.2200000000000002</c:v>
                </c:pt>
                <c:pt idx="424">
                  <c:v>2.64</c:v>
                </c:pt>
                <c:pt idx="425">
                  <c:v>2.71</c:v>
                </c:pt>
                <c:pt idx="426">
                  <c:v>2.4300000000000002</c:v>
                </c:pt>
                <c:pt idx="427">
                  <c:v>2.59</c:v>
                </c:pt>
                <c:pt idx="428">
                  <c:v>2.91</c:v>
                </c:pt>
                <c:pt idx="429">
                  <c:v>3.14</c:v>
                </c:pt>
                <c:pt idx="430">
                  <c:v>2.5</c:v>
                </c:pt>
                <c:pt idx="431">
                  <c:v>2</c:v>
                </c:pt>
                <c:pt idx="432">
                  <c:v>2.33</c:v>
                </c:pt>
                <c:pt idx="433">
                  <c:v>3.36</c:v>
                </c:pt>
                <c:pt idx="434">
                  <c:v>4.58</c:v>
                </c:pt>
                <c:pt idx="435">
                  <c:v>4.76</c:v>
                </c:pt>
                <c:pt idx="436">
                  <c:v>3.12</c:v>
                </c:pt>
                <c:pt idx="437">
                  <c:v>2.92</c:v>
                </c:pt>
                <c:pt idx="438">
                  <c:v>3.02</c:v>
                </c:pt>
                <c:pt idx="439">
                  <c:v>3.32</c:v>
                </c:pt>
                <c:pt idx="440">
                  <c:v>3.69</c:v>
                </c:pt>
                <c:pt idx="441">
                  <c:v>2.54</c:v>
                </c:pt>
                <c:pt idx="442">
                  <c:v>2.69</c:v>
                </c:pt>
                <c:pt idx="443">
                  <c:v>3.04</c:v>
                </c:pt>
                <c:pt idx="444">
                  <c:v>2.67</c:v>
                </c:pt>
                <c:pt idx="445">
                  <c:v>2.61</c:v>
                </c:pt>
                <c:pt idx="446">
                  <c:v>2.96</c:v>
                </c:pt>
                <c:pt idx="447">
                  <c:v>2.85</c:v>
                </c:pt>
                <c:pt idx="448">
                  <c:v>3.22</c:v>
                </c:pt>
                <c:pt idx="449">
                  <c:v>2.99</c:v>
                </c:pt>
                <c:pt idx="450">
                  <c:v>3.47</c:v>
                </c:pt>
                <c:pt idx="451">
                  <c:v>2.79</c:v>
                </c:pt>
                <c:pt idx="452">
                  <c:v>2.29</c:v>
                </c:pt>
                <c:pt idx="453">
                  <c:v>1.68</c:v>
                </c:pt>
                <c:pt idx="454">
                  <c:v>1.97</c:v>
                </c:pt>
                <c:pt idx="455">
                  <c:v>2.23</c:v>
                </c:pt>
                <c:pt idx="456">
                  <c:v>2.17</c:v>
                </c:pt>
                <c:pt idx="457">
                  <c:v>1.56</c:v>
                </c:pt>
                <c:pt idx="458">
                  <c:v>1.88</c:v>
                </c:pt>
                <c:pt idx="459">
                  <c:v>1.68</c:v>
                </c:pt>
                <c:pt idx="460">
                  <c:v>2.13</c:v>
                </c:pt>
                <c:pt idx="461">
                  <c:v>2.4500000000000002</c:v>
                </c:pt>
                <c:pt idx="462">
                  <c:v>2.4900000000000002</c:v>
                </c:pt>
                <c:pt idx="463">
                  <c:v>2.36</c:v>
                </c:pt>
                <c:pt idx="464">
                  <c:v>2.35</c:v>
                </c:pt>
                <c:pt idx="465">
                  <c:v>1.75</c:v>
                </c:pt>
                <c:pt idx="466">
                  <c:v>2.46</c:v>
                </c:pt>
                <c:pt idx="467">
                  <c:v>1.67</c:v>
                </c:pt>
                <c:pt idx="468">
                  <c:v>2.4300000000000002</c:v>
                </c:pt>
                <c:pt idx="469">
                  <c:v>2.77</c:v>
                </c:pt>
                <c:pt idx="470">
                  <c:v>3.03</c:v>
                </c:pt>
                <c:pt idx="471">
                  <c:v>2.41</c:v>
                </c:pt>
                <c:pt idx="472">
                  <c:v>3.05</c:v>
                </c:pt>
                <c:pt idx="473">
                  <c:v>2.86</c:v>
                </c:pt>
                <c:pt idx="474">
                  <c:v>2.09</c:v>
                </c:pt>
                <c:pt idx="475">
                  <c:v>2.68</c:v>
                </c:pt>
                <c:pt idx="476">
                  <c:v>2.86</c:v>
                </c:pt>
                <c:pt idx="477">
                  <c:v>2.42</c:v>
                </c:pt>
                <c:pt idx="478">
                  <c:v>1.94</c:v>
                </c:pt>
                <c:pt idx="479">
                  <c:v>2.6</c:v>
                </c:pt>
                <c:pt idx="480">
                  <c:v>1.89</c:v>
                </c:pt>
                <c:pt idx="481">
                  <c:v>2.85</c:v>
                </c:pt>
                <c:pt idx="482">
                  <c:v>2.23</c:v>
                </c:pt>
                <c:pt idx="483">
                  <c:v>2.37</c:v>
                </c:pt>
                <c:pt idx="484">
                  <c:v>2.91</c:v>
                </c:pt>
                <c:pt idx="485">
                  <c:v>2.93</c:v>
                </c:pt>
                <c:pt idx="486">
                  <c:v>2.8</c:v>
                </c:pt>
                <c:pt idx="487">
                  <c:v>2.74</c:v>
                </c:pt>
                <c:pt idx="488">
                  <c:v>2.36</c:v>
                </c:pt>
                <c:pt idx="489">
                  <c:v>2.38</c:v>
                </c:pt>
                <c:pt idx="490">
                  <c:v>3.11</c:v>
                </c:pt>
                <c:pt idx="491">
                  <c:v>2.8</c:v>
                </c:pt>
                <c:pt idx="492">
                  <c:v>2.65</c:v>
                </c:pt>
                <c:pt idx="493">
                  <c:v>2.23</c:v>
                </c:pt>
                <c:pt idx="494">
                  <c:v>2.2200000000000002</c:v>
                </c:pt>
                <c:pt idx="495">
                  <c:v>2.6</c:v>
                </c:pt>
                <c:pt idx="496">
                  <c:v>3.15</c:v>
                </c:pt>
                <c:pt idx="497">
                  <c:v>2.62</c:v>
                </c:pt>
                <c:pt idx="498">
                  <c:v>2.2599999999999998</c:v>
                </c:pt>
                <c:pt idx="499">
                  <c:v>3</c:v>
                </c:pt>
                <c:pt idx="500">
                  <c:v>2.62</c:v>
                </c:pt>
                <c:pt idx="501">
                  <c:v>2.71</c:v>
                </c:pt>
                <c:pt idx="502">
                  <c:v>3.32</c:v>
                </c:pt>
                <c:pt idx="503">
                  <c:v>3.07</c:v>
                </c:pt>
                <c:pt idx="504">
                  <c:v>3.71</c:v>
                </c:pt>
                <c:pt idx="505">
                  <c:v>1.84</c:v>
                </c:pt>
                <c:pt idx="506">
                  <c:v>2.74</c:v>
                </c:pt>
                <c:pt idx="507">
                  <c:v>3.06</c:v>
                </c:pt>
                <c:pt idx="508">
                  <c:v>3.93</c:v>
                </c:pt>
                <c:pt idx="509">
                  <c:v>2.7</c:v>
                </c:pt>
                <c:pt idx="510">
                  <c:v>2.69</c:v>
                </c:pt>
                <c:pt idx="511">
                  <c:v>2.87</c:v>
                </c:pt>
                <c:pt idx="512">
                  <c:v>2.4900000000000002</c:v>
                </c:pt>
                <c:pt idx="513">
                  <c:v>2.73</c:v>
                </c:pt>
                <c:pt idx="514">
                  <c:v>2.57</c:v>
                </c:pt>
                <c:pt idx="515">
                  <c:v>2.94</c:v>
                </c:pt>
                <c:pt idx="516">
                  <c:v>3.15</c:v>
                </c:pt>
                <c:pt idx="517">
                  <c:v>2.72</c:v>
                </c:pt>
                <c:pt idx="518">
                  <c:v>3.42</c:v>
                </c:pt>
                <c:pt idx="519">
                  <c:v>2.91</c:v>
                </c:pt>
                <c:pt idx="520">
                  <c:v>3.1</c:v>
                </c:pt>
                <c:pt idx="521">
                  <c:v>1.8</c:v>
                </c:pt>
                <c:pt idx="522">
                  <c:v>2.12</c:v>
                </c:pt>
                <c:pt idx="523">
                  <c:v>2.91</c:v>
                </c:pt>
                <c:pt idx="524">
                  <c:v>3.38</c:v>
                </c:pt>
                <c:pt idx="525">
                  <c:v>2.79</c:v>
                </c:pt>
                <c:pt idx="526">
                  <c:v>2.5499999999999998</c:v>
                </c:pt>
                <c:pt idx="527">
                  <c:v>3.18</c:v>
                </c:pt>
                <c:pt idx="528">
                  <c:v>2.75</c:v>
                </c:pt>
                <c:pt idx="529">
                  <c:v>2.77</c:v>
                </c:pt>
                <c:pt idx="530">
                  <c:v>3.17</c:v>
                </c:pt>
                <c:pt idx="531">
                  <c:v>3.07</c:v>
                </c:pt>
                <c:pt idx="532">
                  <c:v>2.52</c:v>
                </c:pt>
                <c:pt idx="533">
                  <c:v>2.2999999999999998</c:v>
                </c:pt>
                <c:pt idx="534">
                  <c:v>2.87</c:v>
                </c:pt>
                <c:pt idx="535">
                  <c:v>2.93</c:v>
                </c:pt>
                <c:pt idx="536">
                  <c:v>2.44</c:v>
                </c:pt>
                <c:pt idx="537">
                  <c:v>2.4700000000000002</c:v>
                </c:pt>
                <c:pt idx="538">
                  <c:v>2.42</c:v>
                </c:pt>
                <c:pt idx="539">
                  <c:v>2.98</c:v>
                </c:pt>
                <c:pt idx="540">
                  <c:v>2.82</c:v>
                </c:pt>
                <c:pt idx="541">
                  <c:v>3.84</c:v>
                </c:pt>
                <c:pt idx="542">
                  <c:v>3.25</c:v>
                </c:pt>
                <c:pt idx="543">
                  <c:v>2.87</c:v>
                </c:pt>
                <c:pt idx="544">
                  <c:v>1.94</c:v>
                </c:pt>
                <c:pt idx="545">
                  <c:v>2.0099999999999998</c:v>
                </c:pt>
                <c:pt idx="546">
                  <c:v>2.17</c:v>
                </c:pt>
                <c:pt idx="547">
                  <c:v>2.19</c:v>
                </c:pt>
                <c:pt idx="548">
                  <c:v>2.17</c:v>
                </c:pt>
                <c:pt idx="549">
                  <c:v>2.88</c:v>
                </c:pt>
                <c:pt idx="550">
                  <c:v>3.16</c:v>
                </c:pt>
                <c:pt idx="551">
                  <c:v>2.31</c:v>
                </c:pt>
                <c:pt idx="552">
                  <c:v>2.89</c:v>
                </c:pt>
                <c:pt idx="553">
                  <c:v>2.75</c:v>
                </c:pt>
                <c:pt idx="554">
                  <c:v>2.17</c:v>
                </c:pt>
                <c:pt idx="555">
                  <c:v>2.3199999999999998</c:v>
                </c:pt>
                <c:pt idx="556">
                  <c:v>2.58</c:v>
                </c:pt>
                <c:pt idx="557">
                  <c:v>2.38</c:v>
                </c:pt>
                <c:pt idx="558">
                  <c:v>3.2</c:v>
                </c:pt>
                <c:pt idx="559">
                  <c:v>2.11</c:v>
                </c:pt>
                <c:pt idx="560">
                  <c:v>1.95</c:v>
                </c:pt>
                <c:pt idx="561">
                  <c:v>1.73</c:v>
                </c:pt>
                <c:pt idx="562">
                  <c:v>1.84</c:v>
                </c:pt>
                <c:pt idx="563">
                  <c:v>2.52</c:v>
                </c:pt>
                <c:pt idx="564">
                  <c:v>1.95</c:v>
                </c:pt>
                <c:pt idx="565">
                  <c:v>2.64</c:v>
                </c:pt>
                <c:pt idx="566">
                  <c:v>3.13</c:v>
                </c:pt>
                <c:pt idx="567">
                  <c:v>2.87</c:v>
                </c:pt>
                <c:pt idx="568">
                  <c:v>3.77</c:v>
                </c:pt>
                <c:pt idx="569">
                  <c:v>2.86</c:v>
                </c:pt>
                <c:pt idx="570">
                  <c:v>2.74</c:v>
                </c:pt>
                <c:pt idx="571">
                  <c:v>2.2000000000000002</c:v>
                </c:pt>
                <c:pt idx="572">
                  <c:v>2.39</c:v>
                </c:pt>
                <c:pt idx="573">
                  <c:v>3.09</c:v>
                </c:pt>
                <c:pt idx="574">
                  <c:v>2</c:v>
                </c:pt>
                <c:pt idx="575">
                  <c:v>2.37</c:v>
                </c:pt>
                <c:pt idx="576">
                  <c:v>2.63</c:v>
                </c:pt>
                <c:pt idx="577">
                  <c:v>2.91</c:v>
                </c:pt>
                <c:pt idx="578">
                  <c:v>2.88</c:v>
                </c:pt>
                <c:pt idx="579">
                  <c:v>3.27</c:v>
                </c:pt>
                <c:pt idx="580">
                  <c:v>2.73</c:v>
                </c:pt>
                <c:pt idx="581">
                  <c:v>2.2799999999999998</c:v>
                </c:pt>
                <c:pt idx="582">
                  <c:v>2.2799999999999998</c:v>
                </c:pt>
                <c:pt idx="583">
                  <c:v>2.4900000000000002</c:v>
                </c:pt>
                <c:pt idx="584">
                  <c:v>2.15</c:v>
                </c:pt>
                <c:pt idx="585">
                  <c:v>1.87</c:v>
                </c:pt>
                <c:pt idx="586">
                  <c:v>2.0499999999999998</c:v>
                </c:pt>
                <c:pt idx="587">
                  <c:v>2.15</c:v>
                </c:pt>
                <c:pt idx="588">
                  <c:v>1.92</c:v>
                </c:pt>
                <c:pt idx="589">
                  <c:v>2.2000000000000002</c:v>
                </c:pt>
                <c:pt idx="590">
                  <c:v>1.56</c:v>
                </c:pt>
                <c:pt idx="591">
                  <c:v>1.65</c:v>
                </c:pt>
                <c:pt idx="592">
                  <c:v>2.23</c:v>
                </c:pt>
                <c:pt idx="593">
                  <c:v>3.03</c:v>
                </c:pt>
                <c:pt idx="594">
                  <c:v>2.5</c:v>
                </c:pt>
                <c:pt idx="595">
                  <c:v>2.19</c:v>
                </c:pt>
                <c:pt idx="596">
                  <c:v>2.2200000000000002</c:v>
                </c:pt>
                <c:pt idx="597">
                  <c:v>2.87</c:v>
                </c:pt>
                <c:pt idx="598">
                  <c:v>3.29</c:v>
                </c:pt>
                <c:pt idx="599">
                  <c:v>2.4300000000000002</c:v>
                </c:pt>
                <c:pt idx="600">
                  <c:v>2.0699999999999998</c:v>
                </c:pt>
                <c:pt idx="601">
                  <c:v>2.08</c:v>
                </c:pt>
                <c:pt idx="602">
                  <c:v>2.95</c:v>
                </c:pt>
                <c:pt idx="603">
                  <c:v>2.77</c:v>
                </c:pt>
                <c:pt idx="604">
                  <c:v>2.46</c:v>
                </c:pt>
                <c:pt idx="605">
                  <c:v>2.09</c:v>
                </c:pt>
                <c:pt idx="606">
                  <c:v>2.48</c:v>
                </c:pt>
                <c:pt idx="607">
                  <c:v>2.0699999999999998</c:v>
                </c:pt>
                <c:pt idx="608">
                  <c:v>1.72</c:v>
                </c:pt>
                <c:pt idx="609">
                  <c:v>1.86</c:v>
                </c:pt>
                <c:pt idx="610">
                  <c:v>2.88</c:v>
                </c:pt>
                <c:pt idx="611">
                  <c:v>1.67</c:v>
                </c:pt>
                <c:pt idx="612">
                  <c:v>1.96</c:v>
                </c:pt>
                <c:pt idx="613">
                  <c:v>2.1800000000000002</c:v>
                </c:pt>
                <c:pt idx="614">
                  <c:v>2.13</c:v>
                </c:pt>
                <c:pt idx="615">
                  <c:v>2.66</c:v>
                </c:pt>
                <c:pt idx="616">
                  <c:v>3.28</c:v>
                </c:pt>
                <c:pt idx="617">
                  <c:v>3.08</c:v>
                </c:pt>
                <c:pt idx="618">
                  <c:v>3.28</c:v>
                </c:pt>
                <c:pt idx="619">
                  <c:v>3.51</c:v>
                </c:pt>
                <c:pt idx="620">
                  <c:v>3.7</c:v>
                </c:pt>
                <c:pt idx="621">
                  <c:v>2.9</c:v>
                </c:pt>
                <c:pt idx="622">
                  <c:v>2.8</c:v>
                </c:pt>
                <c:pt idx="623">
                  <c:v>3.33</c:v>
                </c:pt>
                <c:pt idx="624">
                  <c:v>2.62</c:v>
                </c:pt>
                <c:pt idx="625">
                  <c:v>2.16</c:v>
                </c:pt>
                <c:pt idx="626">
                  <c:v>2.27</c:v>
                </c:pt>
                <c:pt idx="627">
                  <c:v>2.16</c:v>
                </c:pt>
                <c:pt idx="628">
                  <c:v>2.2599999999999998</c:v>
                </c:pt>
                <c:pt idx="629">
                  <c:v>2.37</c:v>
                </c:pt>
                <c:pt idx="630">
                  <c:v>3.36</c:v>
                </c:pt>
                <c:pt idx="631">
                  <c:v>4.72</c:v>
                </c:pt>
                <c:pt idx="632">
                  <c:v>6.84</c:v>
                </c:pt>
                <c:pt idx="633">
                  <c:v>3.19</c:v>
                </c:pt>
                <c:pt idx="634">
                  <c:v>2.61</c:v>
                </c:pt>
                <c:pt idx="635">
                  <c:v>1.92</c:v>
                </c:pt>
                <c:pt idx="636">
                  <c:v>2.5</c:v>
                </c:pt>
                <c:pt idx="637">
                  <c:v>2.34</c:v>
                </c:pt>
                <c:pt idx="638">
                  <c:v>1.45</c:v>
                </c:pt>
                <c:pt idx="639">
                  <c:v>1.9</c:v>
                </c:pt>
                <c:pt idx="640">
                  <c:v>1.67</c:v>
                </c:pt>
                <c:pt idx="641">
                  <c:v>2.27</c:v>
                </c:pt>
                <c:pt idx="642">
                  <c:v>4.0599999999999996</c:v>
                </c:pt>
                <c:pt idx="643">
                  <c:v>2.88</c:v>
                </c:pt>
                <c:pt idx="644">
                  <c:v>1.75</c:v>
                </c:pt>
                <c:pt idx="645">
                  <c:v>2.95</c:v>
                </c:pt>
                <c:pt idx="646">
                  <c:v>2.5499999999999998</c:v>
                </c:pt>
                <c:pt idx="647">
                  <c:v>2.4900000000000002</c:v>
                </c:pt>
                <c:pt idx="648">
                  <c:v>2.75</c:v>
                </c:pt>
                <c:pt idx="649">
                  <c:v>2.54</c:v>
                </c:pt>
                <c:pt idx="650">
                  <c:v>3.55</c:v>
                </c:pt>
                <c:pt idx="651">
                  <c:v>2.2400000000000002</c:v>
                </c:pt>
                <c:pt idx="652">
                  <c:v>2.36</c:v>
                </c:pt>
                <c:pt idx="653">
                  <c:v>2.14</c:v>
                </c:pt>
                <c:pt idx="654">
                  <c:v>1.87</c:v>
                </c:pt>
                <c:pt idx="655">
                  <c:v>3.28</c:v>
                </c:pt>
                <c:pt idx="656">
                  <c:v>4.25</c:v>
                </c:pt>
                <c:pt idx="657">
                  <c:v>3.62</c:v>
                </c:pt>
                <c:pt idx="658">
                  <c:v>4.12</c:v>
                </c:pt>
                <c:pt idx="659">
                  <c:v>5.29</c:v>
                </c:pt>
                <c:pt idx="660">
                  <c:v>5.61</c:v>
                </c:pt>
                <c:pt idx="661">
                  <c:v>4.53</c:v>
                </c:pt>
                <c:pt idx="662">
                  <c:v>2.88</c:v>
                </c:pt>
                <c:pt idx="663">
                  <c:v>2.7</c:v>
                </c:pt>
                <c:pt idx="664">
                  <c:v>2.74</c:v>
                </c:pt>
                <c:pt idx="665">
                  <c:v>1.93</c:v>
                </c:pt>
                <c:pt idx="666">
                  <c:v>4.8099999999999996</c:v>
                </c:pt>
                <c:pt idx="667">
                  <c:v>5.55</c:v>
                </c:pt>
                <c:pt idx="668">
                  <c:v>4.07</c:v>
                </c:pt>
                <c:pt idx="669">
                  <c:v>4.0199999999999996</c:v>
                </c:pt>
                <c:pt idx="670">
                  <c:v>3.78</c:v>
                </c:pt>
                <c:pt idx="671">
                  <c:v>4.8099999999999996</c:v>
                </c:pt>
                <c:pt idx="672">
                  <c:v>4.9800000000000004</c:v>
                </c:pt>
                <c:pt idx="673">
                  <c:v>3.87</c:v>
                </c:pt>
                <c:pt idx="674">
                  <c:v>4.53</c:v>
                </c:pt>
                <c:pt idx="675">
                  <c:v>4.57</c:v>
                </c:pt>
                <c:pt idx="676">
                  <c:v>3.91</c:v>
                </c:pt>
                <c:pt idx="677">
                  <c:v>4.0999999999999996</c:v>
                </c:pt>
                <c:pt idx="678">
                  <c:v>4.07</c:v>
                </c:pt>
                <c:pt idx="679">
                  <c:v>4.9000000000000004</c:v>
                </c:pt>
                <c:pt idx="680">
                  <c:v>4.8499999999999996</c:v>
                </c:pt>
                <c:pt idx="681">
                  <c:v>5.15</c:v>
                </c:pt>
                <c:pt idx="682">
                  <c:v>4.71</c:v>
                </c:pt>
                <c:pt idx="683">
                  <c:v>5.43</c:v>
                </c:pt>
                <c:pt idx="684">
                  <c:v>6.91</c:v>
                </c:pt>
                <c:pt idx="685">
                  <c:v>5.71</c:v>
                </c:pt>
                <c:pt idx="686">
                  <c:v>3.95</c:v>
                </c:pt>
                <c:pt idx="687">
                  <c:v>3.46</c:v>
                </c:pt>
                <c:pt idx="688">
                  <c:v>4.54</c:v>
                </c:pt>
                <c:pt idx="689">
                  <c:v>4.21</c:v>
                </c:pt>
                <c:pt idx="690">
                  <c:v>3.16</c:v>
                </c:pt>
                <c:pt idx="691">
                  <c:v>3.2</c:v>
                </c:pt>
                <c:pt idx="692">
                  <c:v>3.63</c:v>
                </c:pt>
                <c:pt idx="693">
                  <c:v>2.61</c:v>
                </c:pt>
                <c:pt idx="694">
                  <c:v>1.59</c:v>
                </c:pt>
                <c:pt idx="695">
                  <c:v>3.53</c:v>
                </c:pt>
                <c:pt idx="696">
                  <c:v>4.33</c:v>
                </c:pt>
                <c:pt idx="697">
                  <c:v>4.88</c:v>
                </c:pt>
                <c:pt idx="698">
                  <c:v>4.1500000000000004</c:v>
                </c:pt>
                <c:pt idx="699">
                  <c:v>4.37</c:v>
                </c:pt>
                <c:pt idx="700">
                  <c:v>5.75</c:v>
                </c:pt>
                <c:pt idx="701">
                  <c:v>6.13</c:v>
                </c:pt>
                <c:pt idx="702">
                  <c:v>4.63</c:v>
                </c:pt>
                <c:pt idx="703">
                  <c:v>4.72</c:v>
                </c:pt>
                <c:pt idx="704">
                  <c:v>5.27</c:v>
                </c:pt>
                <c:pt idx="705">
                  <c:v>5.39</c:v>
                </c:pt>
                <c:pt idx="706">
                  <c:v>4.34</c:v>
                </c:pt>
                <c:pt idx="707">
                  <c:v>3.96</c:v>
                </c:pt>
                <c:pt idx="708">
                  <c:v>4.71</c:v>
                </c:pt>
                <c:pt idx="709">
                  <c:v>4.3499999999999996</c:v>
                </c:pt>
                <c:pt idx="710">
                  <c:v>4.74</c:v>
                </c:pt>
                <c:pt idx="711">
                  <c:v>4.83</c:v>
                </c:pt>
                <c:pt idx="712">
                  <c:v>5.81</c:v>
                </c:pt>
                <c:pt idx="713">
                  <c:v>4.88</c:v>
                </c:pt>
                <c:pt idx="714">
                  <c:v>4.76</c:v>
                </c:pt>
                <c:pt idx="715">
                  <c:v>3.2</c:v>
                </c:pt>
                <c:pt idx="716">
                  <c:v>2.9</c:v>
                </c:pt>
                <c:pt idx="717">
                  <c:v>3.49</c:v>
                </c:pt>
                <c:pt idx="718">
                  <c:v>4.1500000000000004</c:v>
                </c:pt>
                <c:pt idx="719">
                  <c:v>3.73</c:v>
                </c:pt>
                <c:pt idx="720">
                  <c:v>3.32</c:v>
                </c:pt>
                <c:pt idx="721">
                  <c:v>3.95</c:v>
                </c:pt>
                <c:pt idx="722">
                  <c:v>4.78</c:v>
                </c:pt>
                <c:pt idx="723">
                  <c:v>3.76</c:v>
                </c:pt>
                <c:pt idx="724">
                  <c:v>3.11</c:v>
                </c:pt>
                <c:pt idx="725">
                  <c:v>3.06</c:v>
                </c:pt>
                <c:pt idx="726">
                  <c:v>2.9</c:v>
                </c:pt>
                <c:pt idx="727">
                  <c:v>3.85</c:v>
                </c:pt>
                <c:pt idx="728">
                  <c:v>3.62</c:v>
                </c:pt>
                <c:pt idx="729">
                  <c:v>4.92</c:v>
                </c:pt>
                <c:pt idx="730">
                  <c:v>4.38</c:v>
                </c:pt>
                <c:pt idx="731">
                  <c:v>3.38</c:v>
                </c:pt>
                <c:pt idx="732">
                  <c:v>3.53</c:v>
                </c:pt>
                <c:pt idx="733">
                  <c:v>4.68</c:v>
                </c:pt>
                <c:pt idx="734">
                  <c:v>5.24</c:v>
                </c:pt>
                <c:pt idx="735">
                  <c:v>6.46</c:v>
                </c:pt>
                <c:pt idx="736">
                  <c:v>6.22</c:v>
                </c:pt>
                <c:pt idx="737">
                  <c:v>4.99</c:v>
                </c:pt>
                <c:pt idx="738">
                  <c:v>6.15</c:v>
                </c:pt>
                <c:pt idx="739">
                  <c:v>5.03</c:v>
                </c:pt>
                <c:pt idx="740">
                  <c:v>4.3600000000000003</c:v>
                </c:pt>
                <c:pt idx="741">
                  <c:v>4.41</c:v>
                </c:pt>
                <c:pt idx="742">
                  <c:v>4.5199999999999996</c:v>
                </c:pt>
                <c:pt idx="743">
                  <c:v>4.9400000000000004</c:v>
                </c:pt>
                <c:pt idx="744">
                  <c:v>3.55</c:v>
                </c:pt>
                <c:pt idx="745">
                  <c:v>4.76</c:v>
                </c:pt>
                <c:pt idx="746">
                  <c:v>4.68</c:v>
                </c:pt>
                <c:pt idx="747">
                  <c:v>4.3899999999999997</c:v>
                </c:pt>
                <c:pt idx="748">
                  <c:v>4.29</c:v>
                </c:pt>
                <c:pt idx="749">
                  <c:v>4.5999999999999996</c:v>
                </c:pt>
                <c:pt idx="750">
                  <c:v>4.67</c:v>
                </c:pt>
                <c:pt idx="751">
                  <c:v>4.62</c:v>
                </c:pt>
                <c:pt idx="752">
                  <c:v>4.7699999999999996</c:v>
                </c:pt>
                <c:pt idx="753">
                  <c:v>3.77</c:v>
                </c:pt>
                <c:pt idx="754">
                  <c:v>3.84</c:v>
                </c:pt>
                <c:pt idx="755">
                  <c:v>4.1500000000000004</c:v>
                </c:pt>
                <c:pt idx="756">
                  <c:v>4.1900000000000004</c:v>
                </c:pt>
                <c:pt idx="757">
                  <c:v>3.61</c:v>
                </c:pt>
                <c:pt idx="758">
                  <c:v>3.47</c:v>
                </c:pt>
                <c:pt idx="759">
                  <c:v>4.25</c:v>
                </c:pt>
                <c:pt idx="760">
                  <c:v>3.86</c:v>
                </c:pt>
                <c:pt idx="761">
                  <c:v>3.84</c:v>
                </c:pt>
                <c:pt idx="762">
                  <c:v>2.1</c:v>
                </c:pt>
                <c:pt idx="763">
                  <c:v>2.25</c:v>
                </c:pt>
                <c:pt idx="764">
                  <c:v>2.76</c:v>
                </c:pt>
                <c:pt idx="765">
                  <c:v>3.83</c:v>
                </c:pt>
                <c:pt idx="766">
                  <c:v>3.99</c:v>
                </c:pt>
                <c:pt idx="767">
                  <c:v>4.6900000000000004</c:v>
                </c:pt>
                <c:pt idx="768">
                  <c:v>4.58</c:v>
                </c:pt>
                <c:pt idx="769">
                  <c:v>5.57</c:v>
                </c:pt>
                <c:pt idx="770">
                  <c:v>4.49</c:v>
                </c:pt>
                <c:pt idx="771">
                  <c:v>4.71</c:v>
                </c:pt>
                <c:pt idx="772">
                  <c:v>3.94</c:v>
                </c:pt>
                <c:pt idx="773">
                  <c:v>4.17</c:v>
                </c:pt>
                <c:pt idx="774">
                  <c:v>4.05</c:v>
                </c:pt>
                <c:pt idx="775">
                  <c:v>4.41</c:v>
                </c:pt>
                <c:pt idx="776">
                  <c:v>3.71</c:v>
                </c:pt>
                <c:pt idx="777">
                  <c:v>4.16</c:v>
                </c:pt>
                <c:pt idx="778">
                  <c:v>3.12</c:v>
                </c:pt>
                <c:pt idx="779">
                  <c:v>2.74</c:v>
                </c:pt>
                <c:pt idx="780">
                  <c:v>2.23</c:v>
                </c:pt>
                <c:pt idx="781">
                  <c:v>2.41</c:v>
                </c:pt>
                <c:pt idx="782">
                  <c:v>2.29</c:v>
                </c:pt>
                <c:pt idx="783">
                  <c:v>2.35</c:v>
                </c:pt>
                <c:pt idx="784">
                  <c:v>3.06</c:v>
                </c:pt>
                <c:pt idx="785">
                  <c:v>4.1100000000000003</c:v>
                </c:pt>
                <c:pt idx="786">
                  <c:v>3.84</c:v>
                </c:pt>
                <c:pt idx="787">
                  <c:v>2.85</c:v>
                </c:pt>
                <c:pt idx="788">
                  <c:v>2.41</c:v>
                </c:pt>
                <c:pt idx="789">
                  <c:v>2.59</c:v>
                </c:pt>
                <c:pt idx="790">
                  <c:v>3.53</c:v>
                </c:pt>
                <c:pt idx="791">
                  <c:v>2.29</c:v>
                </c:pt>
                <c:pt idx="792">
                  <c:v>1.76</c:v>
                </c:pt>
                <c:pt idx="793">
                  <c:v>2.2799999999999998</c:v>
                </c:pt>
                <c:pt idx="794">
                  <c:v>1.88</c:v>
                </c:pt>
                <c:pt idx="795">
                  <c:v>2.5299999999999998</c:v>
                </c:pt>
                <c:pt idx="796">
                  <c:v>2</c:v>
                </c:pt>
                <c:pt idx="797">
                  <c:v>1.92</c:v>
                </c:pt>
                <c:pt idx="798">
                  <c:v>2.02</c:v>
                </c:pt>
                <c:pt idx="799">
                  <c:v>1.49</c:v>
                </c:pt>
                <c:pt idx="800">
                  <c:v>1.71</c:v>
                </c:pt>
                <c:pt idx="801">
                  <c:v>2.12</c:v>
                </c:pt>
                <c:pt idx="802">
                  <c:v>2.3199999999999998</c:v>
                </c:pt>
                <c:pt idx="803">
                  <c:v>2.78</c:v>
                </c:pt>
                <c:pt idx="804">
                  <c:v>3.14</c:v>
                </c:pt>
                <c:pt idx="805">
                  <c:v>2.0499999999999998</c:v>
                </c:pt>
                <c:pt idx="806">
                  <c:v>1.93</c:v>
                </c:pt>
                <c:pt idx="807">
                  <c:v>2.52</c:v>
                </c:pt>
                <c:pt idx="808">
                  <c:v>2.4300000000000002</c:v>
                </c:pt>
                <c:pt idx="809">
                  <c:v>2.72</c:v>
                </c:pt>
                <c:pt idx="810">
                  <c:v>2.7</c:v>
                </c:pt>
                <c:pt idx="811">
                  <c:v>2.38</c:v>
                </c:pt>
                <c:pt idx="812">
                  <c:v>1.8</c:v>
                </c:pt>
                <c:pt idx="813">
                  <c:v>1.87</c:v>
                </c:pt>
                <c:pt idx="814">
                  <c:v>1.88</c:v>
                </c:pt>
                <c:pt idx="815">
                  <c:v>3.08</c:v>
                </c:pt>
                <c:pt idx="816">
                  <c:v>2.59</c:v>
                </c:pt>
                <c:pt idx="817">
                  <c:v>2.14</c:v>
                </c:pt>
                <c:pt idx="818">
                  <c:v>3.09</c:v>
                </c:pt>
                <c:pt idx="819">
                  <c:v>2.65</c:v>
                </c:pt>
                <c:pt idx="820">
                  <c:v>2.3199999999999998</c:v>
                </c:pt>
                <c:pt idx="821">
                  <c:v>2.39</c:v>
                </c:pt>
                <c:pt idx="822">
                  <c:v>3.42</c:v>
                </c:pt>
                <c:pt idx="823">
                  <c:v>1.93</c:v>
                </c:pt>
                <c:pt idx="824">
                  <c:v>2.37</c:v>
                </c:pt>
                <c:pt idx="825">
                  <c:v>3.25</c:v>
                </c:pt>
                <c:pt idx="826">
                  <c:v>2.35</c:v>
                </c:pt>
                <c:pt idx="827">
                  <c:v>1.32</c:v>
                </c:pt>
                <c:pt idx="828">
                  <c:v>3.07</c:v>
                </c:pt>
                <c:pt idx="829">
                  <c:v>1.69</c:v>
                </c:pt>
                <c:pt idx="830">
                  <c:v>2.68</c:v>
                </c:pt>
                <c:pt idx="831">
                  <c:v>2.95</c:v>
                </c:pt>
                <c:pt idx="832">
                  <c:v>2.4300000000000002</c:v>
                </c:pt>
                <c:pt idx="833">
                  <c:v>2.99</c:v>
                </c:pt>
                <c:pt idx="834">
                  <c:v>1.9</c:v>
                </c:pt>
                <c:pt idx="835">
                  <c:v>1.96</c:v>
                </c:pt>
                <c:pt idx="836">
                  <c:v>2.72</c:v>
                </c:pt>
                <c:pt idx="837">
                  <c:v>2.04</c:v>
                </c:pt>
                <c:pt idx="838">
                  <c:v>1.82</c:v>
                </c:pt>
                <c:pt idx="839">
                  <c:v>2.65</c:v>
                </c:pt>
                <c:pt idx="840">
                  <c:v>2.5299999999999998</c:v>
                </c:pt>
                <c:pt idx="841">
                  <c:v>2.09</c:v>
                </c:pt>
                <c:pt idx="842">
                  <c:v>2.29</c:v>
                </c:pt>
                <c:pt idx="843">
                  <c:v>2.77</c:v>
                </c:pt>
                <c:pt idx="844">
                  <c:v>2.73</c:v>
                </c:pt>
                <c:pt idx="845">
                  <c:v>2.1</c:v>
                </c:pt>
                <c:pt idx="846">
                  <c:v>2.12</c:v>
                </c:pt>
                <c:pt idx="847">
                  <c:v>2.86</c:v>
                </c:pt>
                <c:pt idx="848">
                  <c:v>2.12</c:v>
                </c:pt>
                <c:pt idx="849">
                  <c:v>2.06</c:v>
                </c:pt>
                <c:pt idx="850">
                  <c:v>2.2400000000000002</c:v>
                </c:pt>
                <c:pt idx="851">
                  <c:v>2.1800000000000002</c:v>
                </c:pt>
                <c:pt idx="852">
                  <c:v>2.11</c:v>
                </c:pt>
                <c:pt idx="853">
                  <c:v>3</c:v>
                </c:pt>
                <c:pt idx="854">
                  <c:v>3.11</c:v>
                </c:pt>
                <c:pt idx="855">
                  <c:v>2.21</c:v>
                </c:pt>
                <c:pt idx="856">
                  <c:v>2.76</c:v>
                </c:pt>
                <c:pt idx="857">
                  <c:v>3.19</c:v>
                </c:pt>
                <c:pt idx="858">
                  <c:v>2.34</c:v>
                </c:pt>
                <c:pt idx="859">
                  <c:v>2.1800000000000002</c:v>
                </c:pt>
                <c:pt idx="860">
                  <c:v>3.12</c:v>
                </c:pt>
                <c:pt idx="861">
                  <c:v>2.34</c:v>
                </c:pt>
                <c:pt idx="862">
                  <c:v>3</c:v>
                </c:pt>
                <c:pt idx="863">
                  <c:v>3.11</c:v>
                </c:pt>
                <c:pt idx="864">
                  <c:v>2.46</c:v>
                </c:pt>
                <c:pt idx="865">
                  <c:v>3.28</c:v>
                </c:pt>
                <c:pt idx="866">
                  <c:v>3.04</c:v>
                </c:pt>
                <c:pt idx="867">
                  <c:v>2.82</c:v>
                </c:pt>
                <c:pt idx="868">
                  <c:v>3.22</c:v>
                </c:pt>
                <c:pt idx="869">
                  <c:v>2.25</c:v>
                </c:pt>
                <c:pt idx="870">
                  <c:v>2.66</c:v>
                </c:pt>
                <c:pt idx="871">
                  <c:v>2.25</c:v>
                </c:pt>
                <c:pt idx="872">
                  <c:v>1.64</c:v>
                </c:pt>
                <c:pt idx="873">
                  <c:v>2.2200000000000002</c:v>
                </c:pt>
                <c:pt idx="874">
                  <c:v>2.91</c:v>
                </c:pt>
                <c:pt idx="875">
                  <c:v>2.3199999999999998</c:v>
                </c:pt>
                <c:pt idx="876">
                  <c:v>2.69</c:v>
                </c:pt>
                <c:pt idx="877">
                  <c:v>2.59</c:v>
                </c:pt>
                <c:pt idx="878">
                  <c:v>2.17</c:v>
                </c:pt>
                <c:pt idx="879">
                  <c:v>4.05</c:v>
                </c:pt>
                <c:pt idx="880">
                  <c:v>2.82</c:v>
                </c:pt>
                <c:pt idx="881">
                  <c:v>2.34</c:v>
                </c:pt>
                <c:pt idx="882">
                  <c:v>2.39</c:v>
                </c:pt>
                <c:pt idx="883">
                  <c:v>2.64</c:v>
                </c:pt>
                <c:pt idx="884">
                  <c:v>2.5</c:v>
                </c:pt>
                <c:pt idx="885">
                  <c:v>3.14</c:v>
                </c:pt>
                <c:pt idx="886">
                  <c:v>3.49</c:v>
                </c:pt>
                <c:pt idx="887">
                  <c:v>2.77</c:v>
                </c:pt>
                <c:pt idx="888">
                  <c:v>1.85</c:v>
                </c:pt>
                <c:pt idx="889">
                  <c:v>2.19</c:v>
                </c:pt>
                <c:pt idx="890">
                  <c:v>2.2999999999999998</c:v>
                </c:pt>
                <c:pt idx="891">
                  <c:v>2.25</c:v>
                </c:pt>
                <c:pt idx="892">
                  <c:v>1.95</c:v>
                </c:pt>
                <c:pt idx="893">
                  <c:v>2.2000000000000002</c:v>
                </c:pt>
                <c:pt idx="894">
                  <c:v>2.34</c:v>
                </c:pt>
                <c:pt idx="895">
                  <c:v>2.14</c:v>
                </c:pt>
                <c:pt idx="896">
                  <c:v>2.0099999999999998</c:v>
                </c:pt>
                <c:pt idx="897">
                  <c:v>2.89</c:v>
                </c:pt>
                <c:pt idx="898">
                  <c:v>2.86</c:v>
                </c:pt>
                <c:pt idx="899">
                  <c:v>2.04</c:v>
                </c:pt>
                <c:pt idx="900">
                  <c:v>2.33</c:v>
                </c:pt>
                <c:pt idx="901">
                  <c:v>2.5499999999999998</c:v>
                </c:pt>
                <c:pt idx="902">
                  <c:v>2.66</c:v>
                </c:pt>
                <c:pt idx="903">
                  <c:v>2.16</c:v>
                </c:pt>
                <c:pt idx="904">
                  <c:v>2.29</c:v>
                </c:pt>
                <c:pt idx="905">
                  <c:v>3.82</c:v>
                </c:pt>
                <c:pt idx="906">
                  <c:v>2.41</c:v>
                </c:pt>
                <c:pt idx="907">
                  <c:v>2.82</c:v>
                </c:pt>
                <c:pt idx="908">
                  <c:v>2.2400000000000002</c:v>
                </c:pt>
                <c:pt idx="909">
                  <c:v>3.58</c:v>
                </c:pt>
                <c:pt idx="910">
                  <c:v>2.38</c:v>
                </c:pt>
                <c:pt idx="911">
                  <c:v>2.7</c:v>
                </c:pt>
                <c:pt idx="912">
                  <c:v>1.66</c:v>
                </c:pt>
                <c:pt idx="913">
                  <c:v>1.56</c:v>
                </c:pt>
                <c:pt idx="914">
                  <c:v>2.67</c:v>
                </c:pt>
                <c:pt idx="915">
                  <c:v>2.67</c:v>
                </c:pt>
                <c:pt idx="916">
                  <c:v>2.66</c:v>
                </c:pt>
                <c:pt idx="917">
                  <c:v>2.02</c:v>
                </c:pt>
                <c:pt idx="918">
                  <c:v>2.27</c:v>
                </c:pt>
                <c:pt idx="919">
                  <c:v>2.39</c:v>
                </c:pt>
                <c:pt idx="920">
                  <c:v>2.54</c:v>
                </c:pt>
                <c:pt idx="921">
                  <c:v>1.6</c:v>
                </c:pt>
                <c:pt idx="922">
                  <c:v>1.7</c:v>
                </c:pt>
                <c:pt idx="923">
                  <c:v>2.42</c:v>
                </c:pt>
                <c:pt idx="924">
                  <c:v>3.35</c:v>
                </c:pt>
                <c:pt idx="925">
                  <c:v>2.6</c:v>
                </c:pt>
                <c:pt idx="926">
                  <c:v>2.2999999999999998</c:v>
                </c:pt>
                <c:pt idx="927">
                  <c:v>2.3199999999999998</c:v>
                </c:pt>
                <c:pt idx="928">
                  <c:v>2.58</c:v>
                </c:pt>
                <c:pt idx="929">
                  <c:v>2.31</c:v>
                </c:pt>
                <c:pt idx="930">
                  <c:v>2.04</c:v>
                </c:pt>
                <c:pt idx="931">
                  <c:v>1.48</c:v>
                </c:pt>
                <c:pt idx="932">
                  <c:v>1.75</c:v>
                </c:pt>
                <c:pt idx="933">
                  <c:v>2.38</c:v>
                </c:pt>
                <c:pt idx="934">
                  <c:v>2.2200000000000002</c:v>
                </c:pt>
                <c:pt idx="935">
                  <c:v>1.94</c:v>
                </c:pt>
                <c:pt idx="936">
                  <c:v>1.68</c:v>
                </c:pt>
                <c:pt idx="937">
                  <c:v>2.34</c:v>
                </c:pt>
                <c:pt idx="938">
                  <c:v>2.1</c:v>
                </c:pt>
                <c:pt idx="939">
                  <c:v>1.93</c:v>
                </c:pt>
                <c:pt idx="940">
                  <c:v>3.37</c:v>
                </c:pt>
                <c:pt idx="941">
                  <c:v>1.83</c:v>
                </c:pt>
                <c:pt idx="942">
                  <c:v>2.13</c:v>
                </c:pt>
                <c:pt idx="943">
                  <c:v>2.41</c:v>
                </c:pt>
                <c:pt idx="944">
                  <c:v>2.56</c:v>
                </c:pt>
                <c:pt idx="945">
                  <c:v>2.4900000000000002</c:v>
                </c:pt>
                <c:pt idx="946">
                  <c:v>1.78</c:v>
                </c:pt>
                <c:pt idx="947">
                  <c:v>1.73</c:v>
                </c:pt>
                <c:pt idx="948">
                  <c:v>3.5</c:v>
                </c:pt>
                <c:pt idx="949">
                  <c:v>4.92</c:v>
                </c:pt>
                <c:pt idx="950">
                  <c:v>5</c:v>
                </c:pt>
                <c:pt idx="951">
                  <c:v>2.4700000000000002</c:v>
                </c:pt>
                <c:pt idx="952">
                  <c:v>2.84</c:v>
                </c:pt>
                <c:pt idx="953">
                  <c:v>2.2000000000000002</c:v>
                </c:pt>
                <c:pt idx="954">
                  <c:v>2.0299999999999998</c:v>
                </c:pt>
                <c:pt idx="955">
                  <c:v>2.2000000000000002</c:v>
                </c:pt>
                <c:pt idx="956">
                  <c:v>2.5299999999999998</c:v>
                </c:pt>
                <c:pt idx="957">
                  <c:v>3.29</c:v>
                </c:pt>
                <c:pt idx="958">
                  <c:v>2.6</c:v>
                </c:pt>
                <c:pt idx="959">
                  <c:v>3.22</c:v>
                </c:pt>
                <c:pt idx="960">
                  <c:v>2.89</c:v>
                </c:pt>
                <c:pt idx="961">
                  <c:v>3.13</c:v>
                </c:pt>
                <c:pt idx="962">
                  <c:v>2.58</c:v>
                </c:pt>
                <c:pt idx="963">
                  <c:v>1.96</c:v>
                </c:pt>
                <c:pt idx="964">
                  <c:v>2.68</c:v>
                </c:pt>
                <c:pt idx="965">
                  <c:v>2.3199999999999998</c:v>
                </c:pt>
                <c:pt idx="966">
                  <c:v>1.73</c:v>
                </c:pt>
                <c:pt idx="967">
                  <c:v>2.34</c:v>
                </c:pt>
                <c:pt idx="968">
                  <c:v>4.0599999999999996</c:v>
                </c:pt>
                <c:pt idx="969">
                  <c:v>4.04</c:v>
                </c:pt>
                <c:pt idx="970">
                  <c:v>2.98</c:v>
                </c:pt>
                <c:pt idx="971">
                  <c:v>1.92</c:v>
                </c:pt>
                <c:pt idx="972">
                  <c:v>2.88</c:v>
                </c:pt>
                <c:pt idx="973">
                  <c:v>1.72</c:v>
                </c:pt>
                <c:pt idx="974">
                  <c:v>2.4500000000000002</c:v>
                </c:pt>
                <c:pt idx="975">
                  <c:v>3.24</c:v>
                </c:pt>
                <c:pt idx="976">
                  <c:v>2.72</c:v>
                </c:pt>
                <c:pt idx="977">
                  <c:v>1.64</c:v>
                </c:pt>
                <c:pt idx="978">
                  <c:v>2.36</c:v>
                </c:pt>
                <c:pt idx="979">
                  <c:v>1.87</c:v>
                </c:pt>
                <c:pt idx="980">
                  <c:v>1.63</c:v>
                </c:pt>
                <c:pt idx="981">
                  <c:v>2.72</c:v>
                </c:pt>
                <c:pt idx="982">
                  <c:v>2.85</c:v>
                </c:pt>
                <c:pt idx="983">
                  <c:v>2.82</c:v>
                </c:pt>
                <c:pt idx="984">
                  <c:v>2.19</c:v>
                </c:pt>
                <c:pt idx="985">
                  <c:v>2.23</c:v>
                </c:pt>
                <c:pt idx="986">
                  <c:v>1.88</c:v>
                </c:pt>
                <c:pt idx="987">
                  <c:v>2.09</c:v>
                </c:pt>
                <c:pt idx="988">
                  <c:v>2.29</c:v>
                </c:pt>
                <c:pt idx="989">
                  <c:v>2.36</c:v>
                </c:pt>
                <c:pt idx="990">
                  <c:v>2.79</c:v>
                </c:pt>
                <c:pt idx="991">
                  <c:v>3.1</c:v>
                </c:pt>
                <c:pt idx="992">
                  <c:v>2.73</c:v>
                </c:pt>
                <c:pt idx="993">
                  <c:v>3.08</c:v>
                </c:pt>
                <c:pt idx="994">
                  <c:v>3.08</c:v>
                </c:pt>
                <c:pt idx="995">
                  <c:v>3.02</c:v>
                </c:pt>
                <c:pt idx="996">
                  <c:v>2.65</c:v>
                </c:pt>
                <c:pt idx="997">
                  <c:v>2.08</c:v>
                </c:pt>
                <c:pt idx="998">
                  <c:v>2.16</c:v>
                </c:pt>
                <c:pt idx="999">
                  <c:v>2.27</c:v>
                </c:pt>
                <c:pt idx="1000">
                  <c:v>2.71</c:v>
                </c:pt>
                <c:pt idx="1001">
                  <c:v>2.75</c:v>
                </c:pt>
                <c:pt idx="1002">
                  <c:v>3.71</c:v>
                </c:pt>
                <c:pt idx="1003">
                  <c:v>2.4</c:v>
                </c:pt>
                <c:pt idx="1004">
                  <c:v>1.93</c:v>
                </c:pt>
                <c:pt idx="1005">
                  <c:v>2.29</c:v>
                </c:pt>
                <c:pt idx="1006">
                  <c:v>3.19</c:v>
                </c:pt>
                <c:pt idx="1007">
                  <c:v>3.17</c:v>
                </c:pt>
                <c:pt idx="1008">
                  <c:v>3.24</c:v>
                </c:pt>
                <c:pt idx="1009">
                  <c:v>2.5</c:v>
                </c:pt>
                <c:pt idx="1010">
                  <c:v>2.82</c:v>
                </c:pt>
                <c:pt idx="1011">
                  <c:v>3</c:v>
                </c:pt>
                <c:pt idx="1012">
                  <c:v>2.19</c:v>
                </c:pt>
                <c:pt idx="1013">
                  <c:v>1.73</c:v>
                </c:pt>
                <c:pt idx="1014">
                  <c:v>1.88</c:v>
                </c:pt>
                <c:pt idx="1015">
                  <c:v>1.85</c:v>
                </c:pt>
                <c:pt idx="1016">
                  <c:v>2.97</c:v>
                </c:pt>
                <c:pt idx="1017">
                  <c:v>3.28</c:v>
                </c:pt>
                <c:pt idx="1018">
                  <c:v>4.28</c:v>
                </c:pt>
                <c:pt idx="1019">
                  <c:v>4.01</c:v>
                </c:pt>
                <c:pt idx="1020">
                  <c:v>3.5</c:v>
                </c:pt>
                <c:pt idx="1021">
                  <c:v>3.73</c:v>
                </c:pt>
                <c:pt idx="1022">
                  <c:v>3.82</c:v>
                </c:pt>
                <c:pt idx="1023">
                  <c:v>3.75</c:v>
                </c:pt>
                <c:pt idx="1024">
                  <c:v>3.15</c:v>
                </c:pt>
                <c:pt idx="1025">
                  <c:v>4.75</c:v>
                </c:pt>
                <c:pt idx="1026">
                  <c:v>4.03</c:v>
                </c:pt>
                <c:pt idx="1027">
                  <c:v>4.2699999999999996</c:v>
                </c:pt>
                <c:pt idx="1028">
                  <c:v>4.21</c:v>
                </c:pt>
                <c:pt idx="1029">
                  <c:v>4.34</c:v>
                </c:pt>
                <c:pt idx="1030">
                  <c:v>4.32</c:v>
                </c:pt>
                <c:pt idx="1031">
                  <c:v>4.6399999999999997</c:v>
                </c:pt>
                <c:pt idx="1032">
                  <c:v>4.4800000000000004</c:v>
                </c:pt>
                <c:pt idx="1033">
                  <c:v>3.17</c:v>
                </c:pt>
                <c:pt idx="1034">
                  <c:v>2.14</c:v>
                </c:pt>
                <c:pt idx="1035">
                  <c:v>1.79</c:v>
                </c:pt>
                <c:pt idx="1036">
                  <c:v>3.18</c:v>
                </c:pt>
                <c:pt idx="1037">
                  <c:v>3.85</c:v>
                </c:pt>
                <c:pt idx="1038">
                  <c:v>2.73</c:v>
                </c:pt>
                <c:pt idx="1039">
                  <c:v>2.56</c:v>
                </c:pt>
                <c:pt idx="1040">
                  <c:v>2.5499999999999998</c:v>
                </c:pt>
                <c:pt idx="1041">
                  <c:v>4.54</c:v>
                </c:pt>
                <c:pt idx="1042">
                  <c:v>4.5999999999999996</c:v>
                </c:pt>
                <c:pt idx="1043">
                  <c:v>3.14</c:v>
                </c:pt>
                <c:pt idx="1044">
                  <c:v>3.43</c:v>
                </c:pt>
                <c:pt idx="1045">
                  <c:v>3.35</c:v>
                </c:pt>
                <c:pt idx="1046">
                  <c:v>2.91</c:v>
                </c:pt>
                <c:pt idx="1047">
                  <c:v>3.83</c:v>
                </c:pt>
                <c:pt idx="1048">
                  <c:v>3.98</c:v>
                </c:pt>
                <c:pt idx="1049">
                  <c:v>4.38</c:v>
                </c:pt>
                <c:pt idx="1050">
                  <c:v>4.92</c:v>
                </c:pt>
                <c:pt idx="1051">
                  <c:v>3.55</c:v>
                </c:pt>
                <c:pt idx="1052">
                  <c:v>3</c:v>
                </c:pt>
                <c:pt idx="1053">
                  <c:v>2.92</c:v>
                </c:pt>
                <c:pt idx="1054">
                  <c:v>3.2</c:v>
                </c:pt>
                <c:pt idx="1055">
                  <c:v>3.4</c:v>
                </c:pt>
                <c:pt idx="1056">
                  <c:v>4.5999999999999996</c:v>
                </c:pt>
                <c:pt idx="1057">
                  <c:v>4.16</c:v>
                </c:pt>
                <c:pt idx="1058">
                  <c:v>2.74</c:v>
                </c:pt>
                <c:pt idx="1059">
                  <c:v>2.5299999999999998</c:v>
                </c:pt>
                <c:pt idx="1060">
                  <c:v>4.0599999999999996</c:v>
                </c:pt>
                <c:pt idx="1061">
                  <c:v>4.2</c:v>
                </c:pt>
                <c:pt idx="1062">
                  <c:v>4.4400000000000004</c:v>
                </c:pt>
                <c:pt idx="1063">
                  <c:v>4.2</c:v>
                </c:pt>
                <c:pt idx="1064">
                  <c:v>4.03</c:v>
                </c:pt>
                <c:pt idx="1065">
                  <c:v>4.37</c:v>
                </c:pt>
                <c:pt idx="1066">
                  <c:v>4.17</c:v>
                </c:pt>
                <c:pt idx="1067">
                  <c:v>4.91</c:v>
                </c:pt>
                <c:pt idx="1068">
                  <c:v>5.1100000000000003</c:v>
                </c:pt>
                <c:pt idx="1069">
                  <c:v>5.23</c:v>
                </c:pt>
                <c:pt idx="1070">
                  <c:v>4.38</c:v>
                </c:pt>
                <c:pt idx="1071">
                  <c:v>4.59</c:v>
                </c:pt>
                <c:pt idx="1072">
                  <c:v>4.9400000000000004</c:v>
                </c:pt>
                <c:pt idx="1073">
                  <c:v>4.55</c:v>
                </c:pt>
                <c:pt idx="1074">
                  <c:v>5.29</c:v>
                </c:pt>
                <c:pt idx="1075">
                  <c:v>4.0999999999999996</c:v>
                </c:pt>
                <c:pt idx="1076">
                  <c:v>3.76</c:v>
                </c:pt>
                <c:pt idx="1077">
                  <c:v>3.41</c:v>
                </c:pt>
                <c:pt idx="1078">
                  <c:v>4.13</c:v>
                </c:pt>
                <c:pt idx="1079">
                  <c:v>3.58</c:v>
                </c:pt>
                <c:pt idx="1080">
                  <c:v>4.43</c:v>
                </c:pt>
                <c:pt idx="1081">
                  <c:v>4.37</c:v>
                </c:pt>
                <c:pt idx="1082">
                  <c:v>5.2</c:v>
                </c:pt>
                <c:pt idx="1083">
                  <c:v>4.3099999999999996</c:v>
                </c:pt>
                <c:pt idx="1084">
                  <c:v>3.92</c:v>
                </c:pt>
                <c:pt idx="1085">
                  <c:v>4.3</c:v>
                </c:pt>
                <c:pt idx="1086">
                  <c:v>4.3499999999999996</c:v>
                </c:pt>
                <c:pt idx="1087">
                  <c:v>3.39</c:v>
                </c:pt>
                <c:pt idx="1088">
                  <c:v>4.63</c:v>
                </c:pt>
                <c:pt idx="1089">
                  <c:v>3.51</c:v>
                </c:pt>
                <c:pt idx="1090">
                  <c:v>3.54</c:v>
                </c:pt>
                <c:pt idx="1091">
                  <c:v>3.66</c:v>
                </c:pt>
                <c:pt idx="1092">
                  <c:v>3.9</c:v>
                </c:pt>
                <c:pt idx="1093">
                  <c:v>3.03</c:v>
                </c:pt>
                <c:pt idx="1094">
                  <c:v>3.93</c:v>
                </c:pt>
                <c:pt idx="1095">
                  <c:v>4.1399999999999997</c:v>
                </c:pt>
                <c:pt idx="1096">
                  <c:v>4.03</c:v>
                </c:pt>
                <c:pt idx="1097">
                  <c:v>3.66</c:v>
                </c:pt>
                <c:pt idx="1098">
                  <c:v>4.32</c:v>
                </c:pt>
                <c:pt idx="1099">
                  <c:v>5.14</c:v>
                </c:pt>
                <c:pt idx="1100">
                  <c:v>4.8</c:v>
                </c:pt>
                <c:pt idx="1101">
                  <c:v>3.89</c:v>
                </c:pt>
                <c:pt idx="1102">
                  <c:v>5.41</c:v>
                </c:pt>
                <c:pt idx="1103">
                  <c:v>4.32</c:v>
                </c:pt>
                <c:pt idx="1104">
                  <c:v>3.74</c:v>
                </c:pt>
                <c:pt idx="1105">
                  <c:v>3.8</c:v>
                </c:pt>
                <c:pt idx="1106">
                  <c:v>4.63</c:v>
                </c:pt>
                <c:pt idx="1107">
                  <c:v>4.62</c:v>
                </c:pt>
                <c:pt idx="1108">
                  <c:v>4.54</c:v>
                </c:pt>
                <c:pt idx="1109">
                  <c:v>5.1100000000000003</c:v>
                </c:pt>
                <c:pt idx="1110">
                  <c:v>4.29</c:v>
                </c:pt>
                <c:pt idx="1111">
                  <c:v>5.0999999999999996</c:v>
                </c:pt>
                <c:pt idx="1112">
                  <c:v>4.5199999999999996</c:v>
                </c:pt>
                <c:pt idx="1113">
                  <c:v>3.78</c:v>
                </c:pt>
                <c:pt idx="1114">
                  <c:v>4.2</c:v>
                </c:pt>
                <c:pt idx="1115">
                  <c:v>3.85</c:v>
                </c:pt>
                <c:pt idx="1116">
                  <c:v>4.9400000000000004</c:v>
                </c:pt>
                <c:pt idx="1117">
                  <c:v>6.26</c:v>
                </c:pt>
                <c:pt idx="1118">
                  <c:v>5.26</c:v>
                </c:pt>
                <c:pt idx="1119">
                  <c:v>3.36</c:v>
                </c:pt>
                <c:pt idx="1120">
                  <c:v>4.1399999999999997</c:v>
                </c:pt>
                <c:pt idx="1121">
                  <c:v>4.83</c:v>
                </c:pt>
                <c:pt idx="1122">
                  <c:v>4.1500000000000004</c:v>
                </c:pt>
                <c:pt idx="1123">
                  <c:v>4.34</c:v>
                </c:pt>
                <c:pt idx="1124">
                  <c:v>4.3099999999999996</c:v>
                </c:pt>
                <c:pt idx="1125">
                  <c:v>4.8099999999999996</c:v>
                </c:pt>
                <c:pt idx="1126">
                  <c:v>4.3600000000000003</c:v>
                </c:pt>
                <c:pt idx="1127">
                  <c:v>4.87</c:v>
                </c:pt>
                <c:pt idx="1128">
                  <c:v>4.6100000000000003</c:v>
                </c:pt>
                <c:pt idx="1129">
                  <c:v>4.13</c:v>
                </c:pt>
                <c:pt idx="1130">
                  <c:v>3.43</c:v>
                </c:pt>
                <c:pt idx="1131">
                  <c:v>3.43</c:v>
                </c:pt>
                <c:pt idx="1132">
                  <c:v>3.22</c:v>
                </c:pt>
                <c:pt idx="1133">
                  <c:v>2.69</c:v>
                </c:pt>
                <c:pt idx="1134">
                  <c:v>2.77</c:v>
                </c:pt>
                <c:pt idx="1135">
                  <c:v>3.66</c:v>
                </c:pt>
                <c:pt idx="1136">
                  <c:v>3.15</c:v>
                </c:pt>
                <c:pt idx="1137">
                  <c:v>2.95</c:v>
                </c:pt>
                <c:pt idx="1138">
                  <c:v>2.77</c:v>
                </c:pt>
                <c:pt idx="1139">
                  <c:v>4.01</c:v>
                </c:pt>
                <c:pt idx="1140">
                  <c:v>3.03</c:v>
                </c:pt>
                <c:pt idx="1141">
                  <c:v>3.67</c:v>
                </c:pt>
                <c:pt idx="1142">
                  <c:v>3.66</c:v>
                </c:pt>
                <c:pt idx="1143">
                  <c:v>4.07</c:v>
                </c:pt>
                <c:pt idx="1144">
                  <c:v>3.87</c:v>
                </c:pt>
                <c:pt idx="1145">
                  <c:v>3.93</c:v>
                </c:pt>
                <c:pt idx="1146">
                  <c:v>2.83</c:v>
                </c:pt>
                <c:pt idx="1147">
                  <c:v>2.66</c:v>
                </c:pt>
                <c:pt idx="1148">
                  <c:v>3.17</c:v>
                </c:pt>
                <c:pt idx="1149">
                  <c:v>3.07</c:v>
                </c:pt>
                <c:pt idx="1150">
                  <c:v>3.67</c:v>
                </c:pt>
                <c:pt idx="1151">
                  <c:v>3.01</c:v>
                </c:pt>
                <c:pt idx="1152">
                  <c:v>2.4900000000000002</c:v>
                </c:pt>
                <c:pt idx="1153">
                  <c:v>3.25</c:v>
                </c:pt>
                <c:pt idx="1154">
                  <c:v>2.27</c:v>
                </c:pt>
                <c:pt idx="1155">
                  <c:v>2.82</c:v>
                </c:pt>
                <c:pt idx="1156">
                  <c:v>2.74</c:v>
                </c:pt>
                <c:pt idx="1157">
                  <c:v>3.59</c:v>
                </c:pt>
                <c:pt idx="1158">
                  <c:v>4.05</c:v>
                </c:pt>
                <c:pt idx="1159">
                  <c:v>2.67</c:v>
                </c:pt>
                <c:pt idx="1160">
                  <c:v>2.09</c:v>
                </c:pt>
                <c:pt idx="1161">
                  <c:v>2.93</c:v>
                </c:pt>
                <c:pt idx="1162">
                  <c:v>3.05</c:v>
                </c:pt>
                <c:pt idx="1163">
                  <c:v>3.3</c:v>
                </c:pt>
                <c:pt idx="1164">
                  <c:v>3.49</c:v>
                </c:pt>
                <c:pt idx="1165">
                  <c:v>3.81</c:v>
                </c:pt>
                <c:pt idx="1166">
                  <c:v>3.27</c:v>
                </c:pt>
                <c:pt idx="1167">
                  <c:v>2.78</c:v>
                </c:pt>
                <c:pt idx="1168">
                  <c:v>2.83</c:v>
                </c:pt>
                <c:pt idx="1169">
                  <c:v>1.71</c:v>
                </c:pt>
                <c:pt idx="1170">
                  <c:v>2.0099999999999998</c:v>
                </c:pt>
                <c:pt idx="1171">
                  <c:v>2.73</c:v>
                </c:pt>
                <c:pt idx="1172">
                  <c:v>2.17</c:v>
                </c:pt>
                <c:pt idx="1173">
                  <c:v>2.25</c:v>
                </c:pt>
                <c:pt idx="1174">
                  <c:v>2.0499999999999998</c:v>
                </c:pt>
                <c:pt idx="1175">
                  <c:v>2.97</c:v>
                </c:pt>
                <c:pt idx="1176">
                  <c:v>2.2999999999999998</c:v>
                </c:pt>
                <c:pt idx="1177">
                  <c:v>2.73</c:v>
                </c:pt>
                <c:pt idx="1178">
                  <c:v>2.1800000000000002</c:v>
                </c:pt>
                <c:pt idx="1179">
                  <c:v>1.7</c:v>
                </c:pt>
                <c:pt idx="1180">
                  <c:v>1.73</c:v>
                </c:pt>
                <c:pt idx="1181">
                  <c:v>2.06</c:v>
                </c:pt>
                <c:pt idx="1182">
                  <c:v>2.25</c:v>
                </c:pt>
                <c:pt idx="1183">
                  <c:v>2.4900000000000002</c:v>
                </c:pt>
                <c:pt idx="1184">
                  <c:v>2.12</c:v>
                </c:pt>
                <c:pt idx="1185">
                  <c:v>1.79</c:v>
                </c:pt>
                <c:pt idx="1186">
                  <c:v>1.96</c:v>
                </c:pt>
                <c:pt idx="1187">
                  <c:v>2.37</c:v>
                </c:pt>
                <c:pt idx="1188">
                  <c:v>2.7</c:v>
                </c:pt>
                <c:pt idx="1189">
                  <c:v>2.52</c:v>
                </c:pt>
                <c:pt idx="1190">
                  <c:v>3.55</c:v>
                </c:pt>
                <c:pt idx="1191">
                  <c:v>2.59</c:v>
                </c:pt>
                <c:pt idx="1192">
                  <c:v>2.48</c:v>
                </c:pt>
                <c:pt idx="1193">
                  <c:v>2.97</c:v>
                </c:pt>
                <c:pt idx="1194">
                  <c:v>2.1</c:v>
                </c:pt>
                <c:pt idx="1195">
                  <c:v>2.12</c:v>
                </c:pt>
                <c:pt idx="1196">
                  <c:v>2.29</c:v>
                </c:pt>
                <c:pt idx="1197">
                  <c:v>3.22</c:v>
                </c:pt>
                <c:pt idx="1198">
                  <c:v>2.0499999999999998</c:v>
                </c:pt>
                <c:pt idx="1199">
                  <c:v>2.15</c:v>
                </c:pt>
                <c:pt idx="1200">
                  <c:v>2.04</c:v>
                </c:pt>
                <c:pt idx="1201">
                  <c:v>2.39</c:v>
                </c:pt>
                <c:pt idx="1202">
                  <c:v>1.46</c:v>
                </c:pt>
                <c:pt idx="1203">
                  <c:v>2.0699999999999998</c:v>
                </c:pt>
                <c:pt idx="1204">
                  <c:v>3.06</c:v>
                </c:pt>
                <c:pt idx="1205">
                  <c:v>2.56</c:v>
                </c:pt>
                <c:pt idx="1206">
                  <c:v>2.29</c:v>
                </c:pt>
                <c:pt idx="1207">
                  <c:v>1.99</c:v>
                </c:pt>
                <c:pt idx="1208">
                  <c:v>2.57</c:v>
                </c:pt>
                <c:pt idx="1209">
                  <c:v>2.93</c:v>
                </c:pt>
                <c:pt idx="1210">
                  <c:v>2.2000000000000002</c:v>
                </c:pt>
                <c:pt idx="1211">
                  <c:v>1.65</c:v>
                </c:pt>
                <c:pt idx="1212">
                  <c:v>2.2200000000000002</c:v>
                </c:pt>
                <c:pt idx="1213">
                  <c:v>2.1</c:v>
                </c:pt>
                <c:pt idx="1214">
                  <c:v>2.79</c:v>
                </c:pt>
                <c:pt idx="1215">
                  <c:v>1.9</c:v>
                </c:pt>
                <c:pt idx="1216">
                  <c:v>1.75</c:v>
                </c:pt>
                <c:pt idx="1217">
                  <c:v>2.5499999999999998</c:v>
                </c:pt>
                <c:pt idx="1218">
                  <c:v>2.5099999999999998</c:v>
                </c:pt>
                <c:pt idx="1219">
                  <c:v>2.72</c:v>
                </c:pt>
                <c:pt idx="1220">
                  <c:v>2.93</c:v>
                </c:pt>
                <c:pt idx="1221">
                  <c:v>3.42</c:v>
                </c:pt>
                <c:pt idx="1222">
                  <c:v>2.69</c:v>
                </c:pt>
                <c:pt idx="1223">
                  <c:v>2.79</c:v>
                </c:pt>
                <c:pt idx="1224">
                  <c:v>3.02</c:v>
                </c:pt>
                <c:pt idx="1225">
                  <c:v>3.91</c:v>
                </c:pt>
                <c:pt idx="1226">
                  <c:v>2.67</c:v>
                </c:pt>
                <c:pt idx="1227">
                  <c:v>3.39</c:v>
                </c:pt>
                <c:pt idx="1228">
                  <c:v>3.18</c:v>
                </c:pt>
                <c:pt idx="1229">
                  <c:v>3.5</c:v>
                </c:pt>
                <c:pt idx="1230">
                  <c:v>2.46</c:v>
                </c:pt>
                <c:pt idx="1231">
                  <c:v>2.39</c:v>
                </c:pt>
                <c:pt idx="1232">
                  <c:v>2.97</c:v>
                </c:pt>
                <c:pt idx="1233">
                  <c:v>3.01</c:v>
                </c:pt>
                <c:pt idx="1234">
                  <c:v>2.71</c:v>
                </c:pt>
                <c:pt idx="1235">
                  <c:v>2.83</c:v>
                </c:pt>
                <c:pt idx="1236">
                  <c:v>3.12</c:v>
                </c:pt>
                <c:pt idx="1237">
                  <c:v>2.86</c:v>
                </c:pt>
                <c:pt idx="1238">
                  <c:v>3.03</c:v>
                </c:pt>
                <c:pt idx="1239">
                  <c:v>2.1800000000000002</c:v>
                </c:pt>
                <c:pt idx="1240">
                  <c:v>2.48</c:v>
                </c:pt>
                <c:pt idx="1241">
                  <c:v>2.89</c:v>
                </c:pt>
                <c:pt idx="1242">
                  <c:v>2.0699999999999998</c:v>
                </c:pt>
                <c:pt idx="1243">
                  <c:v>2.2200000000000002</c:v>
                </c:pt>
                <c:pt idx="1244">
                  <c:v>2.65</c:v>
                </c:pt>
                <c:pt idx="1245">
                  <c:v>2.72</c:v>
                </c:pt>
                <c:pt idx="1246">
                  <c:v>3.16</c:v>
                </c:pt>
                <c:pt idx="1247">
                  <c:v>3.39</c:v>
                </c:pt>
                <c:pt idx="1248">
                  <c:v>2.88</c:v>
                </c:pt>
                <c:pt idx="1249">
                  <c:v>2.17</c:v>
                </c:pt>
                <c:pt idx="1250">
                  <c:v>1.81</c:v>
                </c:pt>
                <c:pt idx="1251">
                  <c:v>3.08</c:v>
                </c:pt>
                <c:pt idx="1252">
                  <c:v>2.64</c:v>
                </c:pt>
                <c:pt idx="1253">
                  <c:v>3.48</c:v>
                </c:pt>
                <c:pt idx="1254">
                  <c:v>3.02</c:v>
                </c:pt>
                <c:pt idx="1255">
                  <c:v>2.44</c:v>
                </c:pt>
                <c:pt idx="1256">
                  <c:v>3.19</c:v>
                </c:pt>
                <c:pt idx="1257">
                  <c:v>2.68</c:v>
                </c:pt>
                <c:pt idx="1258">
                  <c:v>2.66</c:v>
                </c:pt>
                <c:pt idx="1259">
                  <c:v>3.23</c:v>
                </c:pt>
                <c:pt idx="1260">
                  <c:v>3.79</c:v>
                </c:pt>
                <c:pt idx="1261">
                  <c:v>2.97</c:v>
                </c:pt>
                <c:pt idx="1262">
                  <c:v>2.93</c:v>
                </c:pt>
                <c:pt idx="1263">
                  <c:v>2.8</c:v>
                </c:pt>
                <c:pt idx="1264">
                  <c:v>3.19</c:v>
                </c:pt>
                <c:pt idx="1265">
                  <c:v>2.87</c:v>
                </c:pt>
                <c:pt idx="1266">
                  <c:v>3.57</c:v>
                </c:pt>
                <c:pt idx="1267">
                  <c:v>2.4</c:v>
                </c:pt>
                <c:pt idx="1268">
                  <c:v>2.91</c:v>
                </c:pt>
                <c:pt idx="1269">
                  <c:v>3.56</c:v>
                </c:pt>
                <c:pt idx="1270">
                  <c:v>3</c:v>
                </c:pt>
                <c:pt idx="1271">
                  <c:v>2.9</c:v>
                </c:pt>
                <c:pt idx="1272">
                  <c:v>2.65</c:v>
                </c:pt>
                <c:pt idx="1273">
                  <c:v>3.55</c:v>
                </c:pt>
                <c:pt idx="1274">
                  <c:v>2.82</c:v>
                </c:pt>
                <c:pt idx="1275">
                  <c:v>3.05</c:v>
                </c:pt>
                <c:pt idx="1276">
                  <c:v>2.83</c:v>
                </c:pt>
                <c:pt idx="1277">
                  <c:v>1.91</c:v>
                </c:pt>
                <c:pt idx="1278">
                  <c:v>2.71</c:v>
                </c:pt>
                <c:pt idx="1279">
                  <c:v>3.09</c:v>
                </c:pt>
                <c:pt idx="1280">
                  <c:v>2.84</c:v>
                </c:pt>
                <c:pt idx="1281">
                  <c:v>2.23</c:v>
                </c:pt>
                <c:pt idx="1282">
                  <c:v>2.74</c:v>
                </c:pt>
                <c:pt idx="1283">
                  <c:v>2.2999999999999998</c:v>
                </c:pt>
                <c:pt idx="1284">
                  <c:v>3.09</c:v>
                </c:pt>
                <c:pt idx="1285">
                  <c:v>2.69</c:v>
                </c:pt>
                <c:pt idx="1286">
                  <c:v>1.58</c:v>
                </c:pt>
                <c:pt idx="1287">
                  <c:v>1.87</c:v>
                </c:pt>
                <c:pt idx="1288">
                  <c:v>1.9</c:v>
                </c:pt>
                <c:pt idx="1289">
                  <c:v>2.1800000000000002</c:v>
                </c:pt>
                <c:pt idx="1290">
                  <c:v>2.23</c:v>
                </c:pt>
                <c:pt idx="1291">
                  <c:v>2.11</c:v>
                </c:pt>
                <c:pt idx="1292">
                  <c:v>2.4300000000000002</c:v>
                </c:pt>
                <c:pt idx="1293">
                  <c:v>1.99</c:v>
                </c:pt>
                <c:pt idx="1294">
                  <c:v>2.54</c:v>
                </c:pt>
                <c:pt idx="1295">
                  <c:v>1.47</c:v>
                </c:pt>
                <c:pt idx="1296">
                  <c:v>2.5499999999999998</c:v>
                </c:pt>
                <c:pt idx="1297">
                  <c:v>3.01</c:v>
                </c:pt>
                <c:pt idx="1298">
                  <c:v>2.68</c:v>
                </c:pt>
                <c:pt idx="1299">
                  <c:v>2.36</c:v>
                </c:pt>
                <c:pt idx="1300">
                  <c:v>2.8</c:v>
                </c:pt>
                <c:pt idx="1301">
                  <c:v>2.2400000000000002</c:v>
                </c:pt>
                <c:pt idx="1302">
                  <c:v>2.5299999999999998</c:v>
                </c:pt>
                <c:pt idx="1303">
                  <c:v>2.0099999999999998</c:v>
                </c:pt>
                <c:pt idx="1304">
                  <c:v>3.77</c:v>
                </c:pt>
                <c:pt idx="1305">
                  <c:v>2.82</c:v>
                </c:pt>
                <c:pt idx="1306">
                  <c:v>2.35</c:v>
                </c:pt>
                <c:pt idx="1307">
                  <c:v>1.7</c:v>
                </c:pt>
                <c:pt idx="1308">
                  <c:v>2.29</c:v>
                </c:pt>
                <c:pt idx="1309">
                  <c:v>3.22</c:v>
                </c:pt>
                <c:pt idx="1310">
                  <c:v>2.2400000000000002</c:v>
                </c:pt>
                <c:pt idx="1311">
                  <c:v>1.75</c:v>
                </c:pt>
                <c:pt idx="1312">
                  <c:v>2.19</c:v>
                </c:pt>
                <c:pt idx="1313">
                  <c:v>3.99</c:v>
                </c:pt>
                <c:pt idx="1314">
                  <c:v>4.97</c:v>
                </c:pt>
                <c:pt idx="1315">
                  <c:v>3.62</c:v>
                </c:pt>
                <c:pt idx="1316">
                  <c:v>2.04</c:v>
                </c:pt>
                <c:pt idx="1317">
                  <c:v>2.17</c:v>
                </c:pt>
                <c:pt idx="1318">
                  <c:v>2.04</c:v>
                </c:pt>
                <c:pt idx="1319">
                  <c:v>1.66</c:v>
                </c:pt>
                <c:pt idx="1320">
                  <c:v>2.25</c:v>
                </c:pt>
                <c:pt idx="1321">
                  <c:v>2.62</c:v>
                </c:pt>
                <c:pt idx="1322">
                  <c:v>4.1500000000000004</c:v>
                </c:pt>
                <c:pt idx="1323">
                  <c:v>3.75</c:v>
                </c:pt>
                <c:pt idx="1324">
                  <c:v>3.41</c:v>
                </c:pt>
                <c:pt idx="1325">
                  <c:v>2.82</c:v>
                </c:pt>
                <c:pt idx="1326">
                  <c:v>1.76</c:v>
                </c:pt>
                <c:pt idx="1327">
                  <c:v>2.4</c:v>
                </c:pt>
                <c:pt idx="1328">
                  <c:v>2.2799999999999998</c:v>
                </c:pt>
                <c:pt idx="1329">
                  <c:v>2.1</c:v>
                </c:pt>
                <c:pt idx="1330">
                  <c:v>2.16</c:v>
                </c:pt>
                <c:pt idx="1331">
                  <c:v>1.85</c:v>
                </c:pt>
                <c:pt idx="1332">
                  <c:v>3.13</c:v>
                </c:pt>
                <c:pt idx="1333">
                  <c:v>3.3</c:v>
                </c:pt>
                <c:pt idx="1334">
                  <c:v>2.68</c:v>
                </c:pt>
                <c:pt idx="1335">
                  <c:v>1.92</c:v>
                </c:pt>
                <c:pt idx="1336">
                  <c:v>2.59</c:v>
                </c:pt>
                <c:pt idx="1337">
                  <c:v>2.4900000000000002</c:v>
                </c:pt>
                <c:pt idx="1338">
                  <c:v>2.82</c:v>
                </c:pt>
                <c:pt idx="1339">
                  <c:v>3.03</c:v>
                </c:pt>
                <c:pt idx="1340">
                  <c:v>2.84</c:v>
                </c:pt>
                <c:pt idx="1341">
                  <c:v>3.47</c:v>
                </c:pt>
                <c:pt idx="1342">
                  <c:v>2.27</c:v>
                </c:pt>
                <c:pt idx="1343">
                  <c:v>1.57</c:v>
                </c:pt>
                <c:pt idx="1344">
                  <c:v>1.1399999999999999</c:v>
                </c:pt>
                <c:pt idx="1345">
                  <c:v>1.54</c:v>
                </c:pt>
                <c:pt idx="1346">
                  <c:v>2.08</c:v>
                </c:pt>
                <c:pt idx="1347">
                  <c:v>3.22</c:v>
                </c:pt>
                <c:pt idx="1348">
                  <c:v>3.68</c:v>
                </c:pt>
                <c:pt idx="1349">
                  <c:v>3.19</c:v>
                </c:pt>
                <c:pt idx="1350">
                  <c:v>2.38</c:v>
                </c:pt>
                <c:pt idx="1351">
                  <c:v>3.96</c:v>
                </c:pt>
                <c:pt idx="1352">
                  <c:v>4.6100000000000003</c:v>
                </c:pt>
                <c:pt idx="1353">
                  <c:v>2.16</c:v>
                </c:pt>
                <c:pt idx="1354">
                  <c:v>2.82</c:v>
                </c:pt>
                <c:pt idx="1355">
                  <c:v>2.39</c:v>
                </c:pt>
                <c:pt idx="1356">
                  <c:v>2.89</c:v>
                </c:pt>
                <c:pt idx="1357">
                  <c:v>3.21</c:v>
                </c:pt>
                <c:pt idx="1358">
                  <c:v>3</c:v>
                </c:pt>
                <c:pt idx="1359">
                  <c:v>3.05</c:v>
                </c:pt>
                <c:pt idx="1360">
                  <c:v>1.95</c:v>
                </c:pt>
                <c:pt idx="1361">
                  <c:v>2.2000000000000002</c:v>
                </c:pt>
                <c:pt idx="1362">
                  <c:v>1.91</c:v>
                </c:pt>
                <c:pt idx="1363">
                  <c:v>3.52</c:v>
                </c:pt>
                <c:pt idx="1364">
                  <c:v>3.04</c:v>
                </c:pt>
                <c:pt idx="1365">
                  <c:v>2.92</c:v>
                </c:pt>
                <c:pt idx="1366">
                  <c:v>3.75</c:v>
                </c:pt>
                <c:pt idx="1367">
                  <c:v>2.83</c:v>
                </c:pt>
                <c:pt idx="1368">
                  <c:v>2.0699999999999998</c:v>
                </c:pt>
                <c:pt idx="1369">
                  <c:v>2.66</c:v>
                </c:pt>
                <c:pt idx="1370">
                  <c:v>2.82</c:v>
                </c:pt>
                <c:pt idx="1371">
                  <c:v>1.99</c:v>
                </c:pt>
                <c:pt idx="1372">
                  <c:v>2.61</c:v>
                </c:pt>
                <c:pt idx="1373">
                  <c:v>2.64</c:v>
                </c:pt>
                <c:pt idx="1374">
                  <c:v>2.2999999999999998</c:v>
                </c:pt>
                <c:pt idx="1375">
                  <c:v>3.8</c:v>
                </c:pt>
                <c:pt idx="1376">
                  <c:v>5.01</c:v>
                </c:pt>
                <c:pt idx="1377">
                  <c:v>3.83</c:v>
                </c:pt>
                <c:pt idx="1378">
                  <c:v>2.63</c:v>
                </c:pt>
                <c:pt idx="1379">
                  <c:v>2.73</c:v>
                </c:pt>
                <c:pt idx="1380">
                  <c:v>4.17</c:v>
                </c:pt>
                <c:pt idx="1381">
                  <c:v>3.93</c:v>
                </c:pt>
                <c:pt idx="1382">
                  <c:v>4.04</c:v>
                </c:pt>
                <c:pt idx="1383">
                  <c:v>3.79</c:v>
                </c:pt>
                <c:pt idx="1384">
                  <c:v>3.04</c:v>
                </c:pt>
                <c:pt idx="1385">
                  <c:v>3.68</c:v>
                </c:pt>
                <c:pt idx="1386">
                  <c:v>4.8499999999999996</c:v>
                </c:pt>
                <c:pt idx="1387">
                  <c:v>5.27</c:v>
                </c:pt>
                <c:pt idx="1388">
                  <c:v>4.33</c:v>
                </c:pt>
                <c:pt idx="1389">
                  <c:v>2.82</c:v>
                </c:pt>
                <c:pt idx="1390">
                  <c:v>3.55</c:v>
                </c:pt>
                <c:pt idx="1391">
                  <c:v>4.71</c:v>
                </c:pt>
                <c:pt idx="1392">
                  <c:v>4.1500000000000004</c:v>
                </c:pt>
                <c:pt idx="1393">
                  <c:v>4.08</c:v>
                </c:pt>
                <c:pt idx="1394">
                  <c:v>3.96</c:v>
                </c:pt>
                <c:pt idx="1395">
                  <c:v>4.16</c:v>
                </c:pt>
                <c:pt idx="1396">
                  <c:v>4.22</c:v>
                </c:pt>
                <c:pt idx="1397">
                  <c:v>3.69</c:v>
                </c:pt>
                <c:pt idx="1398">
                  <c:v>3.51</c:v>
                </c:pt>
                <c:pt idx="1399">
                  <c:v>4.97</c:v>
                </c:pt>
                <c:pt idx="1400">
                  <c:v>5.17</c:v>
                </c:pt>
                <c:pt idx="1401">
                  <c:v>4.87</c:v>
                </c:pt>
                <c:pt idx="1402">
                  <c:v>4.9400000000000004</c:v>
                </c:pt>
                <c:pt idx="1403">
                  <c:v>4.57</c:v>
                </c:pt>
                <c:pt idx="1404">
                  <c:v>4.49</c:v>
                </c:pt>
                <c:pt idx="1405">
                  <c:v>4.6399999999999997</c:v>
                </c:pt>
                <c:pt idx="1406">
                  <c:v>5.76</c:v>
                </c:pt>
                <c:pt idx="1407">
                  <c:v>5.47</c:v>
                </c:pt>
                <c:pt idx="1408">
                  <c:v>4.79</c:v>
                </c:pt>
                <c:pt idx="1409">
                  <c:v>4.04</c:v>
                </c:pt>
                <c:pt idx="1410">
                  <c:v>3.7</c:v>
                </c:pt>
                <c:pt idx="1411">
                  <c:v>4.1900000000000004</c:v>
                </c:pt>
                <c:pt idx="1412">
                  <c:v>3.61</c:v>
                </c:pt>
                <c:pt idx="1413">
                  <c:v>3.56</c:v>
                </c:pt>
                <c:pt idx="1414">
                  <c:v>4.49</c:v>
                </c:pt>
                <c:pt idx="1415">
                  <c:v>4.26</c:v>
                </c:pt>
                <c:pt idx="1416">
                  <c:v>4.9000000000000004</c:v>
                </c:pt>
                <c:pt idx="1417">
                  <c:v>5.46</c:v>
                </c:pt>
                <c:pt idx="1418">
                  <c:v>5.38</c:v>
                </c:pt>
                <c:pt idx="1419">
                  <c:v>5.09</c:v>
                </c:pt>
                <c:pt idx="1420">
                  <c:v>4.4000000000000004</c:v>
                </c:pt>
                <c:pt idx="1421">
                  <c:v>6.07</c:v>
                </c:pt>
                <c:pt idx="1422">
                  <c:v>5.58</c:v>
                </c:pt>
                <c:pt idx="1423">
                  <c:v>5.47</c:v>
                </c:pt>
                <c:pt idx="1424">
                  <c:v>4.6100000000000003</c:v>
                </c:pt>
                <c:pt idx="1425">
                  <c:v>5.36</c:v>
                </c:pt>
                <c:pt idx="1426">
                  <c:v>5.3</c:v>
                </c:pt>
                <c:pt idx="1427">
                  <c:v>4.67</c:v>
                </c:pt>
                <c:pt idx="1428">
                  <c:v>4.53</c:v>
                </c:pt>
                <c:pt idx="1429">
                  <c:v>4.43</c:v>
                </c:pt>
                <c:pt idx="1430">
                  <c:v>4.97</c:v>
                </c:pt>
                <c:pt idx="1431">
                  <c:v>4.67</c:v>
                </c:pt>
                <c:pt idx="1432">
                  <c:v>5.38</c:v>
                </c:pt>
                <c:pt idx="1433">
                  <c:v>4.29</c:v>
                </c:pt>
                <c:pt idx="1434">
                  <c:v>4.5999999999999996</c:v>
                </c:pt>
                <c:pt idx="1435">
                  <c:v>4.88</c:v>
                </c:pt>
                <c:pt idx="1436">
                  <c:v>5.28</c:v>
                </c:pt>
                <c:pt idx="1437">
                  <c:v>5.05</c:v>
                </c:pt>
                <c:pt idx="1438">
                  <c:v>5.4</c:v>
                </c:pt>
                <c:pt idx="1439">
                  <c:v>5.0599999999999996</c:v>
                </c:pt>
                <c:pt idx="1440">
                  <c:v>5.18</c:v>
                </c:pt>
                <c:pt idx="1441">
                  <c:v>5.09</c:v>
                </c:pt>
                <c:pt idx="1442">
                  <c:v>4.8899999999999997</c:v>
                </c:pt>
                <c:pt idx="1443">
                  <c:v>5.4</c:v>
                </c:pt>
                <c:pt idx="1444">
                  <c:v>4.57</c:v>
                </c:pt>
                <c:pt idx="1445">
                  <c:v>4.59</c:v>
                </c:pt>
                <c:pt idx="1446">
                  <c:v>5.24</c:v>
                </c:pt>
                <c:pt idx="1447">
                  <c:v>4.6500000000000004</c:v>
                </c:pt>
                <c:pt idx="1448">
                  <c:v>3.46</c:v>
                </c:pt>
                <c:pt idx="1449">
                  <c:v>3.94</c:v>
                </c:pt>
                <c:pt idx="1450">
                  <c:v>5.0599999999999996</c:v>
                </c:pt>
                <c:pt idx="1451">
                  <c:v>4.7</c:v>
                </c:pt>
                <c:pt idx="1452">
                  <c:v>4.18</c:v>
                </c:pt>
                <c:pt idx="1453">
                  <c:v>4.09</c:v>
                </c:pt>
                <c:pt idx="1454">
                  <c:v>3.97</c:v>
                </c:pt>
                <c:pt idx="1455">
                  <c:v>4.55</c:v>
                </c:pt>
                <c:pt idx="1456">
                  <c:v>4.03</c:v>
                </c:pt>
                <c:pt idx="1457">
                  <c:v>4.25</c:v>
                </c:pt>
                <c:pt idx="1458">
                  <c:v>3.71</c:v>
                </c:pt>
                <c:pt idx="1459">
                  <c:v>3.97</c:v>
                </c:pt>
                <c:pt idx="1460">
                  <c:v>3.83</c:v>
                </c:pt>
                <c:pt idx="1461">
                  <c:v>4.75</c:v>
                </c:pt>
                <c:pt idx="1462">
                  <c:v>4.1900000000000004</c:v>
                </c:pt>
                <c:pt idx="1463">
                  <c:v>3.86</c:v>
                </c:pt>
                <c:pt idx="1464">
                  <c:v>3.97</c:v>
                </c:pt>
                <c:pt idx="1465">
                  <c:v>4.67</c:v>
                </c:pt>
                <c:pt idx="1466">
                  <c:v>5.69</c:v>
                </c:pt>
                <c:pt idx="1467">
                  <c:v>5.15</c:v>
                </c:pt>
                <c:pt idx="1468">
                  <c:v>5.51</c:v>
                </c:pt>
                <c:pt idx="1469">
                  <c:v>5.44</c:v>
                </c:pt>
                <c:pt idx="1470">
                  <c:v>5.34</c:v>
                </c:pt>
                <c:pt idx="1471">
                  <c:v>3.93</c:v>
                </c:pt>
                <c:pt idx="1472">
                  <c:v>5.0999999999999996</c:v>
                </c:pt>
                <c:pt idx="1473">
                  <c:v>5.3</c:v>
                </c:pt>
                <c:pt idx="1474">
                  <c:v>5.04</c:v>
                </c:pt>
                <c:pt idx="1475">
                  <c:v>3.68</c:v>
                </c:pt>
                <c:pt idx="1476">
                  <c:v>4.99</c:v>
                </c:pt>
                <c:pt idx="1477">
                  <c:v>4.8099999999999996</c:v>
                </c:pt>
                <c:pt idx="1478">
                  <c:v>4.82</c:v>
                </c:pt>
                <c:pt idx="1479">
                  <c:v>3.91</c:v>
                </c:pt>
                <c:pt idx="1480">
                  <c:v>3.4</c:v>
                </c:pt>
                <c:pt idx="1481">
                  <c:v>4.4800000000000004</c:v>
                </c:pt>
                <c:pt idx="1482">
                  <c:v>5.42</c:v>
                </c:pt>
                <c:pt idx="1483">
                  <c:v>5.28</c:v>
                </c:pt>
                <c:pt idx="1484">
                  <c:v>5</c:v>
                </c:pt>
                <c:pt idx="1485">
                  <c:v>3.52</c:v>
                </c:pt>
                <c:pt idx="1486">
                  <c:v>5.51</c:v>
                </c:pt>
                <c:pt idx="1487">
                  <c:v>6.08</c:v>
                </c:pt>
                <c:pt idx="1488">
                  <c:v>5.4</c:v>
                </c:pt>
                <c:pt idx="1489">
                  <c:v>4.62</c:v>
                </c:pt>
                <c:pt idx="1490">
                  <c:v>3.69</c:v>
                </c:pt>
                <c:pt idx="1491">
                  <c:v>4.9400000000000004</c:v>
                </c:pt>
                <c:pt idx="1492">
                  <c:v>4.5599999999999996</c:v>
                </c:pt>
                <c:pt idx="1493">
                  <c:v>4.18</c:v>
                </c:pt>
                <c:pt idx="1494">
                  <c:v>5.04</c:v>
                </c:pt>
                <c:pt idx="1495">
                  <c:v>4.6500000000000004</c:v>
                </c:pt>
                <c:pt idx="1496">
                  <c:v>3.15</c:v>
                </c:pt>
                <c:pt idx="1497">
                  <c:v>3.43</c:v>
                </c:pt>
                <c:pt idx="1498">
                  <c:v>3.76</c:v>
                </c:pt>
                <c:pt idx="1499">
                  <c:v>4.13</c:v>
                </c:pt>
                <c:pt idx="1500">
                  <c:v>3.73</c:v>
                </c:pt>
                <c:pt idx="1501">
                  <c:v>2.79</c:v>
                </c:pt>
                <c:pt idx="1502">
                  <c:v>2.77</c:v>
                </c:pt>
                <c:pt idx="1503">
                  <c:v>3.18</c:v>
                </c:pt>
                <c:pt idx="1504">
                  <c:v>3.93</c:v>
                </c:pt>
                <c:pt idx="1505">
                  <c:v>4.32</c:v>
                </c:pt>
                <c:pt idx="1506">
                  <c:v>4.32</c:v>
                </c:pt>
                <c:pt idx="1507">
                  <c:v>3.87</c:v>
                </c:pt>
                <c:pt idx="1508">
                  <c:v>3.9</c:v>
                </c:pt>
                <c:pt idx="1509">
                  <c:v>3.23</c:v>
                </c:pt>
                <c:pt idx="1510">
                  <c:v>3.82</c:v>
                </c:pt>
                <c:pt idx="1511">
                  <c:v>4.1399999999999997</c:v>
                </c:pt>
                <c:pt idx="1512">
                  <c:v>3.37</c:v>
                </c:pt>
                <c:pt idx="1513">
                  <c:v>3.78</c:v>
                </c:pt>
                <c:pt idx="1514">
                  <c:v>4.58</c:v>
                </c:pt>
                <c:pt idx="1515">
                  <c:v>3.61</c:v>
                </c:pt>
                <c:pt idx="1516">
                  <c:v>3.83</c:v>
                </c:pt>
                <c:pt idx="1517">
                  <c:v>4.1399999999999997</c:v>
                </c:pt>
                <c:pt idx="1518">
                  <c:v>4.57</c:v>
                </c:pt>
                <c:pt idx="1519">
                  <c:v>3.82</c:v>
                </c:pt>
                <c:pt idx="1520">
                  <c:v>3.4</c:v>
                </c:pt>
                <c:pt idx="1521">
                  <c:v>2.93</c:v>
                </c:pt>
                <c:pt idx="1522">
                  <c:v>3.3279999999999998</c:v>
                </c:pt>
                <c:pt idx="1523">
                  <c:v>4.3209999999999997</c:v>
                </c:pt>
                <c:pt idx="1524">
                  <c:v>3.8239999999999998</c:v>
                </c:pt>
                <c:pt idx="1525">
                  <c:v>3.6269999999999998</c:v>
                </c:pt>
                <c:pt idx="1526">
                  <c:v>3.3090000000000002</c:v>
                </c:pt>
                <c:pt idx="1527">
                  <c:v>2.6920000000000002</c:v>
                </c:pt>
                <c:pt idx="1528">
                  <c:v>2.4950000000000001</c:v>
                </c:pt>
                <c:pt idx="1529">
                  <c:v>2.7429999999999999</c:v>
                </c:pt>
                <c:pt idx="1530">
                  <c:v>1.677</c:v>
                </c:pt>
                <c:pt idx="1531">
                  <c:v>1.86</c:v>
                </c:pt>
                <c:pt idx="1532">
                  <c:v>1.7230000000000001</c:v>
                </c:pt>
                <c:pt idx="1533">
                  <c:v>2.847</c:v>
                </c:pt>
                <c:pt idx="1534">
                  <c:v>2.5939999999999999</c:v>
                </c:pt>
                <c:pt idx="1535">
                  <c:v>1.8520000000000001</c:v>
                </c:pt>
                <c:pt idx="1536">
                  <c:v>1.8420000000000001</c:v>
                </c:pt>
                <c:pt idx="1537">
                  <c:v>2.1459999999999999</c:v>
                </c:pt>
                <c:pt idx="1538">
                  <c:v>1.611</c:v>
                </c:pt>
                <c:pt idx="1539">
                  <c:v>1.5640000000000001</c:v>
                </c:pt>
                <c:pt idx="1540">
                  <c:v>1.63</c:v>
                </c:pt>
                <c:pt idx="1541">
                  <c:v>1.6519999999999999</c:v>
                </c:pt>
                <c:pt idx="1542">
                  <c:v>2.7280000000000002</c:v>
                </c:pt>
                <c:pt idx="1543">
                  <c:v>2.3940000000000001</c:v>
                </c:pt>
                <c:pt idx="1544">
                  <c:v>2.1</c:v>
                </c:pt>
                <c:pt idx="1545">
                  <c:v>1.9410000000000001</c:v>
                </c:pt>
                <c:pt idx="1546">
                  <c:v>2.5329999999999999</c:v>
                </c:pt>
                <c:pt idx="1547">
                  <c:v>1.974</c:v>
                </c:pt>
                <c:pt idx="1548">
                  <c:v>2.7679999999999998</c:v>
                </c:pt>
                <c:pt idx="1549">
                  <c:v>2.48</c:v>
                </c:pt>
                <c:pt idx="1550">
                  <c:v>2.2650000000000001</c:v>
                </c:pt>
                <c:pt idx="1551">
                  <c:v>1.7649999999999999</c:v>
                </c:pt>
                <c:pt idx="1552">
                  <c:v>1.7430000000000001</c:v>
                </c:pt>
                <c:pt idx="1553">
                  <c:v>1.6659999999999999</c:v>
                </c:pt>
                <c:pt idx="1554">
                  <c:v>2.347</c:v>
                </c:pt>
                <c:pt idx="1555">
                  <c:v>2.0710000000000002</c:v>
                </c:pt>
                <c:pt idx="1556">
                  <c:v>2.3980000000000001</c:v>
                </c:pt>
                <c:pt idx="1557">
                  <c:v>2.3290000000000002</c:v>
                </c:pt>
                <c:pt idx="1558">
                  <c:v>2.2909999999999999</c:v>
                </c:pt>
                <c:pt idx="1559">
                  <c:v>1.9950000000000001</c:v>
                </c:pt>
                <c:pt idx="1560">
                  <c:v>1.6879999999999999</c:v>
                </c:pt>
                <c:pt idx="1561">
                  <c:v>2.1480000000000001</c:v>
                </c:pt>
                <c:pt idx="1562">
                  <c:v>2.339</c:v>
                </c:pt>
                <c:pt idx="1563">
                  <c:v>2.6389999999999998</c:v>
                </c:pt>
                <c:pt idx="1564">
                  <c:v>2.02</c:v>
                </c:pt>
                <c:pt idx="1565">
                  <c:v>2.1030000000000002</c:v>
                </c:pt>
                <c:pt idx="1566">
                  <c:v>2.3180000000000001</c:v>
                </c:pt>
                <c:pt idx="1567">
                  <c:v>2.3849999999999998</c:v>
                </c:pt>
                <c:pt idx="1568">
                  <c:v>2.0379999999999998</c:v>
                </c:pt>
                <c:pt idx="1569">
                  <c:v>3.226</c:v>
                </c:pt>
                <c:pt idx="1570">
                  <c:v>3.4159999999999999</c:v>
                </c:pt>
                <c:pt idx="1571">
                  <c:v>2.157</c:v>
                </c:pt>
                <c:pt idx="1572">
                  <c:v>1.7909999999999999</c:v>
                </c:pt>
                <c:pt idx="1573">
                  <c:v>2.0699999999999998</c:v>
                </c:pt>
                <c:pt idx="1574">
                  <c:v>2.68</c:v>
                </c:pt>
                <c:pt idx="1575">
                  <c:v>2.6230000000000002</c:v>
                </c:pt>
                <c:pt idx="1576">
                  <c:v>2.823</c:v>
                </c:pt>
                <c:pt idx="1577">
                  <c:v>2.6840000000000002</c:v>
                </c:pt>
                <c:pt idx="1578">
                  <c:v>3.2589999999999999</c:v>
                </c:pt>
                <c:pt idx="1579">
                  <c:v>2.2410000000000001</c:v>
                </c:pt>
                <c:pt idx="1580">
                  <c:v>2.8010000000000002</c:v>
                </c:pt>
                <c:pt idx="1581">
                  <c:v>2.7959999999999998</c:v>
                </c:pt>
                <c:pt idx="1582">
                  <c:v>2.6640000000000001</c:v>
                </c:pt>
                <c:pt idx="1583">
                  <c:v>2.4119999999999999</c:v>
                </c:pt>
                <c:pt idx="1584">
                  <c:v>1.986</c:v>
                </c:pt>
                <c:pt idx="1585">
                  <c:v>2.306</c:v>
                </c:pt>
                <c:pt idx="1586">
                  <c:v>4.1280000000000001</c:v>
                </c:pt>
                <c:pt idx="1587">
                  <c:v>4.2510000000000003</c:v>
                </c:pt>
                <c:pt idx="1588">
                  <c:v>3.1480000000000001</c:v>
                </c:pt>
                <c:pt idx="1589">
                  <c:v>2.8210000000000002</c:v>
                </c:pt>
                <c:pt idx="1590">
                  <c:v>1.851</c:v>
                </c:pt>
                <c:pt idx="1591">
                  <c:v>2.0510000000000002</c:v>
                </c:pt>
                <c:pt idx="1592">
                  <c:v>2.891</c:v>
                </c:pt>
                <c:pt idx="1593">
                  <c:v>2.9039999999999999</c:v>
                </c:pt>
                <c:pt idx="1594">
                  <c:v>2.3420000000000001</c:v>
                </c:pt>
                <c:pt idx="1595">
                  <c:v>2.601</c:v>
                </c:pt>
                <c:pt idx="1596">
                  <c:v>1.9339999999999999</c:v>
                </c:pt>
                <c:pt idx="1597">
                  <c:v>2.2000000000000002</c:v>
                </c:pt>
                <c:pt idx="1598">
                  <c:v>2.64</c:v>
                </c:pt>
                <c:pt idx="1599">
                  <c:v>3.4910000000000001</c:v>
                </c:pt>
                <c:pt idx="1600">
                  <c:v>3.0419999999999998</c:v>
                </c:pt>
                <c:pt idx="1601">
                  <c:v>3.3260000000000001</c:v>
                </c:pt>
                <c:pt idx="1602">
                  <c:v>3.8359999999999999</c:v>
                </c:pt>
                <c:pt idx="1603">
                  <c:v>3.4369999999999998</c:v>
                </c:pt>
                <c:pt idx="1604">
                  <c:v>2.4860000000000002</c:v>
                </c:pt>
                <c:pt idx="1605">
                  <c:v>2.3639999999999999</c:v>
                </c:pt>
                <c:pt idx="1606">
                  <c:v>2.2970000000000002</c:v>
                </c:pt>
                <c:pt idx="1607">
                  <c:v>2.286</c:v>
                </c:pt>
                <c:pt idx="1608">
                  <c:v>2.9359999999999999</c:v>
                </c:pt>
                <c:pt idx="1609">
                  <c:v>3.7189999999999999</c:v>
                </c:pt>
                <c:pt idx="1610">
                  <c:v>2.93</c:v>
                </c:pt>
                <c:pt idx="1611">
                  <c:v>3.7509999999999999</c:v>
                </c:pt>
                <c:pt idx="1612">
                  <c:v>3.605</c:v>
                </c:pt>
                <c:pt idx="1613">
                  <c:v>3.544</c:v>
                </c:pt>
                <c:pt idx="1614">
                  <c:v>3.8690000000000002</c:v>
                </c:pt>
                <c:pt idx="1615">
                  <c:v>2.96</c:v>
                </c:pt>
                <c:pt idx="1616">
                  <c:v>2.3460000000000001</c:v>
                </c:pt>
                <c:pt idx="1617">
                  <c:v>2.6379999999999999</c:v>
                </c:pt>
                <c:pt idx="1618">
                  <c:v>2.9319999999999999</c:v>
                </c:pt>
                <c:pt idx="1619">
                  <c:v>1.6020000000000001</c:v>
                </c:pt>
                <c:pt idx="1620">
                  <c:v>2.1869999999999998</c:v>
                </c:pt>
                <c:pt idx="1621">
                  <c:v>2.3279999999999998</c:v>
                </c:pt>
                <c:pt idx="1622">
                  <c:v>2.8730000000000002</c:v>
                </c:pt>
                <c:pt idx="1623">
                  <c:v>2.3889999999999998</c:v>
                </c:pt>
                <c:pt idx="1624">
                  <c:v>2.5910000000000002</c:v>
                </c:pt>
                <c:pt idx="1625">
                  <c:v>3.117</c:v>
                </c:pt>
                <c:pt idx="1626">
                  <c:v>3.0390000000000001</c:v>
                </c:pt>
                <c:pt idx="1627">
                  <c:v>1.98</c:v>
                </c:pt>
                <c:pt idx="1628">
                  <c:v>1.6910000000000001</c:v>
                </c:pt>
                <c:pt idx="1629">
                  <c:v>2.4430000000000001</c:v>
                </c:pt>
                <c:pt idx="1630">
                  <c:v>2.1120000000000001</c:v>
                </c:pt>
                <c:pt idx="1631">
                  <c:v>2.331</c:v>
                </c:pt>
                <c:pt idx="1632">
                  <c:v>1.976</c:v>
                </c:pt>
                <c:pt idx="1633">
                  <c:v>1.825</c:v>
                </c:pt>
                <c:pt idx="1634">
                  <c:v>2.456</c:v>
                </c:pt>
                <c:pt idx="1635">
                  <c:v>2.3220000000000001</c:v>
                </c:pt>
                <c:pt idx="1636">
                  <c:v>2.89</c:v>
                </c:pt>
                <c:pt idx="1637">
                  <c:v>3.36</c:v>
                </c:pt>
                <c:pt idx="1638">
                  <c:v>2.145</c:v>
                </c:pt>
                <c:pt idx="1639">
                  <c:v>3.0209999999999999</c:v>
                </c:pt>
                <c:pt idx="1640">
                  <c:v>3.298</c:v>
                </c:pt>
                <c:pt idx="1641">
                  <c:v>2.9129999999999998</c:v>
                </c:pt>
                <c:pt idx="1642">
                  <c:v>2.9540000000000002</c:v>
                </c:pt>
                <c:pt idx="1643">
                  <c:v>3.35</c:v>
                </c:pt>
                <c:pt idx="1644">
                  <c:v>3.5779999999999998</c:v>
                </c:pt>
                <c:pt idx="1645">
                  <c:v>2.4260000000000002</c:v>
                </c:pt>
                <c:pt idx="1646">
                  <c:v>2.7349999999999999</c:v>
                </c:pt>
                <c:pt idx="1647">
                  <c:v>2.3929999999999998</c:v>
                </c:pt>
                <c:pt idx="1648">
                  <c:v>2.9460000000000002</c:v>
                </c:pt>
                <c:pt idx="1649">
                  <c:v>2.1669999999999998</c:v>
                </c:pt>
                <c:pt idx="1650">
                  <c:v>2.2650000000000001</c:v>
                </c:pt>
                <c:pt idx="1651">
                  <c:v>2.2000000000000002</c:v>
                </c:pt>
                <c:pt idx="1652">
                  <c:v>2.3140000000000001</c:v>
                </c:pt>
                <c:pt idx="1653">
                  <c:v>2.8879999999999999</c:v>
                </c:pt>
                <c:pt idx="1654">
                  <c:v>3.1160000000000001</c:v>
                </c:pt>
                <c:pt idx="1655">
                  <c:v>2.4870000000000001</c:v>
                </c:pt>
                <c:pt idx="1656">
                  <c:v>2.1440000000000001</c:v>
                </c:pt>
                <c:pt idx="1657">
                  <c:v>2.5630000000000002</c:v>
                </c:pt>
                <c:pt idx="1658">
                  <c:v>3.0670000000000002</c:v>
                </c:pt>
                <c:pt idx="1659">
                  <c:v>2.5630000000000002</c:v>
                </c:pt>
                <c:pt idx="1660">
                  <c:v>1.9770000000000001</c:v>
                </c:pt>
                <c:pt idx="1661">
                  <c:v>2.306</c:v>
                </c:pt>
                <c:pt idx="1662">
                  <c:v>2.5590000000000002</c:v>
                </c:pt>
                <c:pt idx="1663">
                  <c:v>2.2610000000000001</c:v>
                </c:pt>
                <c:pt idx="1664">
                  <c:v>2.3140000000000001</c:v>
                </c:pt>
                <c:pt idx="1665">
                  <c:v>2.2639999999999998</c:v>
                </c:pt>
                <c:pt idx="1666">
                  <c:v>1.901</c:v>
                </c:pt>
                <c:pt idx="1667">
                  <c:v>2.4</c:v>
                </c:pt>
                <c:pt idx="1668">
                  <c:v>2.5550000000000002</c:v>
                </c:pt>
                <c:pt idx="1669">
                  <c:v>2.6339999999999999</c:v>
                </c:pt>
                <c:pt idx="1670">
                  <c:v>3.1379999999999999</c:v>
                </c:pt>
                <c:pt idx="1671">
                  <c:v>2.5009999999999999</c:v>
                </c:pt>
                <c:pt idx="1672">
                  <c:v>1.9</c:v>
                </c:pt>
                <c:pt idx="1673">
                  <c:v>2.738</c:v>
                </c:pt>
                <c:pt idx="1674">
                  <c:v>1.964</c:v>
                </c:pt>
                <c:pt idx="1675">
                  <c:v>2.7530000000000001</c:v>
                </c:pt>
                <c:pt idx="1676">
                  <c:v>2.3439999999999999</c:v>
                </c:pt>
                <c:pt idx="1677">
                  <c:v>1.782</c:v>
                </c:pt>
                <c:pt idx="1678">
                  <c:v>2.2730000000000001</c:v>
                </c:pt>
                <c:pt idx="1679">
                  <c:v>1.571</c:v>
                </c:pt>
                <c:pt idx="1680">
                  <c:v>1.35</c:v>
                </c:pt>
                <c:pt idx="1681">
                  <c:v>2.1619999999999999</c:v>
                </c:pt>
                <c:pt idx="1682">
                  <c:v>1.5940000000000001</c:v>
                </c:pt>
                <c:pt idx="1683">
                  <c:v>1.506</c:v>
                </c:pt>
                <c:pt idx="1684">
                  <c:v>1.5960000000000001</c:v>
                </c:pt>
                <c:pt idx="1685">
                  <c:v>1.8029999999999999</c:v>
                </c:pt>
                <c:pt idx="1686">
                  <c:v>1.919</c:v>
                </c:pt>
                <c:pt idx="1687">
                  <c:v>2.165</c:v>
                </c:pt>
                <c:pt idx="1688">
                  <c:v>2.0979999999999999</c:v>
                </c:pt>
                <c:pt idx="1689">
                  <c:v>2.8969999999999998</c:v>
                </c:pt>
                <c:pt idx="1690">
                  <c:v>2.1800000000000002</c:v>
                </c:pt>
                <c:pt idx="1691">
                  <c:v>2.2200000000000002</c:v>
                </c:pt>
                <c:pt idx="1692">
                  <c:v>1.6859999999999999</c:v>
                </c:pt>
                <c:pt idx="1693">
                  <c:v>1.9630000000000001</c:v>
                </c:pt>
                <c:pt idx="1694">
                  <c:v>2.71</c:v>
                </c:pt>
                <c:pt idx="1695">
                  <c:v>2.8279999999999998</c:v>
                </c:pt>
                <c:pt idx="1696">
                  <c:v>1.99</c:v>
                </c:pt>
                <c:pt idx="1697">
                  <c:v>1.4430000000000001</c:v>
                </c:pt>
                <c:pt idx="1698">
                  <c:v>1.851</c:v>
                </c:pt>
                <c:pt idx="1699">
                  <c:v>2.105</c:v>
                </c:pt>
                <c:pt idx="1700">
                  <c:v>1.9410000000000001</c:v>
                </c:pt>
                <c:pt idx="1701">
                  <c:v>2.0489999999999999</c:v>
                </c:pt>
                <c:pt idx="1702">
                  <c:v>2.3820000000000001</c:v>
                </c:pt>
                <c:pt idx="1703">
                  <c:v>1.617</c:v>
                </c:pt>
                <c:pt idx="1704">
                  <c:v>2.6160000000000001</c:v>
                </c:pt>
                <c:pt idx="1705">
                  <c:v>2.2429999999999999</c:v>
                </c:pt>
                <c:pt idx="1706">
                  <c:v>2.8860000000000001</c:v>
                </c:pt>
                <c:pt idx="1707">
                  <c:v>2.3149999999999999</c:v>
                </c:pt>
                <c:pt idx="1708">
                  <c:v>2.3050000000000002</c:v>
                </c:pt>
                <c:pt idx="1709">
                  <c:v>2.8559999999999999</c:v>
                </c:pt>
                <c:pt idx="1710">
                  <c:v>3.302</c:v>
                </c:pt>
                <c:pt idx="1711">
                  <c:v>2.5390000000000001</c:v>
                </c:pt>
                <c:pt idx="1712">
                  <c:v>2.5209999999999999</c:v>
                </c:pt>
                <c:pt idx="1713">
                  <c:v>3.2210000000000001</c:v>
                </c:pt>
                <c:pt idx="1714">
                  <c:v>3.0150000000000001</c:v>
                </c:pt>
                <c:pt idx="1715">
                  <c:v>1.5980000000000001</c:v>
                </c:pt>
                <c:pt idx="1716">
                  <c:v>1.6990000000000001</c:v>
                </c:pt>
                <c:pt idx="1717">
                  <c:v>1.9510000000000001</c:v>
                </c:pt>
                <c:pt idx="1718">
                  <c:v>3.0169999999999999</c:v>
                </c:pt>
                <c:pt idx="1719">
                  <c:v>2.5529999999999999</c:v>
                </c:pt>
                <c:pt idx="1720">
                  <c:v>2.4849999999999999</c:v>
                </c:pt>
                <c:pt idx="1721">
                  <c:v>2.4239999999999999</c:v>
                </c:pt>
                <c:pt idx="1722">
                  <c:v>2.63</c:v>
                </c:pt>
                <c:pt idx="1723">
                  <c:v>2.7949999999999999</c:v>
                </c:pt>
                <c:pt idx="1724">
                  <c:v>2.3220000000000001</c:v>
                </c:pt>
                <c:pt idx="1725">
                  <c:v>2.4449999999999998</c:v>
                </c:pt>
                <c:pt idx="1726">
                  <c:v>3.544</c:v>
                </c:pt>
                <c:pt idx="1727">
                  <c:v>3.3759999999999999</c:v>
                </c:pt>
                <c:pt idx="1728">
                  <c:v>3.3340000000000001</c:v>
                </c:pt>
                <c:pt idx="1729">
                  <c:v>3.3109999999999999</c:v>
                </c:pt>
                <c:pt idx="1730">
                  <c:v>2.8050000000000002</c:v>
                </c:pt>
                <c:pt idx="1731">
                  <c:v>2.5550000000000002</c:v>
                </c:pt>
                <c:pt idx="1732">
                  <c:v>2.3740000000000001</c:v>
                </c:pt>
                <c:pt idx="1733">
                  <c:v>3.0950000000000002</c:v>
                </c:pt>
                <c:pt idx="1734">
                  <c:v>2.6909999999999998</c:v>
                </c:pt>
                <c:pt idx="1735">
                  <c:v>2.84</c:v>
                </c:pt>
                <c:pt idx="1736">
                  <c:v>3.0750000000000002</c:v>
                </c:pt>
                <c:pt idx="1737">
                  <c:v>4.1390000000000002</c:v>
                </c:pt>
                <c:pt idx="1738">
                  <c:v>3.59</c:v>
                </c:pt>
                <c:pt idx="1739">
                  <c:v>3.149</c:v>
                </c:pt>
                <c:pt idx="1740">
                  <c:v>2.9340000000000002</c:v>
                </c:pt>
                <c:pt idx="1741">
                  <c:v>1.758</c:v>
                </c:pt>
                <c:pt idx="1742">
                  <c:v>2.3620000000000001</c:v>
                </c:pt>
                <c:pt idx="1743">
                  <c:v>2.9510000000000001</c:v>
                </c:pt>
                <c:pt idx="1744">
                  <c:v>3.8490000000000002</c:v>
                </c:pt>
                <c:pt idx="1745">
                  <c:v>3.7839999999999998</c:v>
                </c:pt>
                <c:pt idx="1746">
                  <c:v>2.5379999999999998</c:v>
                </c:pt>
                <c:pt idx="1747">
                  <c:v>4.2489999999999997</c:v>
                </c:pt>
                <c:pt idx="1748">
                  <c:v>3.419</c:v>
                </c:pt>
                <c:pt idx="1749">
                  <c:v>3.2890000000000001</c:v>
                </c:pt>
                <c:pt idx="1750">
                  <c:v>2.9129999999999998</c:v>
                </c:pt>
                <c:pt idx="1751">
                  <c:v>2.5880000000000001</c:v>
                </c:pt>
                <c:pt idx="1752">
                  <c:v>2.4780000000000002</c:v>
                </c:pt>
                <c:pt idx="1753">
                  <c:v>1.9159999999999999</c:v>
                </c:pt>
                <c:pt idx="1754">
                  <c:v>2.5099999999999998</c:v>
                </c:pt>
                <c:pt idx="1755">
                  <c:v>2.7280000000000002</c:v>
                </c:pt>
                <c:pt idx="1756">
                  <c:v>2.9710000000000001</c:v>
                </c:pt>
                <c:pt idx="1757">
                  <c:v>2.6989999999999998</c:v>
                </c:pt>
                <c:pt idx="1758">
                  <c:v>2.5649999999999999</c:v>
                </c:pt>
                <c:pt idx="1759">
                  <c:v>3.4079999999999999</c:v>
                </c:pt>
                <c:pt idx="1760">
                  <c:v>2.3250000000000002</c:v>
                </c:pt>
                <c:pt idx="1761">
                  <c:v>3.9020000000000001</c:v>
                </c:pt>
                <c:pt idx="1762">
                  <c:v>2.9449999999999998</c:v>
                </c:pt>
                <c:pt idx="1763">
                  <c:v>2.972</c:v>
                </c:pt>
                <c:pt idx="1764">
                  <c:v>2.7189999999999999</c:v>
                </c:pt>
                <c:pt idx="1765">
                  <c:v>3.7330000000000001</c:v>
                </c:pt>
                <c:pt idx="1766">
                  <c:v>3.7869999999999999</c:v>
                </c:pt>
                <c:pt idx="1767">
                  <c:v>2.9279999999999999</c:v>
                </c:pt>
                <c:pt idx="1768">
                  <c:v>2.6509999999999998</c:v>
                </c:pt>
                <c:pt idx="1769">
                  <c:v>2.9820000000000002</c:v>
                </c:pt>
                <c:pt idx="1770">
                  <c:v>4.2380000000000004</c:v>
                </c:pt>
                <c:pt idx="1771">
                  <c:v>4.2030000000000003</c:v>
                </c:pt>
                <c:pt idx="1772">
                  <c:v>3.5790000000000002</c:v>
                </c:pt>
                <c:pt idx="1773">
                  <c:v>3.7410000000000001</c:v>
                </c:pt>
                <c:pt idx="1774">
                  <c:v>4.4589999999999996</c:v>
                </c:pt>
                <c:pt idx="1775">
                  <c:v>4.6529999999999996</c:v>
                </c:pt>
                <c:pt idx="1776">
                  <c:v>3.9239999999999999</c:v>
                </c:pt>
                <c:pt idx="1777">
                  <c:v>3.1349999999999998</c:v>
                </c:pt>
                <c:pt idx="1778">
                  <c:v>3.621</c:v>
                </c:pt>
                <c:pt idx="1779">
                  <c:v>4.2779999999999996</c:v>
                </c:pt>
                <c:pt idx="1780">
                  <c:v>4.1710000000000003</c:v>
                </c:pt>
                <c:pt idx="1781">
                  <c:v>3.847</c:v>
                </c:pt>
                <c:pt idx="1782">
                  <c:v>3.996</c:v>
                </c:pt>
                <c:pt idx="1783">
                  <c:v>3.5070000000000001</c:v>
                </c:pt>
                <c:pt idx="1784">
                  <c:v>3.2189999999999999</c:v>
                </c:pt>
                <c:pt idx="1785">
                  <c:v>3.5190000000000001</c:v>
                </c:pt>
                <c:pt idx="1786">
                  <c:v>4.4740000000000002</c:v>
                </c:pt>
                <c:pt idx="1787">
                  <c:v>4.6420000000000003</c:v>
                </c:pt>
                <c:pt idx="1788">
                  <c:v>3.6829999999999998</c:v>
                </c:pt>
                <c:pt idx="1789">
                  <c:v>2.5299999999999998</c:v>
                </c:pt>
                <c:pt idx="1790">
                  <c:v>3.3980000000000001</c:v>
                </c:pt>
                <c:pt idx="1791">
                  <c:v>4.9349999999999996</c:v>
                </c:pt>
                <c:pt idx="1792">
                  <c:v>4.3479999999999999</c:v>
                </c:pt>
                <c:pt idx="1793">
                  <c:v>2.6819999999999999</c:v>
                </c:pt>
                <c:pt idx="1794">
                  <c:v>2.6030000000000002</c:v>
                </c:pt>
                <c:pt idx="1795">
                  <c:v>3.694</c:v>
                </c:pt>
                <c:pt idx="1796">
                  <c:v>3.347</c:v>
                </c:pt>
                <c:pt idx="1797">
                  <c:v>4.1900000000000004</c:v>
                </c:pt>
                <c:pt idx="1798">
                  <c:v>4.2869999999999999</c:v>
                </c:pt>
                <c:pt idx="1799">
                  <c:v>4.3890000000000002</c:v>
                </c:pt>
                <c:pt idx="1800">
                  <c:v>3.9569999999999999</c:v>
                </c:pt>
                <c:pt idx="1801">
                  <c:v>4.6559999999999997</c:v>
                </c:pt>
                <c:pt idx="1802">
                  <c:v>3.7989999999999999</c:v>
                </c:pt>
                <c:pt idx="1803">
                  <c:v>4.4379999999999997</c:v>
                </c:pt>
                <c:pt idx="1804">
                  <c:v>3.9369999999999998</c:v>
                </c:pt>
                <c:pt idx="1805">
                  <c:v>5.3209999999999997</c:v>
                </c:pt>
                <c:pt idx="1806">
                  <c:v>4.47</c:v>
                </c:pt>
                <c:pt idx="1807">
                  <c:v>3.4620000000000002</c:v>
                </c:pt>
                <c:pt idx="1808">
                  <c:v>4.0789999999999997</c:v>
                </c:pt>
                <c:pt idx="1809">
                  <c:v>4.3470000000000004</c:v>
                </c:pt>
                <c:pt idx="1810">
                  <c:v>4.0670000000000002</c:v>
                </c:pt>
                <c:pt idx="1811">
                  <c:v>4.6479999999999997</c:v>
                </c:pt>
                <c:pt idx="1812">
                  <c:v>4.7279999999999998</c:v>
                </c:pt>
                <c:pt idx="1813">
                  <c:v>4.4000000000000004</c:v>
                </c:pt>
                <c:pt idx="1814">
                  <c:v>4.3559999999999999</c:v>
                </c:pt>
                <c:pt idx="1815">
                  <c:v>4.9960000000000004</c:v>
                </c:pt>
                <c:pt idx="1816">
                  <c:v>5.7629999999999999</c:v>
                </c:pt>
                <c:pt idx="1817">
                  <c:v>4.6790000000000003</c:v>
                </c:pt>
                <c:pt idx="1818">
                  <c:v>4.484</c:v>
                </c:pt>
                <c:pt idx="1819">
                  <c:v>5.5510000000000002</c:v>
                </c:pt>
                <c:pt idx="1820">
                  <c:v>5.1340000000000003</c:v>
                </c:pt>
                <c:pt idx="1821">
                  <c:v>4.1109999999999998</c:v>
                </c:pt>
                <c:pt idx="1822">
                  <c:v>3.4420000000000002</c:v>
                </c:pt>
                <c:pt idx="1823">
                  <c:v>2.694</c:v>
                </c:pt>
                <c:pt idx="1824">
                  <c:v>2.7589999999999999</c:v>
                </c:pt>
                <c:pt idx="1825">
                  <c:v>5.0709999999999997</c:v>
                </c:pt>
                <c:pt idx="1826">
                  <c:v>4.8470000000000004</c:v>
                </c:pt>
                <c:pt idx="1827">
                  <c:v>5.1790000000000003</c:v>
                </c:pt>
                <c:pt idx="1828">
                  <c:v>4.1139999999999999</c:v>
                </c:pt>
                <c:pt idx="1829">
                  <c:v>4.2809999999999997</c:v>
                </c:pt>
                <c:pt idx="1830">
                  <c:v>4.141</c:v>
                </c:pt>
                <c:pt idx="1831">
                  <c:v>5.2990000000000004</c:v>
                </c:pt>
                <c:pt idx="1832">
                  <c:v>5.2750000000000004</c:v>
                </c:pt>
                <c:pt idx="1833">
                  <c:v>4.6749999999999998</c:v>
                </c:pt>
                <c:pt idx="1834">
                  <c:v>4.4279999999999999</c:v>
                </c:pt>
                <c:pt idx="1835">
                  <c:v>5.1349999999999998</c:v>
                </c:pt>
                <c:pt idx="1836">
                  <c:v>5.3150000000000004</c:v>
                </c:pt>
                <c:pt idx="1837">
                  <c:v>4.4630000000000001</c:v>
                </c:pt>
                <c:pt idx="1838">
                  <c:v>4.6900000000000004</c:v>
                </c:pt>
                <c:pt idx="1839">
                  <c:v>4.3140000000000001</c:v>
                </c:pt>
                <c:pt idx="1840">
                  <c:v>3.9860000000000002</c:v>
                </c:pt>
                <c:pt idx="1841">
                  <c:v>3.952</c:v>
                </c:pt>
                <c:pt idx="1842">
                  <c:v>4.4649999999999999</c:v>
                </c:pt>
                <c:pt idx="1843">
                  <c:v>4.8550000000000004</c:v>
                </c:pt>
                <c:pt idx="1844">
                  <c:v>4.1680000000000001</c:v>
                </c:pt>
                <c:pt idx="1845">
                  <c:v>3.0649999999999999</c:v>
                </c:pt>
                <c:pt idx="1846">
                  <c:v>4.1130000000000004</c:v>
                </c:pt>
                <c:pt idx="1847">
                  <c:v>4.2880000000000003</c:v>
                </c:pt>
                <c:pt idx="1848">
                  <c:v>3.552</c:v>
                </c:pt>
                <c:pt idx="1849">
                  <c:v>4.1280000000000001</c:v>
                </c:pt>
                <c:pt idx="1850">
                  <c:v>4.2809999999999997</c:v>
                </c:pt>
                <c:pt idx="1851">
                  <c:v>4.476</c:v>
                </c:pt>
                <c:pt idx="1852">
                  <c:v>4.5629999999999997</c:v>
                </c:pt>
                <c:pt idx="1853">
                  <c:v>4.2489999999999997</c:v>
                </c:pt>
                <c:pt idx="1854">
                  <c:v>4.0359999999999996</c:v>
                </c:pt>
                <c:pt idx="1855">
                  <c:v>4.391</c:v>
                </c:pt>
                <c:pt idx="1856">
                  <c:v>4.484</c:v>
                </c:pt>
                <c:pt idx="1857">
                  <c:v>3.069</c:v>
                </c:pt>
                <c:pt idx="1858">
                  <c:v>2.8410000000000002</c:v>
                </c:pt>
                <c:pt idx="1859">
                  <c:v>3.1930000000000001</c:v>
                </c:pt>
                <c:pt idx="1860">
                  <c:v>3.5209999999999999</c:v>
                </c:pt>
                <c:pt idx="1861">
                  <c:v>3.4510000000000001</c:v>
                </c:pt>
                <c:pt idx="1862">
                  <c:v>3.887</c:v>
                </c:pt>
                <c:pt idx="1863">
                  <c:v>4.4349999999999996</c:v>
                </c:pt>
                <c:pt idx="1864">
                  <c:v>4.4589999999999996</c:v>
                </c:pt>
                <c:pt idx="1865">
                  <c:v>4.41</c:v>
                </c:pt>
                <c:pt idx="1866">
                  <c:v>3.5350000000000001</c:v>
                </c:pt>
                <c:pt idx="1867">
                  <c:v>3.6760000000000002</c:v>
                </c:pt>
                <c:pt idx="1868">
                  <c:v>3.9750000000000001</c:v>
                </c:pt>
                <c:pt idx="1869">
                  <c:v>2.8820000000000001</c:v>
                </c:pt>
                <c:pt idx="1870">
                  <c:v>1.2370000000000001</c:v>
                </c:pt>
                <c:pt idx="1871">
                  <c:v>2.194</c:v>
                </c:pt>
                <c:pt idx="1872">
                  <c:v>2.7530000000000001</c:v>
                </c:pt>
                <c:pt idx="1873">
                  <c:v>3.5449999999999999</c:v>
                </c:pt>
                <c:pt idx="1874">
                  <c:v>3.964</c:v>
                </c:pt>
                <c:pt idx="1875">
                  <c:v>5.0199999999999996</c:v>
                </c:pt>
                <c:pt idx="1876">
                  <c:v>3.5739999999999998</c:v>
                </c:pt>
                <c:pt idx="1877">
                  <c:v>3.7269999999999999</c:v>
                </c:pt>
                <c:pt idx="1878">
                  <c:v>2.8220000000000001</c:v>
                </c:pt>
                <c:pt idx="1879">
                  <c:v>3.2879999999999998</c:v>
                </c:pt>
                <c:pt idx="1880">
                  <c:v>3.1429999999999998</c:v>
                </c:pt>
                <c:pt idx="1881">
                  <c:v>3.0470000000000002</c:v>
                </c:pt>
                <c:pt idx="1882">
                  <c:v>3.7170000000000001</c:v>
                </c:pt>
                <c:pt idx="1883">
                  <c:v>3.2519999999999998</c:v>
                </c:pt>
                <c:pt idx="1884">
                  <c:v>2.3479999999999999</c:v>
                </c:pt>
                <c:pt idx="1885">
                  <c:v>2.5630000000000002</c:v>
                </c:pt>
                <c:pt idx="1886">
                  <c:v>2.7480000000000002</c:v>
                </c:pt>
                <c:pt idx="1887">
                  <c:v>3.089</c:v>
                </c:pt>
                <c:pt idx="1888">
                  <c:v>2.6869999999999998</c:v>
                </c:pt>
                <c:pt idx="1889">
                  <c:v>3.46</c:v>
                </c:pt>
                <c:pt idx="1890">
                  <c:v>4.202</c:v>
                </c:pt>
                <c:pt idx="1891">
                  <c:v>3.6829999999999998</c:v>
                </c:pt>
                <c:pt idx="1892">
                  <c:v>2.843</c:v>
                </c:pt>
                <c:pt idx="1893">
                  <c:v>2.4950000000000001</c:v>
                </c:pt>
                <c:pt idx="1894">
                  <c:v>2.7240000000000002</c:v>
                </c:pt>
                <c:pt idx="1895">
                  <c:v>2.8479999999999999</c:v>
                </c:pt>
                <c:pt idx="1896">
                  <c:v>2.4020000000000001</c:v>
                </c:pt>
                <c:pt idx="1897">
                  <c:v>3.157</c:v>
                </c:pt>
                <c:pt idx="1898">
                  <c:v>2.621</c:v>
                </c:pt>
                <c:pt idx="1899">
                  <c:v>3.5150000000000001</c:v>
                </c:pt>
                <c:pt idx="1900">
                  <c:v>2.145</c:v>
                </c:pt>
                <c:pt idx="1901">
                  <c:v>2.754</c:v>
                </c:pt>
                <c:pt idx="1902">
                  <c:v>2.54</c:v>
                </c:pt>
                <c:pt idx="1903">
                  <c:v>2.5739999999999998</c:v>
                </c:pt>
                <c:pt idx="1904">
                  <c:v>2.476</c:v>
                </c:pt>
                <c:pt idx="1905">
                  <c:v>1.6379999999999999</c:v>
                </c:pt>
                <c:pt idx="1906">
                  <c:v>1.873</c:v>
                </c:pt>
                <c:pt idx="1907">
                  <c:v>1.929</c:v>
                </c:pt>
                <c:pt idx="1908">
                  <c:v>2.6019999999999999</c:v>
                </c:pt>
                <c:pt idx="1909">
                  <c:v>3.1819999999999999</c:v>
                </c:pt>
                <c:pt idx="1910">
                  <c:v>2.0299999999999998</c:v>
                </c:pt>
                <c:pt idx="1911">
                  <c:v>2.3660000000000001</c:v>
                </c:pt>
                <c:pt idx="1912">
                  <c:v>1.69</c:v>
                </c:pt>
                <c:pt idx="1913">
                  <c:v>2.1960000000000002</c:v>
                </c:pt>
                <c:pt idx="1914">
                  <c:v>2.327</c:v>
                </c:pt>
                <c:pt idx="1915">
                  <c:v>1.855</c:v>
                </c:pt>
                <c:pt idx="1916">
                  <c:v>2.1640000000000001</c:v>
                </c:pt>
                <c:pt idx="1917">
                  <c:v>2.67</c:v>
                </c:pt>
                <c:pt idx="1918">
                  <c:v>2.5430000000000001</c:v>
                </c:pt>
                <c:pt idx="1919">
                  <c:v>1.9239999999999999</c:v>
                </c:pt>
                <c:pt idx="1920">
                  <c:v>2.5510000000000002</c:v>
                </c:pt>
                <c:pt idx="1921">
                  <c:v>2.3959999999999999</c:v>
                </c:pt>
                <c:pt idx="1922">
                  <c:v>2.169</c:v>
                </c:pt>
                <c:pt idx="1923">
                  <c:v>1.6040000000000001</c:v>
                </c:pt>
                <c:pt idx="1924">
                  <c:v>1.5489999999999999</c:v>
                </c:pt>
                <c:pt idx="1925">
                  <c:v>1.946</c:v>
                </c:pt>
                <c:pt idx="1926">
                  <c:v>1.7030000000000001</c:v>
                </c:pt>
                <c:pt idx="1927">
                  <c:v>2.2480000000000002</c:v>
                </c:pt>
                <c:pt idx="1928">
                  <c:v>1.9750000000000001</c:v>
                </c:pt>
                <c:pt idx="1929">
                  <c:v>2.1949999999999998</c:v>
                </c:pt>
                <c:pt idx="1930">
                  <c:v>1.4790000000000001</c:v>
                </c:pt>
                <c:pt idx="1931">
                  <c:v>1.8720000000000001</c:v>
                </c:pt>
                <c:pt idx="1932">
                  <c:v>2.3690000000000002</c:v>
                </c:pt>
                <c:pt idx="1933">
                  <c:v>1.9119999999999999</c:v>
                </c:pt>
                <c:pt idx="1934">
                  <c:v>1.59</c:v>
                </c:pt>
                <c:pt idx="1935">
                  <c:v>1.58</c:v>
                </c:pt>
                <c:pt idx="1936">
                  <c:v>2.3940000000000001</c:v>
                </c:pt>
                <c:pt idx="1937">
                  <c:v>2.3620000000000001</c:v>
                </c:pt>
                <c:pt idx="1938">
                  <c:v>1.919</c:v>
                </c:pt>
                <c:pt idx="1939">
                  <c:v>1.87</c:v>
                </c:pt>
                <c:pt idx="1940">
                  <c:v>2.4020000000000001</c:v>
                </c:pt>
                <c:pt idx="1941">
                  <c:v>2.2330000000000001</c:v>
                </c:pt>
                <c:pt idx="1942">
                  <c:v>2.2109999999999999</c:v>
                </c:pt>
                <c:pt idx="1943">
                  <c:v>2.6960000000000002</c:v>
                </c:pt>
                <c:pt idx="1944">
                  <c:v>2.6419999999999999</c:v>
                </c:pt>
                <c:pt idx="1945">
                  <c:v>2.5499999999999998</c:v>
                </c:pt>
                <c:pt idx="1946">
                  <c:v>1.4710000000000001</c:v>
                </c:pt>
                <c:pt idx="1947">
                  <c:v>2.1930000000000001</c:v>
                </c:pt>
                <c:pt idx="1948">
                  <c:v>2.4119999999999999</c:v>
                </c:pt>
                <c:pt idx="1949">
                  <c:v>2.3370000000000002</c:v>
                </c:pt>
                <c:pt idx="1950">
                  <c:v>2.7320000000000002</c:v>
                </c:pt>
                <c:pt idx="1951">
                  <c:v>2.4260000000000002</c:v>
                </c:pt>
                <c:pt idx="1952">
                  <c:v>2.2480000000000002</c:v>
                </c:pt>
                <c:pt idx="1953">
                  <c:v>2.0449999999999999</c:v>
                </c:pt>
                <c:pt idx="1954">
                  <c:v>2.5449999999999999</c:v>
                </c:pt>
                <c:pt idx="1955">
                  <c:v>2.6219999999999999</c:v>
                </c:pt>
                <c:pt idx="1956">
                  <c:v>2.7890000000000001</c:v>
                </c:pt>
                <c:pt idx="1957">
                  <c:v>2.2090000000000001</c:v>
                </c:pt>
                <c:pt idx="1958">
                  <c:v>2.7490000000000001</c:v>
                </c:pt>
                <c:pt idx="1959">
                  <c:v>1.54</c:v>
                </c:pt>
                <c:pt idx="1960">
                  <c:v>1.8740000000000001</c:v>
                </c:pt>
                <c:pt idx="1961">
                  <c:v>2.8370000000000002</c:v>
                </c:pt>
                <c:pt idx="1962">
                  <c:v>1.9550000000000001</c:v>
                </c:pt>
                <c:pt idx="1963">
                  <c:v>2.714</c:v>
                </c:pt>
                <c:pt idx="1964">
                  <c:v>3.59</c:v>
                </c:pt>
                <c:pt idx="1965">
                  <c:v>2.0640000000000001</c:v>
                </c:pt>
                <c:pt idx="1966">
                  <c:v>1.3089999999999999</c:v>
                </c:pt>
                <c:pt idx="2012">
                  <c:v>0.69299999999999995</c:v>
                </c:pt>
                <c:pt idx="2013">
                  <c:v>1.675</c:v>
                </c:pt>
                <c:pt idx="2014">
                  <c:v>2.0219999999999998</c:v>
                </c:pt>
                <c:pt idx="2015">
                  <c:v>1.8839999999999999</c:v>
                </c:pt>
                <c:pt idx="2016">
                  <c:v>1.599</c:v>
                </c:pt>
                <c:pt idx="2017">
                  <c:v>2.0609999999999999</c:v>
                </c:pt>
                <c:pt idx="2018">
                  <c:v>2.4260000000000002</c:v>
                </c:pt>
                <c:pt idx="2019">
                  <c:v>1.8009999999999999</c:v>
                </c:pt>
                <c:pt idx="2020">
                  <c:v>2.165</c:v>
                </c:pt>
                <c:pt idx="2021">
                  <c:v>2.5449999999999999</c:v>
                </c:pt>
                <c:pt idx="2022">
                  <c:v>1.5249999999999999</c:v>
                </c:pt>
                <c:pt idx="2023">
                  <c:v>1.8220000000000001</c:v>
                </c:pt>
                <c:pt idx="2024">
                  <c:v>2.0960000000000001</c:v>
                </c:pt>
                <c:pt idx="2025">
                  <c:v>2.089</c:v>
                </c:pt>
                <c:pt idx="2026">
                  <c:v>1.7450000000000001</c:v>
                </c:pt>
                <c:pt idx="2027">
                  <c:v>2.0289999999999999</c:v>
                </c:pt>
                <c:pt idx="2028">
                  <c:v>1.619</c:v>
                </c:pt>
                <c:pt idx="2029">
                  <c:v>2.17</c:v>
                </c:pt>
                <c:pt idx="2030">
                  <c:v>2.2669999999999999</c:v>
                </c:pt>
                <c:pt idx="2031">
                  <c:v>2.1930000000000001</c:v>
                </c:pt>
                <c:pt idx="2032">
                  <c:v>2.2349999999999999</c:v>
                </c:pt>
                <c:pt idx="2033">
                  <c:v>2.38</c:v>
                </c:pt>
                <c:pt idx="2034">
                  <c:v>1.9059999999999999</c:v>
                </c:pt>
                <c:pt idx="2035">
                  <c:v>1.7170000000000001</c:v>
                </c:pt>
                <c:pt idx="2036">
                  <c:v>2.4900000000000002</c:v>
                </c:pt>
                <c:pt idx="2037">
                  <c:v>2.274</c:v>
                </c:pt>
                <c:pt idx="2038">
                  <c:v>2.3559999999999999</c:v>
                </c:pt>
                <c:pt idx="2039">
                  <c:v>2.6779999999999999</c:v>
                </c:pt>
                <c:pt idx="2040">
                  <c:v>2.129</c:v>
                </c:pt>
                <c:pt idx="2041">
                  <c:v>1.675</c:v>
                </c:pt>
                <c:pt idx="2042">
                  <c:v>1.8049999999999999</c:v>
                </c:pt>
                <c:pt idx="2043">
                  <c:v>2.1789999999999998</c:v>
                </c:pt>
                <c:pt idx="2044">
                  <c:v>2.0819999999999999</c:v>
                </c:pt>
                <c:pt idx="2045">
                  <c:v>2.46</c:v>
                </c:pt>
                <c:pt idx="2046">
                  <c:v>2.6070000000000002</c:v>
                </c:pt>
                <c:pt idx="2047">
                  <c:v>2.7970000000000002</c:v>
                </c:pt>
                <c:pt idx="2048">
                  <c:v>2.2389999999999999</c:v>
                </c:pt>
                <c:pt idx="2049">
                  <c:v>2.113</c:v>
                </c:pt>
                <c:pt idx="2050">
                  <c:v>2.8730000000000002</c:v>
                </c:pt>
                <c:pt idx="2051">
                  <c:v>2.218</c:v>
                </c:pt>
                <c:pt idx="2052">
                  <c:v>1.5820000000000001</c:v>
                </c:pt>
                <c:pt idx="2053">
                  <c:v>1.702</c:v>
                </c:pt>
                <c:pt idx="2054">
                  <c:v>1.8220000000000001</c:v>
                </c:pt>
                <c:pt idx="2055">
                  <c:v>1.907</c:v>
                </c:pt>
                <c:pt idx="2056">
                  <c:v>2.7549999999999999</c:v>
                </c:pt>
                <c:pt idx="2057">
                  <c:v>2.1869999999999998</c:v>
                </c:pt>
                <c:pt idx="2058">
                  <c:v>2.1739999999999999</c:v>
                </c:pt>
                <c:pt idx="2059">
                  <c:v>2.278</c:v>
                </c:pt>
                <c:pt idx="2060">
                  <c:v>2.6629999999999998</c:v>
                </c:pt>
                <c:pt idx="2061">
                  <c:v>2.4079999999999999</c:v>
                </c:pt>
                <c:pt idx="2062">
                  <c:v>1.891</c:v>
                </c:pt>
                <c:pt idx="2063">
                  <c:v>1.5589999999999999</c:v>
                </c:pt>
                <c:pt idx="2064">
                  <c:v>2.5310000000000001</c:v>
                </c:pt>
                <c:pt idx="2065">
                  <c:v>3.2040000000000002</c:v>
                </c:pt>
                <c:pt idx="2066">
                  <c:v>2.3460000000000001</c:v>
                </c:pt>
                <c:pt idx="2067">
                  <c:v>2.1349999999999998</c:v>
                </c:pt>
                <c:pt idx="2068">
                  <c:v>1.9710000000000001</c:v>
                </c:pt>
                <c:pt idx="2069">
                  <c:v>2.3530000000000002</c:v>
                </c:pt>
                <c:pt idx="2070">
                  <c:v>2.4489999999999998</c:v>
                </c:pt>
                <c:pt idx="2071">
                  <c:v>1.996</c:v>
                </c:pt>
                <c:pt idx="2072">
                  <c:v>2.7909999999999999</c:v>
                </c:pt>
                <c:pt idx="2073">
                  <c:v>4.8250000000000002</c:v>
                </c:pt>
                <c:pt idx="2074">
                  <c:v>5.9850000000000003</c:v>
                </c:pt>
                <c:pt idx="2075">
                  <c:v>5.8559999999999999</c:v>
                </c:pt>
                <c:pt idx="2076">
                  <c:v>4.6550000000000002</c:v>
                </c:pt>
                <c:pt idx="2077">
                  <c:v>4.218</c:v>
                </c:pt>
                <c:pt idx="2078">
                  <c:v>3.8359999999999999</c:v>
                </c:pt>
                <c:pt idx="2079">
                  <c:v>2.8210000000000002</c:v>
                </c:pt>
                <c:pt idx="2080">
                  <c:v>2.3980000000000001</c:v>
                </c:pt>
                <c:pt idx="2081">
                  <c:v>2.0920000000000001</c:v>
                </c:pt>
                <c:pt idx="2082">
                  <c:v>2.0779999999999998</c:v>
                </c:pt>
                <c:pt idx="2083">
                  <c:v>1.2529999999999999</c:v>
                </c:pt>
                <c:pt idx="2084">
                  <c:v>1.7989999999999999</c:v>
                </c:pt>
                <c:pt idx="2085">
                  <c:v>2.7850000000000001</c:v>
                </c:pt>
                <c:pt idx="2086">
                  <c:v>2.9180000000000001</c:v>
                </c:pt>
                <c:pt idx="2087">
                  <c:v>3.8029999999999999</c:v>
                </c:pt>
                <c:pt idx="2088">
                  <c:v>5.3979999999999997</c:v>
                </c:pt>
                <c:pt idx="2089">
                  <c:v>3.153</c:v>
                </c:pt>
                <c:pt idx="2090">
                  <c:v>1.653</c:v>
                </c:pt>
                <c:pt idx="2091">
                  <c:v>1.9319999999999999</c:v>
                </c:pt>
                <c:pt idx="2092">
                  <c:v>2.2570000000000001</c:v>
                </c:pt>
                <c:pt idx="2093">
                  <c:v>2.4510000000000001</c:v>
                </c:pt>
                <c:pt idx="2094">
                  <c:v>2.8839999999999999</c:v>
                </c:pt>
                <c:pt idx="2095">
                  <c:v>2.6789999999999998</c:v>
                </c:pt>
                <c:pt idx="2096">
                  <c:v>1.887</c:v>
                </c:pt>
                <c:pt idx="2097">
                  <c:v>1.782</c:v>
                </c:pt>
                <c:pt idx="2098">
                  <c:v>3.016</c:v>
                </c:pt>
                <c:pt idx="2099">
                  <c:v>2.145</c:v>
                </c:pt>
                <c:pt idx="2100">
                  <c:v>2.488</c:v>
                </c:pt>
                <c:pt idx="2101">
                  <c:v>2.3479999999999999</c:v>
                </c:pt>
                <c:pt idx="2102">
                  <c:v>2.508</c:v>
                </c:pt>
                <c:pt idx="2103">
                  <c:v>1.659</c:v>
                </c:pt>
                <c:pt idx="2104">
                  <c:v>1.7929999999999999</c:v>
                </c:pt>
                <c:pt idx="2105">
                  <c:v>2.6709999999999998</c:v>
                </c:pt>
                <c:pt idx="2106">
                  <c:v>2.9049999999999998</c:v>
                </c:pt>
                <c:pt idx="2107">
                  <c:v>2.94</c:v>
                </c:pt>
                <c:pt idx="2108">
                  <c:v>3.5409999999999999</c:v>
                </c:pt>
                <c:pt idx="2109">
                  <c:v>3.762</c:v>
                </c:pt>
                <c:pt idx="2110">
                  <c:v>4.45</c:v>
                </c:pt>
                <c:pt idx="2111">
                  <c:v>3.7570000000000001</c:v>
                </c:pt>
                <c:pt idx="2112">
                  <c:v>3.6579999999999999</c:v>
                </c:pt>
                <c:pt idx="2113">
                  <c:v>3.806</c:v>
                </c:pt>
                <c:pt idx="2114">
                  <c:v>3.1629999999999998</c:v>
                </c:pt>
                <c:pt idx="2115">
                  <c:v>3.919</c:v>
                </c:pt>
                <c:pt idx="2116">
                  <c:v>2.9790000000000001</c:v>
                </c:pt>
                <c:pt idx="2117">
                  <c:v>2.7669999999999999</c:v>
                </c:pt>
                <c:pt idx="2118">
                  <c:v>3.6709999999999998</c:v>
                </c:pt>
                <c:pt idx="2119">
                  <c:v>3.919</c:v>
                </c:pt>
                <c:pt idx="2120">
                  <c:v>4.4489999999999998</c:v>
                </c:pt>
                <c:pt idx="2121">
                  <c:v>3.8319999999999999</c:v>
                </c:pt>
                <c:pt idx="2122">
                  <c:v>3.8530000000000002</c:v>
                </c:pt>
                <c:pt idx="2123">
                  <c:v>3.488</c:v>
                </c:pt>
                <c:pt idx="2124">
                  <c:v>4.6500000000000004</c:v>
                </c:pt>
                <c:pt idx="2125">
                  <c:v>3.5089999999999999</c:v>
                </c:pt>
                <c:pt idx="2126">
                  <c:v>3.7919999999999998</c:v>
                </c:pt>
                <c:pt idx="2127">
                  <c:v>3.887</c:v>
                </c:pt>
                <c:pt idx="2128">
                  <c:v>2.839</c:v>
                </c:pt>
                <c:pt idx="2129">
                  <c:v>2.1539999999999999</c:v>
                </c:pt>
                <c:pt idx="2130">
                  <c:v>2.62</c:v>
                </c:pt>
                <c:pt idx="2131">
                  <c:v>2.41</c:v>
                </c:pt>
                <c:pt idx="2132">
                  <c:v>2.5859999999999999</c:v>
                </c:pt>
              </c:numCache>
            </c:numRef>
          </c:yVal>
          <c:smooth val="0"/>
          <c:extLst>
            <c:ext xmlns:c16="http://schemas.microsoft.com/office/drawing/2014/chart" uri="{C3380CC4-5D6E-409C-BE32-E72D297353CC}">
              <c16:uniqueId val="{00000000-32DB-492E-AF3A-93B997EE98EA}"/>
            </c:ext>
          </c:extLst>
        </c:ser>
        <c:ser>
          <c:idx val="1"/>
          <c:order val="1"/>
          <c:tx>
            <c:v>Max Wind Speed</c:v>
          </c:tx>
          <c:spPr>
            <a:ln w="15875">
              <a:solidFill>
                <a:srgbClr val="FF0000"/>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Daily_Prev!$H$19:$H$2498</c:f>
              <c:numCache>
                <c:formatCode>0.0</c:formatCode>
                <c:ptCount val="2480"/>
                <c:pt idx="0">
                  <c:v>11.58</c:v>
                </c:pt>
                <c:pt idx="1">
                  <c:v>13.52</c:v>
                </c:pt>
                <c:pt idx="2">
                  <c:v>12.78</c:v>
                </c:pt>
                <c:pt idx="3">
                  <c:v>9.94</c:v>
                </c:pt>
                <c:pt idx="4">
                  <c:v>11.07</c:v>
                </c:pt>
                <c:pt idx="5">
                  <c:v>12.5</c:v>
                </c:pt>
                <c:pt idx="6">
                  <c:v>12.11</c:v>
                </c:pt>
                <c:pt idx="7">
                  <c:v>15.72</c:v>
                </c:pt>
                <c:pt idx="8">
                  <c:v>11.9</c:v>
                </c:pt>
                <c:pt idx="9">
                  <c:v>10.56</c:v>
                </c:pt>
                <c:pt idx="10">
                  <c:v>11</c:v>
                </c:pt>
                <c:pt idx="11">
                  <c:v>11.19</c:v>
                </c:pt>
                <c:pt idx="12">
                  <c:v>13.17</c:v>
                </c:pt>
                <c:pt idx="13">
                  <c:v>11</c:v>
                </c:pt>
                <c:pt idx="14">
                  <c:v>10.02</c:v>
                </c:pt>
                <c:pt idx="15">
                  <c:v>12.01</c:v>
                </c:pt>
                <c:pt idx="16">
                  <c:v>13.92</c:v>
                </c:pt>
                <c:pt idx="17">
                  <c:v>11.31</c:v>
                </c:pt>
                <c:pt idx="18">
                  <c:v>11.05</c:v>
                </c:pt>
                <c:pt idx="19">
                  <c:v>10.47</c:v>
                </c:pt>
                <c:pt idx="20">
                  <c:v>9.94</c:v>
                </c:pt>
                <c:pt idx="21">
                  <c:v>11.02</c:v>
                </c:pt>
                <c:pt idx="22">
                  <c:v>10.78</c:v>
                </c:pt>
                <c:pt idx="23">
                  <c:v>10.43</c:v>
                </c:pt>
                <c:pt idx="24">
                  <c:v>10.82</c:v>
                </c:pt>
                <c:pt idx="25">
                  <c:v>11.11</c:v>
                </c:pt>
                <c:pt idx="26">
                  <c:v>10.64</c:v>
                </c:pt>
                <c:pt idx="27">
                  <c:v>11.8</c:v>
                </c:pt>
                <c:pt idx="28">
                  <c:v>12.29</c:v>
                </c:pt>
                <c:pt idx="29">
                  <c:v>10.58</c:v>
                </c:pt>
                <c:pt idx="30">
                  <c:v>12.76</c:v>
                </c:pt>
                <c:pt idx="31">
                  <c:v>11.9</c:v>
                </c:pt>
                <c:pt idx="32">
                  <c:v>9.5299999999999994</c:v>
                </c:pt>
                <c:pt idx="33">
                  <c:v>10.51</c:v>
                </c:pt>
                <c:pt idx="34">
                  <c:v>10.62</c:v>
                </c:pt>
                <c:pt idx="35">
                  <c:v>11.88</c:v>
                </c:pt>
                <c:pt idx="36">
                  <c:v>11.86</c:v>
                </c:pt>
                <c:pt idx="37">
                  <c:v>12.15</c:v>
                </c:pt>
                <c:pt idx="38">
                  <c:v>10.74</c:v>
                </c:pt>
                <c:pt idx="39">
                  <c:v>11.76</c:v>
                </c:pt>
                <c:pt idx="40">
                  <c:v>10.82</c:v>
                </c:pt>
                <c:pt idx="41">
                  <c:v>9.17</c:v>
                </c:pt>
                <c:pt idx="42">
                  <c:v>10.58</c:v>
                </c:pt>
                <c:pt idx="43">
                  <c:v>9.3699999999999992</c:v>
                </c:pt>
                <c:pt idx="44">
                  <c:v>10.6</c:v>
                </c:pt>
                <c:pt idx="45">
                  <c:v>8.31</c:v>
                </c:pt>
                <c:pt idx="46">
                  <c:v>9.41</c:v>
                </c:pt>
                <c:pt idx="47">
                  <c:v>11.02</c:v>
                </c:pt>
                <c:pt idx="48">
                  <c:v>9.56</c:v>
                </c:pt>
                <c:pt idx="49">
                  <c:v>8.82</c:v>
                </c:pt>
                <c:pt idx="50">
                  <c:v>10.27</c:v>
                </c:pt>
                <c:pt idx="51">
                  <c:v>8.5299999999999994</c:v>
                </c:pt>
                <c:pt idx="52">
                  <c:v>10.64</c:v>
                </c:pt>
                <c:pt idx="53">
                  <c:v>12.58</c:v>
                </c:pt>
                <c:pt idx="54">
                  <c:v>11.52</c:v>
                </c:pt>
                <c:pt idx="55">
                  <c:v>9.64</c:v>
                </c:pt>
                <c:pt idx="56">
                  <c:v>9.06</c:v>
                </c:pt>
                <c:pt idx="57">
                  <c:v>10.45</c:v>
                </c:pt>
                <c:pt idx="58">
                  <c:v>10.27</c:v>
                </c:pt>
                <c:pt idx="59">
                  <c:v>7.12</c:v>
                </c:pt>
                <c:pt idx="60">
                  <c:v>9.74</c:v>
                </c:pt>
                <c:pt idx="61">
                  <c:v>8.39</c:v>
                </c:pt>
                <c:pt idx="62">
                  <c:v>8.6199999999999992</c:v>
                </c:pt>
                <c:pt idx="63">
                  <c:v>8.74</c:v>
                </c:pt>
                <c:pt idx="64">
                  <c:v>9.35</c:v>
                </c:pt>
                <c:pt idx="65">
                  <c:v>8.98</c:v>
                </c:pt>
                <c:pt idx="66">
                  <c:v>9.31</c:v>
                </c:pt>
                <c:pt idx="67">
                  <c:v>9.1300000000000008</c:v>
                </c:pt>
                <c:pt idx="68">
                  <c:v>10.76</c:v>
                </c:pt>
                <c:pt idx="69">
                  <c:v>10.17</c:v>
                </c:pt>
                <c:pt idx="70">
                  <c:v>8.08</c:v>
                </c:pt>
                <c:pt idx="71">
                  <c:v>10.23</c:v>
                </c:pt>
                <c:pt idx="72">
                  <c:v>9.98</c:v>
                </c:pt>
                <c:pt idx="73">
                  <c:v>9.94</c:v>
                </c:pt>
                <c:pt idx="74">
                  <c:v>9.58</c:v>
                </c:pt>
                <c:pt idx="75">
                  <c:v>8.33</c:v>
                </c:pt>
                <c:pt idx="76">
                  <c:v>7.96</c:v>
                </c:pt>
                <c:pt idx="77">
                  <c:v>7.57</c:v>
                </c:pt>
                <c:pt idx="78">
                  <c:v>8.51</c:v>
                </c:pt>
                <c:pt idx="79">
                  <c:v>9.43</c:v>
                </c:pt>
                <c:pt idx="80">
                  <c:v>9.51</c:v>
                </c:pt>
                <c:pt idx="81">
                  <c:v>9.09</c:v>
                </c:pt>
                <c:pt idx="82">
                  <c:v>9.92</c:v>
                </c:pt>
                <c:pt idx="83">
                  <c:v>9.6199999999999992</c:v>
                </c:pt>
                <c:pt idx="84">
                  <c:v>8.51</c:v>
                </c:pt>
                <c:pt idx="85">
                  <c:v>5.94</c:v>
                </c:pt>
                <c:pt idx="86">
                  <c:v>5.96</c:v>
                </c:pt>
                <c:pt idx="87">
                  <c:v>9.86</c:v>
                </c:pt>
                <c:pt idx="88">
                  <c:v>9.6199999999999992</c:v>
                </c:pt>
                <c:pt idx="89">
                  <c:v>8.27</c:v>
                </c:pt>
                <c:pt idx="90">
                  <c:v>8.27</c:v>
                </c:pt>
                <c:pt idx="91">
                  <c:v>9.11</c:v>
                </c:pt>
                <c:pt idx="92">
                  <c:v>9.6999999999999993</c:v>
                </c:pt>
                <c:pt idx="93">
                  <c:v>8.3699999999999992</c:v>
                </c:pt>
                <c:pt idx="94">
                  <c:v>6.61</c:v>
                </c:pt>
                <c:pt idx="95">
                  <c:v>10.53</c:v>
                </c:pt>
                <c:pt idx="96">
                  <c:v>15.11</c:v>
                </c:pt>
                <c:pt idx="97">
                  <c:v>7.88</c:v>
                </c:pt>
                <c:pt idx="98">
                  <c:v>7.39</c:v>
                </c:pt>
                <c:pt idx="99">
                  <c:v>10.68</c:v>
                </c:pt>
                <c:pt idx="100">
                  <c:v>5.14</c:v>
                </c:pt>
                <c:pt idx="101">
                  <c:v>5.45</c:v>
                </c:pt>
                <c:pt idx="102">
                  <c:v>8.7799999999999994</c:v>
                </c:pt>
                <c:pt idx="103">
                  <c:v>7.25</c:v>
                </c:pt>
                <c:pt idx="104">
                  <c:v>8.8800000000000008</c:v>
                </c:pt>
                <c:pt idx="105">
                  <c:v>10.29</c:v>
                </c:pt>
                <c:pt idx="106">
                  <c:v>7.35</c:v>
                </c:pt>
                <c:pt idx="107">
                  <c:v>9.31</c:v>
                </c:pt>
                <c:pt idx="108">
                  <c:v>8.11</c:v>
                </c:pt>
                <c:pt idx="109">
                  <c:v>8.33</c:v>
                </c:pt>
                <c:pt idx="110">
                  <c:v>10.130000000000001</c:v>
                </c:pt>
                <c:pt idx="111">
                  <c:v>8.1300000000000008</c:v>
                </c:pt>
                <c:pt idx="112">
                  <c:v>8.39</c:v>
                </c:pt>
                <c:pt idx="113">
                  <c:v>9.92</c:v>
                </c:pt>
                <c:pt idx="114">
                  <c:v>10.11</c:v>
                </c:pt>
                <c:pt idx="115">
                  <c:v>11.37</c:v>
                </c:pt>
                <c:pt idx="116">
                  <c:v>10.25</c:v>
                </c:pt>
                <c:pt idx="117">
                  <c:v>10.37</c:v>
                </c:pt>
                <c:pt idx="118">
                  <c:v>10.33</c:v>
                </c:pt>
                <c:pt idx="119">
                  <c:v>9.68</c:v>
                </c:pt>
                <c:pt idx="120">
                  <c:v>8.25</c:v>
                </c:pt>
                <c:pt idx="121">
                  <c:v>9.23</c:v>
                </c:pt>
                <c:pt idx="122">
                  <c:v>10.47</c:v>
                </c:pt>
                <c:pt idx="123">
                  <c:v>10.39</c:v>
                </c:pt>
                <c:pt idx="124">
                  <c:v>11.31</c:v>
                </c:pt>
                <c:pt idx="125">
                  <c:v>8.23</c:v>
                </c:pt>
                <c:pt idx="126">
                  <c:v>9.84</c:v>
                </c:pt>
                <c:pt idx="127">
                  <c:v>9.58</c:v>
                </c:pt>
                <c:pt idx="128">
                  <c:v>10.130000000000001</c:v>
                </c:pt>
                <c:pt idx="129">
                  <c:v>5.86</c:v>
                </c:pt>
                <c:pt idx="130">
                  <c:v>8.74</c:v>
                </c:pt>
                <c:pt idx="131">
                  <c:v>7.72</c:v>
                </c:pt>
                <c:pt idx="132">
                  <c:v>7.7</c:v>
                </c:pt>
                <c:pt idx="133">
                  <c:v>9.07</c:v>
                </c:pt>
                <c:pt idx="134">
                  <c:v>10</c:v>
                </c:pt>
                <c:pt idx="135">
                  <c:v>8.84</c:v>
                </c:pt>
                <c:pt idx="136">
                  <c:v>8.4700000000000006</c:v>
                </c:pt>
                <c:pt idx="137">
                  <c:v>9.82</c:v>
                </c:pt>
                <c:pt idx="138">
                  <c:v>7.55</c:v>
                </c:pt>
                <c:pt idx="139">
                  <c:v>6.72</c:v>
                </c:pt>
                <c:pt idx="140">
                  <c:v>9.4700000000000006</c:v>
                </c:pt>
                <c:pt idx="141">
                  <c:v>6.55</c:v>
                </c:pt>
                <c:pt idx="142">
                  <c:v>8.15</c:v>
                </c:pt>
                <c:pt idx="143">
                  <c:v>8.0399999999999991</c:v>
                </c:pt>
                <c:pt idx="144">
                  <c:v>8.31</c:v>
                </c:pt>
                <c:pt idx="145">
                  <c:v>9.8000000000000007</c:v>
                </c:pt>
                <c:pt idx="146">
                  <c:v>9.66</c:v>
                </c:pt>
                <c:pt idx="147">
                  <c:v>10.31</c:v>
                </c:pt>
                <c:pt idx="148">
                  <c:v>9.9600000000000009</c:v>
                </c:pt>
                <c:pt idx="149">
                  <c:v>8.43</c:v>
                </c:pt>
                <c:pt idx="150">
                  <c:v>7.57</c:v>
                </c:pt>
                <c:pt idx="151">
                  <c:v>8.8000000000000007</c:v>
                </c:pt>
                <c:pt idx="152">
                  <c:v>10.51</c:v>
                </c:pt>
                <c:pt idx="153">
                  <c:v>9.06</c:v>
                </c:pt>
                <c:pt idx="154">
                  <c:v>10.33</c:v>
                </c:pt>
                <c:pt idx="155">
                  <c:v>9.64</c:v>
                </c:pt>
                <c:pt idx="156">
                  <c:v>10.039999999999999</c:v>
                </c:pt>
                <c:pt idx="157">
                  <c:v>9.7200000000000006</c:v>
                </c:pt>
                <c:pt idx="158">
                  <c:v>9.27</c:v>
                </c:pt>
                <c:pt idx="159">
                  <c:v>8.4700000000000006</c:v>
                </c:pt>
                <c:pt idx="160">
                  <c:v>9.23</c:v>
                </c:pt>
                <c:pt idx="161">
                  <c:v>7.12</c:v>
                </c:pt>
                <c:pt idx="162">
                  <c:v>5.68</c:v>
                </c:pt>
                <c:pt idx="163">
                  <c:v>8</c:v>
                </c:pt>
                <c:pt idx="164">
                  <c:v>10.94</c:v>
                </c:pt>
                <c:pt idx="165">
                  <c:v>10.49</c:v>
                </c:pt>
                <c:pt idx="166">
                  <c:v>11.82</c:v>
                </c:pt>
                <c:pt idx="167">
                  <c:v>8.92</c:v>
                </c:pt>
                <c:pt idx="168">
                  <c:v>8.08</c:v>
                </c:pt>
                <c:pt idx="169">
                  <c:v>8.66</c:v>
                </c:pt>
                <c:pt idx="170">
                  <c:v>8.51</c:v>
                </c:pt>
                <c:pt idx="171">
                  <c:v>8.7799999999999994</c:v>
                </c:pt>
                <c:pt idx="172">
                  <c:v>9.41</c:v>
                </c:pt>
                <c:pt idx="173">
                  <c:v>8.0399999999999991</c:v>
                </c:pt>
                <c:pt idx="174">
                  <c:v>6.66</c:v>
                </c:pt>
                <c:pt idx="175">
                  <c:v>12.05</c:v>
                </c:pt>
                <c:pt idx="176">
                  <c:v>10.29</c:v>
                </c:pt>
                <c:pt idx="177">
                  <c:v>8.64</c:v>
                </c:pt>
                <c:pt idx="178">
                  <c:v>17.78</c:v>
                </c:pt>
                <c:pt idx="179">
                  <c:v>8.27</c:v>
                </c:pt>
                <c:pt idx="180">
                  <c:v>7.35</c:v>
                </c:pt>
                <c:pt idx="181">
                  <c:v>9.68</c:v>
                </c:pt>
                <c:pt idx="182">
                  <c:v>8.6199999999999992</c:v>
                </c:pt>
                <c:pt idx="183">
                  <c:v>8.94</c:v>
                </c:pt>
                <c:pt idx="184">
                  <c:v>10.37</c:v>
                </c:pt>
                <c:pt idx="185">
                  <c:v>8.25</c:v>
                </c:pt>
                <c:pt idx="186">
                  <c:v>8.31</c:v>
                </c:pt>
                <c:pt idx="187">
                  <c:v>8.33</c:v>
                </c:pt>
                <c:pt idx="188">
                  <c:v>12.68</c:v>
                </c:pt>
                <c:pt idx="189">
                  <c:v>9.51</c:v>
                </c:pt>
                <c:pt idx="190">
                  <c:v>8.41</c:v>
                </c:pt>
                <c:pt idx="191">
                  <c:v>7.84</c:v>
                </c:pt>
                <c:pt idx="192">
                  <c:v>9.9600000000000009</c:v>
                </c:pt>
                <c:pt idx="193">
                  <c:v>8.3699999999999992</c:v>
                </c:pt>
                <c:pt idx="194">
                  <c:v>6.21</c:v>
                </c:pt>
                <c:pt idx="195">
                  <c:v>7.25</c:v>
                </c:pt>
                <c:pt idx="196">
                  <c:v>7.06</c:v>
                </c:pt>
                <c:pt idx="197">
                  <c:v>9.98</c:v>
                </c:pt>
                <c:pt idx="198">
                  <c:v>9.23</c:v>
                </c:pt>
                <c:pt idx="199">
                  <c:v>9.49</c:v>
                </c:pt>
                <c:pt idx="200">
                  <c:v>8.39</c:v>
                </c:pt>
                <c:pt idx="201">
                  <c:v>10.62</c:v>
                </c:pt>
                <c:pt idx="202">
                  <c:v>8.2899999999999991</c:v>
                </c:pt>
                <c:pt idx="203">
                  <c:v>9.82</c:v>
                </c:pt>
                <c:pt idx="204">
                  <c:v>6.72</c:v>
                </c:pt>
                <c:pt idx="205">
                  <c:v>13.13</c:v>
                </c:pt>
                <c:pt idx="206">
                  <c:v>6.64</c:v>
                </c:pt>
                <c:pt idx="207">
                  <c:v>11.8</c:v>
                </c:pt>
                <c:pt idx="208">
                  <c:v>9.58</c:v>
                </c:pt>
                <c:pt idx="209">
                  <c:v>8.0399999999999991</c:v>
                </c:pt>
                <c:pt idx="210">
                  <c:v>9.94</c:v>
                </c:pt>
                <c:pt idx="211">
                  <c:v>9.19</c:v>
                </c:pt>
                <c:pt idx="212">
                  <c:v>8.94</c:v>
                </c:pt>
                <c:pt idx="213">
                  <c:v>13.25</c:v>
                </c:pt>
                <c:pt idx="214">
                  <c:v>7.27</c:v>
                </c:pt>
                <c:pt idx="215">
                  <c:v>7.68</c:v>
                </c:pt>
                <c:pt idx="216">
                  <c:v>7.86</c:v>
                </c:pt>
                <c:pt idx="217">
                  <c:v>8.74</c:v>
                </c:pt>
                <c:pt idx="218">
                  <c:v>6.76</c:v>
                </c:pt>
                <c:pt idx="219">
                  <c:v>9.74</c:v>
                </c:pt>
                <c:pt idx="220">
                  <c:v>8.49</c:v>
                </c:pt>
                <c:pt idx="221">
                  <c:v>7.92</c:v>
                </c:pt>
                <c:pt idx="222">
                  <c:v>10.98</c:v>
                </c:pt>
                <c:pt idx="223">
                  <c:v>8.6999999999999993</c:v>
                </c:pt>
                <c:pt idx="224">
                  <c:v>11.64</c:v>
                </c:pt>
                <c:pt idx="225">
                  <c:v>6.21</c:v>
                </c:pt>
                <c:pt idx="226">
                  <c:v>6.86</c:v>
                </c:pt>
                <c:pt idx="227">
                  <c:v>5.72</c:v>
                </c:pt>
                <c:pt idx="228">
                  <c:v>5.59</c:v>
                </c:pt>
                <c:pt idx="229">
                  <c:v>9.7799999999999994</c:v>
                </c:pt>
                <c:pt idx="230">
                  <c:v>9.35</c:v>
                </c:pt>
                <c:pt idx="231">
                  <c:v>7.47</c:v>
                </c:pt>
                <c:pt idx="232">
                  <c:v>7.27</c:v>
                </c:pt>
                <c:pt idx="233">
                  <c:v>7.98</c:v>
                </c:pt>
                <c:pt idx="234">
                  <c:v>8.5299999999999994</c:v>
                </c:pt>
                <c:pt idx="235">
                  <c:v>9.09</c:v>
                </c:pt>
                <c:pt idx="236">
                  <c:v>6.39</c:v>
                </c:pt>
                <c:pt idx="237">
                  <c:v>6.21</c:v>
                </c:pt>
                <c:pt idx="238">
                  <c:v>6.27</c:v>
                </c:pt>
                <c:pt idx="239">
                  <c:v>7.39</c:v>
                </c:pt>
                <c:pt idx="240">
                  <c:v>8.98</c:v>
                </c:pt>
                <c:pt idx="241">
                  <c:v>7.17</c:v>
                </c:pt>
                <c:pt idx="242">
                  <c:v>7.92</c:v>
                </c:pt>
                <c:pt idx="243">
                  <c:v>9.74</c:v>
                </c:pt>
                <c:pt idx="244">
                  <c:v>5.49</c:v>
                </c:pt>
                <c:pt idx="245">
                  <c:v>7.66</c:v>
                </c:pt>
                <c:pt idx="246">
                  <c:v>7.23</c:v>
                </c:pt>
                <c:pt idx="247">
                  <c:v>5.47</c:v>
                </c:pt>
                <c:pt idx="248">
                  <c:v>5.68</c:v>
                </c:pt>
                <c:pt idx="249">
                  <c:v>9.9600000000000009</c:v>
                </c:pt>
                <c:pt idx="250">
                  <c:v>4.9000000000000004</c:v>
                </c:pt>
                <c:pt idx="251">
                  <c:v>6.92</c:v>
                </c:pt>
                <c:pt idx="252">
                  <c:v>8.9</c:v>
                </c:pt>
                <c:pt idx="253">
                  <c:v>6.76</c:v>
                </c:pt>
                <c:pt idx="254">
                  <c:v>8.25</c:v>
                </c:pt>
                <c:pt idx="255">
                  <c:v>7.31</c:v>
                </c:pt>
                <c:pt idx="256">
                  <c:v>7.49</c:v>
                </c:pt>
                <c:pt idx="257">
                  <c:v>7.9</c:v>
                </c:pt>
                <c:pt idx="258">
                  <c:v>5.65</c:v>
                </c:pt>
                <c:pt idx="259">
                  <c:v>8.6</c:v>
                </c:pt>
                <c:pt idx="260">
                  <c:v>5.78</c:v>
                </c:pt>
                <c:pt idx="261">
                  <c:v>10.15</c:v>
                </c:pt>
                <c:pt idx="262">
                  <c:v>9.5299999999999994</c:v>
                </c:pt>
                <c:pt idx="263">
                  <c:v>7.27</c:v>
                </c:pt>
                <c:pt idx="264">
                  <c:v>5.43</c:v>
                </c:pt>
                <c:pt idx="265">
                  <c:v>7.74</c:v>
                </c:pt>
                <c:pt idx="266">
                  <c:v>5.92</c:v>
                </c:pt>
                <c:pt idx="267">
                  <c:v>8.64</c:v>
                </c:pt>
                <c:pt idx="268">
                  <c:v>11.94</c:v>
                </c:pt>
                <c:pt idx="269">
                  <c:v>10.92</c:v>
                </c:pt>
                <c:pt idx="270">
                  <c:v>10.09</c:v>
                </c:pt>
                <c:pt idx="271">
                  <c:v>11.17</c:v>
                </c:pt>
                <c:pt idx="272">
                  <c:v>10.92</c:v>
                </c:pt>
                <c:pt idx="273">
                  <c:v>10.53</c:v>
                </c:pt>
                <c:pt idx="274">
                  <c:v>11.37</c:v>
                </c:pt>
                <c:pt idx="275">
                  <c:v>10.88</c:v>
                </c:pt>
                <c:pt idx="276">
                  <c:v>8.8800000000000008</c:v>
                </c:pt>
                <c:pt idx="277">
                  <c:v>8.94</c:v>
                </c:pt>
                <c:pt idx="278">
                  <c:v>8.84</c:v>
                </c:pt>
                <c:pt idx="279">
                  <c:v>6.88</c:v>
                </c:pt>
                <c:pt idx="280">
                  <c:v>10.210000000000001</c:v>
                </c:pt>
                <c:pt idx="281">
                  <c:v>10.6</c:v>
                </c:pt>
                <c:pt idx="282">
                  <c:v>7.86</c:v>
                </c:pt>
                <c:pt idx="283">
                  <c:v>8.8800000000000008</c:v>
                </c:pt>
                <c:pt idx="284">
                  <c:v>9.0399999999999991</c:v>
                </c:pt>
                <c:pt idx="285">
                  <c:v>6.94</c:v>
                </c:pt>
                <c:pt idx="286">
                  <c:v>8.82</c:v>
                </c:pt>
                <c:pt idx="287">
                  <c:v>7.74</c:v>
                </c:pt>
                <c:pt idx="288">
                  <c:v>7.45</c:v>
                </c:pt>
                <c:pt idx="289">
                  <c:v>7.47</c:v>
                </c:pt>
                <c:pt idx="290">
                  <c:v>8.3699999999999992</c:v>
                </c:pt>
                <c:pt idx="291">
                  <c:v>9.51</c:v>
                </c:pt>
                <c:pt idx="292">
                  <c:v>11</c:v>
                </c:pt>
                <c:pt idx="293">
                  <c:v>9.6999999999999993</c:v>
                </c:pt>
                <c:pt idx="294">
                  <c:v>10.45</c:v>
                </c:pt>
                <c:pt idx="295">
                  <c:v>8.92</c:v>
                </c:pt>
                <c:pt idx="296">
                  <c:v>7.06</c:v>
                </c:pt>
                <c:pt idx="297">
                  <c:v>6.82</c:v>
                </c:pt>
                <c:pt idx="298">
                  <c:v>8.33</c:v>
                </c:pt>
                <c:pt idx="299">
                  <c:v>8.92</c:v>
                </c:pt>
                <c:pt idx="300">
                  <c:v>8.86</c:v>
                </c:pt>
                <c:pt idx="301">
                  <c:v>10.31</c:v>
                </c:pt>
                <c:pt idx="302">
                  <c:v>8.4700000000000006</c:v>
                </c:pt>
                <c:pt idx="303">
                  <c:v>7.98</c:v>
                </c:pt>
                <c:pt idx="304">
                  <c:v>9.7799999999999994</c:v>
                </c:pt>
                <c:pt idx="305">
                  <c:v>9.6</c:v>
                </c:pt>
                <c:pt idx="306">
                  <c:v>12.74</c:v>
                </c:pt>
                <c:pt idx="307">
                  <c:v>9.9600000000000009</c:v>
                </c:pt>
                <c:pt idx="308">
                  <c:v>8.27</c:v>
                </c:pt>
                <c:pt idx="309">
                  <c:v>9.31</c:v>
                </c:pt>
                <c:pt idx="310">
                  <c:v>8.1300000000000008</c:v>
                </c:pt>
                <c:pt idx="311">
                  <c:v>9.1300000000000008</c:v>
                </c:pt>
                <c:pt idx="312">
                  <c:v>10.210000000000001</c:v>
                </c:pt>
                <c:pt idx="313">
                  <c:v>9.7200000000000006</c:v>
                </c:pt>
                <c:pt idx="314">
                  <c:v>8.84</c:v>
                </c:pt>
                <c:pt idx="315">
                  <c:v>12.17</c:v>
                </c:pt>
                <c:pt idx="316">
                  <c:v>10.02</c:v>
                </c:pt>
                <c:pt idx="317">
                  <c:v>11.45</c:v>
                </c:pt>
                <c:pt idx="318">
                  <c:v>9.74</c:v>
                </c:pt>
                <c:pt idx="319">
                  <c:v>8.84</c:v>
                </c:pt>
                <c:pt idx="320">
                  <c:v>9.8000000000000007</c:v>
                </c:pt>
                <c:pt idx="321">
                  <c:v>7.41</c:v>
                </c:pt>
                <c:pt idx="322">
                  <c:v>10.8</c:v>
                </c:pt>
                <c:pt idx="323">
                  <c:v>12.78</c:v>
                </c:pt>
                <c:pt idx="324">
                  <c:v>13.7</c:v>
                </c:pt>
                <c:pt idx="325">
                  <c:v>12.56</c:v>
                </c:pt>
                <c:pt idx="326">
                  <c:v>12.7</c:v>
                </c:pt>
                <c:pt idx="327">
                  <c:v>10.64</c:v>
                </c:pt>
                <c:pt idx="328">
                  <c:v>12.58</c:v>
                </c:pt>
                <c:pt idx="329">
                  <c:v>14.11</c:v>
                </c:pt>
                <c:pt idx="330">
                  <c:v>12.39</c:v>
                </c:pt>
                <c:pt idx="331">
                  <c:v>9.9600000000000009</c:v>
                </c:pt>
                <c:pt idx="332">
                  <c:v>10.02</c:v>
                </c:pt>
                <c:pt idx="333">
                  <c:v>9.8800000000000008</c:v>
                </c:pt>
                <c:pt idx="334">
                  <c:v>11.8</c:v>
                </c:pt>
                <c:pt idx="335">
                  <c:v>10.41</c:v>
                </c:pt>
                <c:pt idx="336">
                  <c:v>9.6999999999999993</c:v>
                </c:pt>
                <c:pt idx="337">
                  <c:v>11.03</c:v>
                </c:pt>
                <c:pt idx="338">
                  <c:v>9.27</c:v>
                </c:pt>
                <c:pt idx="339">
                  <c:v>10.130000000000001</c:v>
                </c:pt>
                <c:pt idx="340">
                  <c:v>11.29</c:v>
                </c:pt>
                <c:pt idx="341">
                  <c:v>12.47</c:v>
                </c:pt>
                <c:pt idx="342">
                  <c:v>13.21</c:v>
                </c:pt>
                <c:pt idx="343">
                  <c:v>15.5</c:v>
                </c:pt>
                <c:pt idx="344">
                  <c:v>13.72</c:v>
                </c:pt>
                <c:pt idx="345">
                  <c:v>11.54</c:v>
                </c:pt>
                <c:pt idx="346">
                  <c:v>14.37</c:v>
                </c:pt>
                <c:pt idx="347">
                  <c:v>13.11</c:v>
                </c:pt>
                <c:pt idx="348">
                  <c:v>11.66</c:v>
                </c:pt>
                <c:pt idx="349">
                  <c:v>13.03</c:v>
                </c:pt>
                <c:pt idx="350">
                  <c:v>12.88</c:v>
                </c:pt>
                <c:pt idx="351">
                  <c:v>9.94</c:v>
                </c:pt>
                <c:pt idx="352">
                  <c:v>10.51</c:v>
                </c:pt>
                <c:pt idx="353">
                  <c:v>11.58</c:v>
                </c:pt>
                <c:pt idx="354">
                  <c:v>11.96</c:v>
                </c:pt>
                <c:pt idx="355">
                  <c:v>14.82</c:v>
                </c:pt>
                <c:pt idx="356">
                  <c:v>14.66</c:v>
                </c:pt>
                <c:pt idx="357">
                  <c:v>12.25</c:v>
                </c:pt>
                <c:pt idx="358">
                  <c:v>10.78</c:v>
                </c:pt>
                <c:pt idx="359">
                  <c:v>7.76</c:v>
                </c:pt>
                <c:pt idx="360">
                  <c:v>9.92</c:v>
                </c:pt>
                <c:pt idx="361">
                  <c:v>12.78</c:v>
                </c:pt>
                <c:pt idx="362">
                  <c:v>14.03</c:v>
                </c:pt>
                <c:pt idx="363">
                  <c:v>12.5</c:v>
                </c:pt>
                <c:pt idx="364">
                  <c:v>11.94</c:v>
                </c:pt>
                <c:pt idx="365">
                  <c:v>11.54</c:v>
                </c:pt>
                <c:pt idx="366">
                  <c:v>12.92</c:v>
                </c:pt>
                <c:pt idx="367">
                  <c:v>11.6</c:v>
                </c:pt>
                <c:pt idx="368">
                  <c:v>10.66</c:v>
                </c:pt>
                <c:pt idx="369">
                  <c:v>10.17</c:v>
                </c:pt>
                <c:pt idx="370">
                  <c:v>11.58</c:v>
                </c:pt>
                <c:pt idx="371">
                  <c:v>10.53</c:v>
                </c:pt>
                <c:pt idx="372">
                  <c:v>9.6199999999999992</c:v>
                </c:pt>
                <c:pt idx="373">
                  <c:v>8.8000000000000007</c:v>
                </c:pt>
                <c:pt idx="374">
                  <c:v>11.56</c:v>
                </c:pt>
                <c:pt idx="375">
                  <c:v>7.86</c:v>
                </c:pt>
                <c:pt idx="376">
                  <c:v>10.82</c:v>
                </c:pt>
                <c:pt idx="377">
                  <c:v>10.84</c:v>
                </c:pt>
                <c:pt idx="378">
                  <c:v>11.49</c:v>
                </c:pt>
                <c:pt idx="379">
                  <c:v>11.54</c:v>
                </c:pt>
                <c:pt idx="380">
                  <c:v>11.37</c:v>
                </c:pt>
                <c:pt idx="381">
                  <c:v>8.86</c:v>
                </c:pt>
                <c:pt idx="382">
                  <c:v>10.9</c:v>
                </c:pt>
                <c:pt idx="383">
                  <c:v>9.43</c:v>
                </c:pt>
                <c:pt idx="384">
                  <c:v>9.8000000000000007</c:v>
                </c:pt>
                <c:pt idx="385">
                  <c:v>8.82</c:v>
                </c:pt>
                <c:pt idx="386">
                  <c:v>11.88</c:v>
                </c:pt>
                <c:pt idx="387">
                  <c:v>13.15</c:v>
                </c:pt>
                <c:pt idx="388">
                  <c:v>11.23</c:v>
                </c:pt>
                <c:pt idx="389">
                  <c:v>12.11</c:v>
                </c:pt>
                <c:pt idx="390">
                  <c:v>12.74</c:v>
                </c:pt>
                <c:pt idx="391">
                  <c:v>11.43</c:v>
                </c:pt>
                <c:pt idx="392">
                  <c:v>11.74</c:v>
                </c:pt>
                <c:pt idx="393">
                  <c:v>11.21</c:v>
                </c:pt>
                <c:pt idx="394">
                  <c:v>12.68</c:v>
                </c:pt>
                <c:pt idx="395">
                  <c:v>11.02</c:v>
                </c:pt>
                <c:pt idx="396">
                  <c:v>9.33</c:v>
                </c:pt>
                <c:pt idx="397">
                  <c:v>10.96</c:v>
                </c:pt>
                <c:pt idx="398">
                  <c:v>9.66</c:v>
                </c:pt>
                <c:pt idx="399">
                  <c:v>10.74</c:v>
                </c:pt>
                <c:pt idx="400">
                  <c:v>10.039999999999999</c:v>
                </c:pt>
                <c:pt idx="401">
                  <c:v>12.96</c:v>
                </c:pt>
                <c:pt idx="402">
                  <c:v>12.8</c:v>
                </c:pt>
                <c:pt idx="403">
                  <c:v>11.51</c:v>
                </c:pt>
                <c:pt idx="404">
                  <c:v>13.35</c:v>
                </c:pt>
                <c:pt idx="405">
                  <c:v>12.62</c:v>
                </c:pt>
                <c:pt idx="406">
                  <c:v>13.07</c:v>
                </c:pt>
                <c:pt idx="407">
                  <c:v>11.52</c:v>
                </c:pt>
                <c:pt idx="408">
                  <c:v>11.27</c:v>
                </c:pt>
                <c:pt idx="409">
                  <c:v>9.1300000000000008</c:v>
                </c:pt>
                <c:pt idx="410">
                  <c:v>11.94</c:v>
                </c:pt>
                <c:pt idx="411">
                  <c:v>10.92</c:v>
                </c:pt>
                <c:pt idx="412">
                  <c:v>11.98</c:v>
                </c:pt>
                <c:pt idx="413">
                  <c:v>11.11</c:v>
                </c:pt>
                <c:pt idx="414">
                  <c:v>11.13</c:v>
                </c:pt>
                <c:pt idx="415">
                  <c:v>10.15</c:v>
                </c:pt>
                <c:pt idx="416">
                  <c:v>10.15</c:v>
                </c:pt>
                <c:pt idx="417">
                  <c:v>10.66</c:v>
                </c:pt>
                <c:pt idx="418">
                  <c:v>10.27</c:v>
                </c:pt>
                <c:pt idx="419">
                  <c:v>8.0399999999999991</c:v>
                </c:pt>
                <c:pt idx="420">
                  <c:v>12.13</c:v>
                </c:pt>
                <c:pt idx="421">
                  <c:v>10.41</c:v>
                </c:pt>
                <c:pt idx="422">
                  <c:v>8.17</c:v>
                </c:pt>
                <c:pt idx="423">
                  <c:v>8.5500000000000007</c:v>
                </c:pt>
                <c:pt idx="424">
                  <c:v>15.37</c:v>
                </c:pt>
                <c:pt idx="425">
                  <c:v>8.4499999999999993</c:v>
                </c:pt>
                <c:pt idx="426">
                  <c:v>9</c:v>
                </c:pt>
                <c:pt idx="427">
                  <c:v>9.51</c:v>
                </c:pt>
                <c:pt idx="428">
                  <c:v>6.92</c:v>
                </c:pt>
                <c:pt idx="429">
                  <c:v>9.7200000000000006</c:v>
                </c:pt>
                <c:pt idx="430">
                  <c:v>9.76</c:v>
                </c:pt>
                <c:pt idx="431">
                  <c:v>6.04</c:v>
                </c:pt>
                <c:pt idx="432">
                  <c:v>8.25</c:v>
                </c:pt>
                <c:pt idx="433">
                  <c:v>12.76</c:v>
                </c:pt>
                <c:pt idx="434">
                  <c:v>10.49</c:v>
                </c:pt>
                <c:pt idx="435">
                  <c:v>10.58</c:v>
                </c:pt>
                <c:pt idx="436">
                  <c:v>7.8</c:v>
                </c:pt>
                <c:pt idx="437">
                  <c:v>8.0399999999999991</c:v>
                </c:pt>
                <c:pt idx="438">
                  <c:v>9.23</c:v>
                </c:pt>
                <c:pt idx="439">
                  <c:v>8.68</c:v>
                </c:pt>
                <c:pt idx="440">
                  <c:v>10.92</c:v>
                </c:pt>
                <c:pt idx="441">
                  <c:v>7.82</c:v>
                </c:pt>
                <c:pt idx="442">
                  <c:v>9.7200000000000006</c:v>
                </c:pt>
                <c:pt idx="443">
                  <c:v>8</c:v>
                </c:pt>
                <c:pt idx="444">
                  <c:v>7.61</c:v>
                </c:pt>
                <c:pt idx="445">
                  <c:v>7.78</c:v>
                </c:pt>
                <c:pt idx="446">
                  <c:v>8.25</c:v>
                </c:pt>
                <c:pt idx="447">
                  <c:v>7.88</c:v>
                </c:pt>
                <c:pt idx="448">
                  <c:v>8.27</c:v>
                </c:pt>
                <c:pt idx="449">
                  <c:v>7.9</c:v>
                </c:pt>
                <c:pt idx="450">
                  <c:v>8.2899999999999991</c:v>
                </c:pt>
                <c:pt idx="451">
                  <c:v>10.6</c:v>
                </c:pt>
                <c:pt idx="452">
                  <c:v>9.41</c:v>
                </c:pt>
                <c:pt idx="453">
                  <c:v>6.9</c:v>
                </c:pt>
                <c:pt idx="454">
                  <c:v>6.72</c:v>
                </c:pt>
                <c:pt idx="455">
                  <c:v>13.39</c:v>
                </c:pt>
                <c:pt idx="456">
                  <c:v>8.19</c:v>
                </c:pt>
                <c:pt idx="457">
                  <c:v>14.45</c:v>
                </c:pt>
                <c:pt idx="458">
                  <c:v>6.82</c:v>
                </c:pt>
                <c:pt idx="459">
                  <c:v>4.59</c:v>
                </c:pt>
                <c:pt idx="460">
                  <c:v>8.31</c:v>
                </c:pt>
                <c:pt idx="461">
                  <c:v>7.1</c:v>
                </c:pt>
                <c:pt idx="462">
                  <c:v>9.66</c:v>
                </c:pt>
                <c:pt idx="463">
                  <c:v>10.76</c:v>
                </c:pt>
                <c:pt idx="464">
                  <c:v>6.14</c:v>
                </c:pt>
                <c:pt idx="465">
                  <c:v>5.12</c:v>
                </c:pt>
                <c:pt idx="466">
                  <c:v>8.17</c:v>
                </c:pt>
                <c:pt idx="467">
                  <c:v>8.51</c:v>
                </c:pt>
                <c:pt idx="468">
                  <c:v>10.35</c:v>
                </c:pt>
                <c:pt idx="469">
                  <c:v>7.74</c:v>
                </c:pt>
                <c:pt idx="470">
                  <c:v>9.23</c:v>
                </c:pt>
                <c:pt idx="471">
                  <c:v>11.37</c:v>
                </c:pt>
                <c:pt idx="472">
                  <c:v>6.72</c:v>
                </c:pt>
                <c:pt idx="473">
                  <c:v>7.84</c:v>
                </c:pt>
                <c:pt idx="474">
                  <c:v>10.039999999999999</c:v>
                </c:pt>
                <c:pt idx="475">
                  <c:v>7.29</c:v>
                </c:pt>
                <c:pt idx="476">
                  <c:v>17.68</c:v>
                </c:pt>
                <c:pt idx="477">
                  <c:v>7.27</c:v>
                </c:pt>
                <c:pt idx="478">
                  <c:v>6.9</c:v>
                </c:pt>
                <c:pt idx="479">
                  <c:v>8.25</c:v>
                </c:pt>
                <c:pt idx="480">
                  <c:v>6.94</c:v>
                </c:pt>
                <c:pt idx="481">
                  <c:v>10.64</c:v>
                </c:pt>
                <c:pt idx="482">
                  <c:v>5.96</c:v>
                </c:pt>
                <c:pt idx="483">
                  <c:v>6.19</c:v>
                </c:pt>
                <c:pt idx="484">
                  <c:v>9.15</c:v>
                </c:pt>
                <c:pt idx="485">
                  <c:v>7.12</c:v>
                </c:pt>
                <c:pt idx="486">
                  <c:v>6.96</c:v>
                </c:pt>
                <c:pt idx="487">
                  <c:v>9.9</c:v>
                </c:pt>
                <c:pt idx="488">
                  <c:v>14.09</c:v>
                </c:pt>
                <c:pt idx="489">
                  <c:v>8.7799999999999994</c:v>
                </c:pt>
                <c:pt idx="490">
                  <c:v>9.07</c:v>
                </c:pt>
                <c:pt idx="491">
                  <c:v>9.15</c:v>
                </c:pt>
                <c:pt idx="492">
                  <c:v>6.9</c:v>
                </c:pt>
                <c:pt idx="493">
                  <c:v>8.57</c:v>
                </c:pt>
                <c:pt idx="494">
                  <c:v>6.55</c:v>
                </c:pt>
                <c:pt idx="495">
                  <c:v>7.62</c:v>
                </c:pt>
                <c:pt idx="496">
                  <c:v>9.7799999999999994</c:v>
                </c:pt>
                <c:pt idx="497">
                  <c:v>9.19</c:v>
                </c:pt>
                <c:pt idx="498">
                  <c:v>6.72</c:v>
                </c:pt>
                <c:pt idx="499">
                  <c:v>8.64</c:v>
                </c:pt>
                <c:pt idx="500">
                  <c:v>8.8800000000000008</c:v>
                </c:pt>
                <c:pt idx="501">
                  <c:v>8.39</c:v>
                </c:pt>
                <c:pt idx="502">
                  <c:v>9.4700000000000006</c:v>
                </c:pt>
                <c:pt idx="503">
                  <c:v>9.58</c:v>
                </c:pt>
                <c:pt idx="504">
                  <c:v>8.19</c:v>
                </c:pt>
                <c:pt idx="505">
                  <c:v>7.86</c:v>
                </c:pt>
                <c:pt idx="506">
                  <c:v>7.8</c:v>
                </c:pt>
                <c:pt idx="507">
                  <c:v>8.41</c:v>
                </c:pt>
                <c:pt idx="508">
                  <c:v>13.43</c:v>
                </c:pt>
                <c:pt idx="509">
                  <c:v>7.17</c:v>
                </c:pt>
                <c:pt idx="510">
                  <c:v>6.51</c:v>
                </c:pt>
                <c:pt idx="511">
                  <c:v>10</c:v>
                </c:pt>
                <c:pt idx="512">
                  <c:v>6.9</c:v>
                </c:pt>
                <c:pt idx="513">
                  <c:v>7.94</c:v>
                </c:pt>
                <c:pt idx="514">
                  <c:v>7.7</c:v>
                </c:pt>
                <c:pt idx="515">
                  <c:v>7.96</c:v>
                </c:pt>
                <c:pt idx="516">
                  <c:v>7</c:v>
                </c:pt>
                <c:pt idx="517">
                  <c:v>12.03</c:v>
                </c:pt>
                <c:pt idx="518">
                  <c:v>7.29</c:v>
                </c:pt>
                <c:pt idx="519">
                  <c:v>10.33</c:v>
                </c:pt>
                <c:pt idx="520">
                  <c:v>7.1</c:v>
                </c:pt>
                <c:pt idx="521">
                  <c:v>5.31</c:v>
                </c:pt>
                <c:pt idx="522">
                  <c:v>6.47</c:v>
                </c:pt>
                <c:pt idx="523">
                  <c:v>7.76</c:v>
                </c:pt>
                <c:pt idx="524">
                  <c:v>8.7200000000000006</c:v>
                </c:pt>
                <c:pt idx="525">
                  <c:v>8.68</c:v>
                </c:pt>
                <c:pt idx="526">
                  <c:v>8.4499999999999993</c:v>
                </c:pt>
                <c:pt idx="527">
                  <c:v>8.5299999999999994</c:v>
                </c:pt>
                <c:pt idx="528">
                  <c:v>8.11</c:v>
                </c:pt>
                <c:pt idx="529">
                  <c:v>9.41</c:v>
                </c:pt>
                <c:pt idx="530">
                  <c:v>7.13</c:v>
                </c:pt>
                <c:pt idx="531">
                  <c:v>8.39</c:v>
                </c:pt>
                <c:pt idx="532">
                  <c:v>14.9</c:v>
                </c:pt>
                <c:pt idx="533">
                  <c:v>6.78</c:v>
                </c:pt>
                <c:pt idx="534">
                  <c:v>7.27</c:v>
                </c:pt>
                <c:pt idx="535">
                  <c:v>8.2899999999999991</c:v>
                </c:pt>
                <c:pt idx="536">
                  <c:v>7.12</c:v>
                </c:pt>
                <c:pt idx="537">
                  <c:v>7.57</c:v>
                </c:pt>
                <c:pt idx="538">
                  <c:v>6.23</c:v>
                </c:pt>
                <c:pt idx="539">
                  <c:v>7.45</c:v>
                </c:pt>
                <c:pt idx="540">
                  <c:v>9.3699999999999992</c:v>
                </c:pt>
                <c:pt idx="541">
                  <c:v>9.49</c:v>
                </c:pt>
                <c:pt idx="542">
                  <c:v>10.82</c:v>
                </c:pt>
                <c:pt idx="543">
                  <c:v>12.41</c:v>
                </c:pt>
                <c:pt idx="544">
                  <c:v>9.86</c:v>
                </c:pt>
                <c:pt idx="545">
                  <c:v>6.64</c:v>
                </c:pt>
                <c:pt idx="546">
                  <c:v>6.1</c:v>
                </c:pt>
                <c:pt idx="547">
                  <c:v>8.09</c:v>
                </c:pt>
                <c:pt idx="548">
                  <c:v>7.7</c:v>
                </c:pt>
                <c:pt idx="549">
                  <c:v>7.25</c:v>
                </c:pt>
                <c:pt idx="550">
                  <c:v>12.54</c:v>
                </c:pt>
                <c:pt idx="551">
                  <c:v>10</c:v>
                </c:pt>
                <c:pt idx="552">
                  <c:v>8.25</c:v>
                </c:pt>
                <c:pt idx="553">
                  <c:v>9.09</c:v>
                </c:pt>
                <c:pt idx="554">
                  <c:v>6.8</c:v>
                </c:pt>
                <c:pt idx="555">
                  <c:v>10.27</c:v>
                </c:pt>
                <c:pt idx="556">
                  <c:v>10.47</c:v>
                </c:pt>
                <c:pt idx="557">
                  <c:v>7.25</c:v>
                </c:pt>
                <c:pt idx="558">
                  <c:v>7.88</c:v>
                </c:pt>
                <c:pt idx="559">
                  <c:v>6.51</c:v>
                </c:pt>
                <c:pt idx="560">
                  <c:v>8.31</c:v>
                </c:pt>
                <c:pt idx="561">
                  <c:v>6.17</c:v>
                </c:pt>
                <c:pt idx="562">
                  <c:v>9.07</c:v>
                </c:pt>
                <c:pt idx="563">
                  <c:v>7.59</c:v>
                </c:pt>
                <c:pt idx="564">
                  <c:v>7.27</c:v>
                </c:pt>
                <c:pt idx="565">
                  <c:v>8.49</c:v>
                </c:pt>
                <c:pt idx="566">
                  <c:v>12.39</c:v>
                </c:pt>
                <c:pt idx="567">
                  <c:v>9.64</c:v>
                </c:pt>
                <c:pt idx="568">
                  <c:v>10.6</c:v>
                </c:pt>
                <c:pt idx="569">
                  <c:v>6.94</c:v>
                </c:pt>
                <c:pt idx="570">
                  <c:v>9.51</c:v>
                </c:pt>
                <c:pt idx="571">
                  <c:v>5.88</c:v>
                </c:pt>
                <c:pt idx="572">
                  <c:v>6.96</c:v>
                </c:pt>
                <c:pt idx="573">
                  <c:v>12.29</c:v>
                </c:pt>
                <c:pt idx="574">
                  <c:v>11.84</c:v>
                </c:pt>
                <c:pt idx="575">
                  <c:v>5.98</c:v>
                </c:pt>
                <c:pt idx="576">
                  <c:v>9.5500000000000007</c:v>
                </c:pt>
                <c:pt idx="577">
                  <c:v>12.29</c:v>
                </c:pt>
                <c:pt idx="578">
                  <c:v>7.21</c:v>
                </c:pt>
                <c:pt idx="579">
                  <c:v>10.43</c:v>
                </c:pt>
                <c:pt idx="580">
                  <c:v>8.4499999999999993</c:v>
                </c:pt>
                <c:pt idx="581">
                  <c:v>6.76</c:v>
                </c:pt>
                <c:pt idx="582">
                  <c:v>7.74</c:v>
                </c:pt>
                <c:pt idx="583">
                  <c:v>6.35</c:v>
                </c:pt>
                <c:pt idx="584">
                  <c:v>6.9</c:v>
                </c:pt>
                <c:pt idx="585">
                  <c:v>10.039999999999999</c:v>
                </c:pt>
                <c:pt idx="586">
                  <c:v>7.37</c:v>
                </c:pt>
                <c:pt idx="587">
                  <c:v>5.59</c:v>
                </c:pt>
                <c:pt idx="588">
                  <c:v>8.9</c:v>
                </c:pt>
                <c:pt idx="589">
                  <c:v>8.02</c:v>
                </c:pt>
                <c:pt idx="590">
                  <c:v>5.65</c:v>
                </c:pt>
                <c:pt idx="591">
                  <c:v>7.31</c:v>
                </c:pt>
                <c:pt idx="592">
                  <c:v>6.57</c:v>
                </c:pt>
                <c:pt idx="593">
                  <c:v>8.58</c:v>
                </c:pt>
                <c:pt idx="594">
                  <c:v>8.9600000000000009</c:v>
                </c:pt>
                <c:pt idx="595">
                  <c:v>8.7799999999999994</c:v>
                </c:pt>
                <c:pt idx="596">
                  <c:v>9.17</c:v>
                </c:pt>
                <c:pt idx="597">
                  <c:v>9.92</c:v>
                </c:pt>
                <c:pt idx="598">
                  <c:v>9.92</c:v>
                </c:pt>
                <c:pt idx="599">
                  <c:v>8</c:v>
                </c:pt>
                <c:pt idx="600">
                  <c:v>7.04</c:v>
                </c:pt>
                <c:pt idx="601">
                  <c:v>7.64</c:v>
                </c:pt>
                <c:pt idx="602">
                  <c:v>7.06</c:v>
                </c:pt>
                <c:pt idx="603">
                  <c:v>8.6999999999999993</c:v>
                </c:pt>
                <c:pt idx="604">
                  <c:v>10.8</c:v>
                </c:pt>
                <c:pt idx="605">
                  <c:v>7.39</c:v>
                </c:pt>
                <c:pt idx="606">
                  <c:v>7.51</c:v>
                </c:pt>
                <c:pt idx="607">
                  <c:v>5.45</c:v>
                </c:pt>
                <c:pt idx="608">
                  <c:v>6.47</c:v>
                </c:pt>
                <c:pt idx="609">
                  <c:v>6.08</c:v>
                </c:pt>
                <c:pt idx="610">
                  <c:v>9.06</c:v>
                </c:pt>
                <c:pt idx="611">
                  <c:v>5.65</c:v>
                </c:pt>
                <c:pt idx="612">
                  <c:v>8.08</c:v>
                </c:pt>
                <c:pt idx="613">
                  <c:v>8.5500000000000007</c:v>
                </c:pt>
                <c:pt idx="614">
                  <c:v>7.68</c:v>
                </c:pt>
                <c:pt idx="615">
                  <c:v>10.58</c:v>
                </c:pt>
                <c:pt idx="616">
                  <c:v>10.039999999999999</c:v>
                </c:pt>
                <c:pt idx="617">
                  <c:v>9.0399999999999991</c:v>
                </c:pt>
                <c:pt idx="618">
                  <c:v>8.25</c:v>
                </c:pt>
                <c:pt idx="619">
                  <c:v>8.6999999999999993</c:v>
                </c:pt>
                <c:pt idx="620">
                  <c:v>8.5299999999999994</c:v>
                </c:pt>
                <c:pt idx="621">
                  <c:v>8.19</c:v>
                </c:pt>
                <c:pt idx="622">
                  <c:v>8.15</c:v>
                </c:pt>
                <c:pt idx="623">
                  <c:v>8.92</c:v>
                </c:pt>
                <c:pt idx="624">
                  <c:v>8.4700000000000006</c:v>
                </c:pt>
                <c:pt idx="625">
                  <c:v>5.78</c:v>
                </c:pt>
                <c:pt idx="626">
                  <c:v>8.76</c:v>
                </c:pt>
                <c:pt idx="627">
                  <c:v>7.19</c:v>
                </c:pt>
                <c:pt idx="628">
                  <c:v>6.53</c:v>
                </c:pt>
                <c:pt idx="629">
                  <c:v>8.06</c:v>
                </c:pt>
                <c:pt idx="630">
                  <c:v>10.35</c:v>
                </c:pt>
                <c:pt idx="631">
                  <c:v>11.88</c:v>
                </c:pt>
                <c:pt idx="632">
                  <c:v>17.7</c:v>
                </c:pt>
                <c:pt idx="633">
                  <c:v>9.11</c:v>
                </c:pt>
                <c:pt idx="634">
                  <c:v>7.29</c:v>
                </c:pt>
                <c:pt idx="635">
                  <c:v>6.33</c:v>
                </c:pt>
                <c:pt idx="636">
                  <c:v>7.64</c:v>
                </c:pt>
                <c:pt idx="637">
                  <c:v>6.92</c:v>
                </c:pt>
                <c:pt idx="638">
                  <c:v>5.17</c:v>
                </c:pt>
                <c:pt idx="639">
                  <c:v>6.86</c:v>
                </c:pt>
                <c:pt idx="640">
                  <c:v>5.37</c:v>
                </c:pt>
                <c:pt idx="641">
                  <c:v>6.82</c:v>
                </c:pt>
                <c:pt idx="642">
                  <c:v>9.07</c:v>
                </c:pt>
                <c:pt idx="643">
                  <c:v>7.02</c:v>
                </c:pt>
                <c:pt idx="644">
                  <c:v>6.04</c:v>
                </c:pt>
                <c:pt idx="645">
                  <c:v>9.02</c:v>
                </c:pt>
                <c:pt idx="646">
                  <c:v>8.7799999999999994</c:v>
                </c:pt>
                <c:pt idx="647">
                  <c:v>7.51</c:v>
                </c:pt>
                <c:pt idx="648">
                  <c:v>6.66</c:v>
                </c:pt>
                <c:pt idx="649">
                  <c:v>7.08</c:v>
                </c:pt>
                <c:pt idx="650">
                  <c:v>8</c:v>
                </c:pt>
                <c:pt idx="651">
                  <c:v>8.41</c:v>
                </c:pt>
                <c:pt idx="652">
                  <c:v>7.92</c:v>
                </c:pt>
                <c:pt idx="653">
                  <c:v>6.78</c:v>
                </c:pt>
                <c:pt idx="654">
                  <c:v>6.7</c:v>
                </c:pt>
                <c:pt idx="655">
                  <c:v>9.35</c:v>
                </c:pt>
                <c:pt idx="656">
                  <c:v>10.8</c:v>
                </c:pt>
                <c:pt idx="657">
                  <c:v>10.68</c:v>
                </c:pt>
                <c:pt idx="658">
                  <c:v>8.9600000000000009</c:v>
                </c:pt>
                <c:pt idx="659">
                  <c:v>12.11</c:v>
                </c:pt>
                <c:pt idx="660">
                  <c:v>12.74</c:v>
                </c:pt>
                <c:pt idx="661">
                  <c:v>10.94</c:v>
                </c:pt>
                <c:pt idx="662">
                  <c:v>8.4499999999999993</c:v>
                </c:pt>
                <c:pt idx="663">
                  <c:v>12.01</c:v>
                </c:pt>
                <c:pt idx="664">
                  <c:v>7.21</c:v>
                </c:pt>
                <c:pt idx="665">
                  <c:v>7.04</c:v>
                </c:pt>
                <c:pt idx="666">
                  <c:v>12.7</c:v>
                </c:pt>
                <c:pt idx="667">
                  <c:v>14.41</c:v>
                </c:pt>
                <c:pt idx="668">
                  <c:v>9.41</c:v>
                </c:pt>
                <c:pt idx="669">
                  <c:v>10.25</c:v>
                </c:pt>
                <c:pt idx="670">
                  <c:v>10.78</c:v>
                </c:pt>
                <c:pt idx="671">
                  <c:v>11.09</c:v>
                </c:pt>
                <c:pt idx="672">
                  <c:v>12.33</c:v>
                </c:pt>
                <c:pt idx="673">
                  <c:v>10.27</c:v>
                </c:pt>
                <c:pt idx="674">
                  <c:v>10.07</c:v>
                </c:pt>
                <c:pt idx="675">
                  <c:v>10</c:v>
                </c:pt>
                <c:pt idx="676">
                  <c:v>9.1300000000000008</c:v>
                </c:pt>
                <c:pt idx="677">
                  <c:v>9.9600000000000009</c:v>
                </c:pt>
                <c:pt idx="678">
                  <c:v>9.6999999999999993</c:v>
                </c:pt>
                <c:pt idx="679">
                  <c:v>13.6</c:v>
                </c:pt>
                <c:pt idx="680">
                  <c:v>14.41</c:v>
                </c:pt>
                <c:pt idx="681">
                  <c:v>13.6</c:v>
                </c:pt>
                <c:pt idx="682">
                  <c:v>12.58</c:v>
                </c:pt>
                <c:pt idx="683">
                  <c:v>12.31</c:v>
                </c:pt>
                <c:pt idx="684">
                  <c:v>14.82</c:v>
                </c:pt>
                <c:pt idx="685">
                  <c:v>14.88</c:v>
                </c:pt>
                <c:pt idx="686">
                  <c:v>11.35</c:v>
                </c:pt>
                <c:pt idx="687">
                  <c:v>8.66</c:v>
                </c:pt>
                <c:pt idx="688">
                  <c:v>10.51</c:v>
                </c:pt>
                <c:pt idx="689">
                  <c:v>11.13</c:v>
                </c:pt>
                <c:pt idx="690">
                  <c:v>8.8800000000000008</c:v>
                </c:pt>
                <c:pt idx="691">
                  <c:v>8.1300000000000008</c:v>
                </c:pt>
                <c:pt idx="692">
                  <c:v>9.8000000000000007</c:v>
                </c:pt>
                <c:pt idx="693">
                  <c:v>7.47</c:v>
                </c:pt>
                <c:pt idx="694">
                  <c:v>6.96</c:v>
                </c:pt>
                <c:pt idx="695">
                  <c:v>9.8800000000000008</c:v>
                </c:pt>
                <c:pt idx="696">
                  <c:v>9.41</c:v>
                </c:pt>
                <c:pt idx="697">
                  <c:v>10.74</c:v>
                </c:pt>
                <c:pt idx="698">
                  <c:v>11.27</c:v>
                </c:pt>
                <c:pt idx="699">
                  <c:v>10.62</c:v>
                </c:pt>
                <c:pt idx="700">
                  <c:v>12.09</c:v>
                </c:pt>
                <c:pt idx="701">
                  <c:v>13.11</c:v>
                </c:pt>
                <c:pt idx="702">
                  <c:v>10.29</c:v>
                </c:pt>
                <c:pt idx="703">
                  <c:v>14.17</c:v>
                </c:pt>
                <c:pt idx="704">
                  <c:v>11.52</c:v>
                </c:pt>
                <c:pt idx="705">
                  <c:v>11.74</c:v>
                </c:pt>
                <c:pt idx="706">
                  <c:v>10.25</c:v>
                </c:pt>
                <c:pt idx="707">
                  <c:v>11.6</c:v>
                </c:pt>
                <c:pt idx="708">
                  <c:v>11.25</c:v>
                </c:pt>
                <c:pt idx="709">
                  <c:v>10.210000000000001</c:v>
                </c:pt>
                <c:pt idx="710">
                  <c:v>11.98</c:v>
                </c:pt>
                <c:pt idx="711">
                  <c:v>11.66</c:v>
                </c:pt>
                <c:pt idx="712">
                  <c:v>16.97</c:v>
                </c:pt>
                <c:pt idx="713">
                  <c:v>13.84</c:v>
                </c:pt>
                <c:pt idx="714">
                  <c:v>12.64</c:v>
                </c:pt>
                <c:pt idx="715">
                  <c:v>9.76</c:v>
                </c:pt>
                <c:pt idx="716">
                  <c:v>7.92</c:v>
                </c:pt>
                <c:pt idx="717">
                  <c:v>10.130000000000001</c:v>
                </c:pt>
                <c:pt idx="718">
                  <c:v>9.9600000000000009</c:v>
                </c:pt>
                <c:pt idx="719">
                  <c:v>10.25</c:v>
                </c:pt>
                <c:pt idx="720">
                  <c:v>9.98</c:v>
                </c:pt>
                <c:pt idx="721">
                  <c:v>10.56</c:v>
                </c:pt>
                <c:pt idx="722">
                  <c:v>10.68</c:v>
                </c:pt>
                <c:pt idx="723">
                  <c:v>10.51</c:v>
                </c:pt>
                <c:pt idx="724">
                  <c:v>8.0399999999999991</c:v>
                </c:pt>
                <c:pt idx="725">
                  <c:v>7.57</c:v>
                </c:pt>
                <c:pt idx="726">
                  <c:v>6.88</c:v>
                </c:pt>
                <c:pt idx="727">
                  <c:v>11.54</c:v>
                </c:pt>
                <c:pt idx="728">
                  <c:v>9.9</c:v>
                </c:pt>
                <c:pt idx="729">
                  <c:v>11.94</c:v>
                </c:pt>
                <c:pt idx="730">
                  <c:v>11.54</c:v>
                </c:pt>
                <c:pt idx="731">
                  <c:v>12.17</c:v>
                </c:pt>
                <c:pt idx="732">
                  <c:v>10.050000000000001</c:v>
                </c:pt>
                <c:pt idx="733">
                  <c:v>13.56</c:v>
                </c:pt>
                <c:pt idx="734">
                  <c:v>13.82</c:v>
                </c:pt>
                <c:pt idx="735">
                  <c:v>15.44</c:v>
                </c:pt>
                <c:pt idx="736">
                  <c:v>16.78</c:v>
                </c:pt>
                <c:pt idx="737">
                  <c:v>14.48</c:v>
                </c:pt>
                <c:pt idx="738">
                  <c:v>16.41</c:v>
                </c:pt>
                <c:pt idx="739">
                  <c:v>12.9</c:v>
                </c:pt>
                <c:pt idx="740">
                  <c:v>9.86</c:v>
                </c:pt>
                <c:pt idx="741">
                  <c:v>11.15</c:v>
                </c:pt>
                <c:pt idx="742">
                  <c:v>11.07</c:v>
                </c:pt>
                <c:pt idx="743">
                  <c:v>10.68</c:v>
                </c:pt>
                <c:pt idx="744">
                  <c:v>10.74</c:v>
                </c:pt>
                <c:pt idx="745">
                  <c:v>10.49</c:v>
                </c:pt>
                <c:pt idx="746">
                  <c:v>12.96</c:v>
                </c:pt>
                <c:pt idx="747">
                  <c:v>11.41</c:v>
                </c:pt>
                <c:pt idx="748">
                  <c:v>10.43</c:v>
                </c:pt>
                <c:pt idx="749">
                  <c:v>10.92</c:v>
                </c:pt>
                <c:pt idx="750">
                  <c:v>10.64</c:v>
                </c:pt>
                <c:pt idx="751">
                  <c:v>11.82</c:v>
                </c:pt>
                <c:pt idx="752">
                  <c:v>10</c:v>
                </c:pt>
                <c:pt idx="753">
                  <c:v>8.68</c:v>
                </c:pt>
                <c:pt idx="754">
                  <c:v>10.62</c:v>
                </c:pt>
                <c:pt idx="755">
                  <c:v>9.0399999999999991</c:v>
                </c:pt>
                <c:pt idx="756">
                  <c:v>10.43</c:v>
                </c:pt>
                <c:pt idx="757">
                  <c:v>9.86</c:v>
                </c:pt>
                <c:pt idx="758">
                  <c:v>9.7799999999999994</c:v>
                </c:pt>
                <c:pt idx="759">
                  <c:v>10.29</c:v>
                </c:pt>
                <c:pt idx="760">
                  <c:v>9.3699999999999992</c:v>
                </c:pt>
                <c:pt idx="761">
                  <c:v>10.51</c:v>
                </c:pt>
                <c:pt idx="762">
                  <c:v>8.5299999999999994</c:v>
                </c:pt>
                <c:pt idx="763">
                  <c:v>7.47</c:v>
                </c:pt>
                <c:pt idx="764">
                  <c:v>6.29</c:v>
                </c:pt>
                <c:pt idx="765">
                  <c:v>11.98</c:v>
                </c:pt>
                <c:pt idx="766">
                  <c:v>10.56</c:v>
                </c:pt>
                <c:pt idx="767">
                  <c:v>11.19</c:v>
                </c:pt>
                <c:pt idx="768">
                  <c:v>11.82</c:v>
                </c:pt>
                <c:pt idx="769">
                  <c:v>12.09</c:v>
                </c:pt>
                <c:pt idx="770">
                  <c:v>10.92</c:v>
                </c:pt>
                <c:pt idx="771">
                  <c:v>11.66</c:v>
                </c:pt>
                <c:pt idx="772">
                  <c:v>8.7200000000000006</c:v>
                </c:pt>
                <c:pt idx="773">
                  <c:v>10.35</c:v>
                </c:pt>
                <c:pt idx="774">
                  <c:v>9.5500000000000007</c:v>
                </c:pt>
                <c:pt idx="775">
                  <c:v>11.19</c:v>
                </c:pt>
                <c:pt idx="776">
                  <c:v>9.7799999999999994</c:v>
                </c:pt>
                <c:pt idx="777">
                  <c:v>9.98</c:v>
                </c:pt>
                <c:pt idx="778">
                  <c:v>9.5500000000000007</c:v>
                </c:pt>
                <c:pt idx="779">
                  <c:v>8.92</c:v>
                </c:pt>
                <c:pt idx="780">
                  <c:v>12.41</c:v>
                </c:pt>
                <c:pt idx="781">
                  <c:v>7.25</c:v>
                </c:pt>
                <c:pt idx="782">
                  <c:v>8</c:v>
                </c:pt>
                <c:pt idx="783">
                  <c:v>7.51</c:v>
                </c:pt>
                <c:pt idx="784">
                  <c:v>8.6199999999999992</c:v>
                </c:pt>
                <c:pt idx="785">
                  <c:v>10.39</c:v>
                </c:pt>
                <c:pt idx="786">
                  <c:v>8.06</c:v>
                </c:pt>
                <c:pt idx="787">
                  <c:v>7.78</c:v>
                </c:pt>
                <c:pt idx="788">
                  <c:v>7.35</c:v>
                </c:pt>
                <c:pt idx="789">
                  <c:v>7.25</c:v>
                </c:pt>
                <c:pt idx="790">
                  <c:v>9.06</c:v>
                </c:pt>
                <c:pt idx="791">
                  <c:v>9.86</c:v>
                </c:pt>
                <c:pt idx="792">
                  <c:v>5.14</c:v>
                </c:pt>
                <c:pt idx="793">
                  <c:v>8.39</c:v>
                </c:pt>
                <c:pt idx="794">
                  <c:v>7.57</c:v>
                </c:pt>
                <c:pt idx="795">
                  <c:v>7.35</c:v>
                </c:pt>
                <c:pt idx="796">
                  <c:v>6.86</c:v>
                </c:pt>
                <c:pt idx="797">
                  <c:v>7.43</c:v>
                </c:pt>
                <c:pt idx="798">
                  <c:v>7</c:v>
                </c:pt>
                <c:pt idx="799">
                  <c:v>5.25</c:v>
                </c:pt>
                <c:pt idx="800">
                  <c:v>7.23</c:v>
                </c:pt>
                <c:pt idx="801">
                  <c:v>7.57</c:v>
                </c:pt>
                <c:pt idx="802">
                  <c:v>6.33</c:v>
                </c:pt>
                <c:pt idx="803">
                  <c:v>11.82</c:v>
                </c:pt>
                <c:pt idx="804">
                  <c:v>8.08</c:v>
                </c:pt>
                <c:pt idx="805">
                  <c:v>5.65</c:v>
                </c:pt>
                <c:pt idx="806">
                  <c:v>5.63</c:v>
                </c:pt>
                <c:pt idx="807">
                  <c:v>7.9</c:v>
                </c:pt>
                <c:pt idx="808">
                  <c:v>7.72</c:v>
                </c:pt>
                <c:pt idx="809">
                  <c:v>9.4700000000000006</c:v>
                </c:pt>
                <c:pt idx="810">
                  <c:v>8.06</c:v>
                </c:pt>
                <c:pt idx="811">
                  <c:v>10.33</c:v>
                </c:pt>
                <c:pt idx="812">
                  <c:v>4.78</c:v>
                </c:pt>
                <c:pt idx="813">
                  <c:v>13.54</c:v>
                </c:pt>
                <c:pt idx="814">
                  <c:v>5.78</c:v>
                </c:pt>
                <c:pt idx="815">
                  <c:v>7.7</c:v>
                </c:pt>
                <c:pt idx="816">
                  <c:v>7.62</c:v>
                </c:pt>
                <c:pt idx="817">
                  <c:v>10.49</c:v>
                </c:pt>
                <c:pt idx="818">
                  <c:v>10.7</c:v>
                </c:pt>
                <c:pt idx="819">
                  <c:v>7.92</c:v>
                </c:pt>
                <c:pt idx="820">
                  <c:v>8.17</c:v>
                </c:pt>
                <c:pt idx="821">
                  <c:v>7.06</c:v>
                </c:pt>
                <c:pt idx="822">
                  <c:v>16.27</c:v>
                </c:pt>
                <c:pt idx="823">
                  <c:v>6.31</c:v>
                </c:pt>
                <c:pt idx="824">
                  <c:v>8.08</c:v>
                </c:pt>
                <c:pt idx="825">
                  <c:v>9.11</c:v>
                </c:pt>
                <c:pt idx="826">
                  <c:v>6.96</c:v>
                </c:pt>
                <c:pt idx="827">
                  <c:v>10.53</c:v>
                </c:pt>
                <c:pt idx="828">
                  <c:v>7.62</c:v>
                </c:pt>
                <c:pt idx="829">
                  <c:v>6.55</c:v>
                </c:pt>
                <c:pt idx="830">
                  <c:v>8.9</c:v>
                </c:pt>
                <c:pt idx="831">
                  <c:v>11.47</c:v>
                </c:pt>
                <c:pt idx="832">
                  <c:v>8.41</c:v>
                </c:pt>
                <c:pt idx="833">
                  <c:v>11.82</c:v>
                </c:pt>
                <c:pt idx="834">
                  <c:v>4.59</c:v>
                </c:pt>
                <c:pt idx="835">
                  <c:v>5.47</c:v>
                </c:pt>
                <c:pt idx="836">
                  <c:v>8.19</c:v>
                </c:pt>
                <c:pt idx="837">
                  <c:v>5.53</c:v>
                </c:pt>
                <c:pt idx="838">
                  <c:v>7.94</c:v>
                </c:pt>
                <c:pt idx="839">
                  <c:v>7.96</c:v>
                </c:pt>
                <c:pt idx="840">
                  <c:v>9.82</c:v>
                </c:pt>
                <c:pt idx="841">
                  <c:v>6.27</c:v>
                </c:pt>
                <c:pt idx="842">
                  <c:v>6.88</c:v>
                </c:pt>
                <c:pt idx="843">
                  <c:v>13.11</c:v>
                </c:pt>
                <c:pt idx="844">
                  <c:v>6.25</c:v>
                </c:pt>
                <c:pt idx="845">
                  <c:v>6.74</c:v>
                </c:pt>
                <c:pt idx="846">
                  <c:v>8.08</c:v>
                </c:pt>
                <c:pt idx="847">
                  <c:v>8.08</c:v>
                </c:pt>
                <c:pt idx="848">
                  <c:v>8.25</c:v>
                </c:pt>
                <c:pt idx="849">
                  <c:v>6.47</c:v>
                </c:pt>
                <c:pt idx="850">
                  <c:v>7.8</c:v>
                </c:pt>
                <c:pt idx="851">
                  <c:v>5.74</c:v>
                </c:pt>
                <c:pt idx="852">
                  <c:v>8.41</c:v>
                </c:pt>
                <c:pt idx="853">
                  <c:v>9.27</c:v>
                </c:pt>
                <c:pt idx="854">
                  <c:v>9.56</c:v>
                </c:pt>
                <c:pt idx="855">
                  <c:v>8.84</c:v>
                </c:pt>
                <c:pt idx="856">
                  <c:v>9.15</c:v>
                </c:pt>
                <c:pt idx="857">
                  <c:v>9.7200000000000006</c:v>
                </c:pt>
                <c:pt idx="858">
                  <c:v>8</c:v>
                </c:pt>
                <c:pt idx="859">
                  <c:v>6.64</c:v>
                </c:pt>
                <c:pt idx="860">
                  <c:v>7.17</c:v>
                </c:pt>
                <c:pt idx="861">
                  <c:v>8.8000000000000007</c:v>
                </c:pt>
                <c:pt idx="862">
                  <c:v>8.08</c:v>
                </c:pt>
                <c:pt idx="863">
                  <c:v>8.27</c:v>
                </c:pt>
                <c:pt idx="864">
                  <c:v>6.74</c:v>
                </c:pt>
                <c:pt idx="865">
                  <c:v>7.66</c:v>
                </c:pt>
                <c:pt idx="866">
                  <c:v>8.31</c:v>
                </c:pt>
                <c:pt idx="867">
                  <c:v>8.6999999999999993</c:v>
                </c:pt>
                <c:pt idx="868">
                  <c:v>9.6199999999999992</c:v>
                </c:pt>
                <c:pt idx="869">
                  <c:v>7.68</c:v>
                </c:pt>
                <c:pt idx="870">
                  <c:v>7.72</c:v>
                </c:pt>
                <c:pt idx="871">
                  <c:v>9.7799999999999994</c:v>
                </c:pt>
                <c:pt idx="872">
                  <c:v>5.92</c:v>
                </c:pt>
                <c:pt idx="873">
                  <c:v>7.78</c:v>
                </c:pt>
                <c:pt idx="874">
                  <c:v>10.56</c:v>
                </c:pt>
                <c:pt idx="875">
                  <c:v>6.51</c:v>
                </c:pt>
                <c:pt idx="876">
                  <c:v>8.3699999999999992</c:v>
                </c:pt>
                <c:pt idx="877">
                  <c:v>9.6</c:v>
                </c:pt>
                <c:pt idx="878">
                  <c:v>6.64</c:v>
                </c:pt>
                <c:pt idx="879">
                  <c:v>8.94</c:v>
                </c:pt>
                <c:pt idx="880">
                  <c:v>9.17</c:v>
                </c:pt>
                <c:pt idx="881">
                  <c:v>8.39</c:v>
                </c:pt>
                <c:pt idx="882">
                  <c:v>11</c:v>
                </c:pt>
                <c:pt idx="883">
                  <c:v>6.59</c:v>
                </c:pt>
                <c:pt idx="884">
                  <c:v>7.64</c:v>
                </c:pt>
                <c:pt idx="885">
                  <c:v>7.88</c:v>
                </c:pt>
                <c:pt idx="886">
                  <c:v>9.8000000000000007</c:v>
                </c:pt>
                <c:pt idx="887">
                  <c:v>7.94</c:v>
                </c:pt>
                <c:pt idx="888">
                  <c:v>6.72</c:v>
                </c:pt>
                <c:pt idx="889">
                  <c:v>6.72</c:v>
                </c:pt>
                <c:pt idx="890">
                  <c:v>7.8</c:v>
                </c:pt>
                <c:pt idx="891">
                  <c:v>9.39</c:v>
                </c:pt>
                <c:pt idx="892">
                  <c:v>11.25</c:v>
                </c:pt>
                <c:pt idx="893">
                  <c:v>9.98</c:v>
                </c:pt>
                <c:pt idx="894">
                  <c:v>7.68</c:v>
                </c:pt>
                <c:pt idx="895">
                  <c:v>5.33</c:v>
                </c:pt>
                <c:pt idx="896">
                  <c:v>6.96</c:v>
                </c:pt>
                <c:pt idx="897">
                  <c:v>7.31</c:v>
                </c:pt>
                <c:pt idx="898">
                  <c:v>9.41</c:v>
                </c:pt>
                <c:pt idx="899">
                  <c:v>6.21</c:v>
                </c:pt>
                <c:pt idx="900">
                  <c:v>7.13</c:v>
                </c:pt>
                <c:pt idx="901">
                  <c:v>9.82</c:v>
                </c:pt>
                <c:pt idx="902">
                  <c:v>9.3699999999999992</c:v>
                </c:pt>
                <c:pt idx="903">
                  <c:v>14.78</c:v>
                </c:pt>
                <c:pt idx="904">
                  <c:v>6.43</c:v>
                </c:pt>
                <c:pt idx="905">
                  <c:v>9.6</c:v>
                </c:pt>
                <c:pt idx="906">
                  <c:v>10.31</c:v>
                </c:pt>
                <c:pt idx="907">
                  <c:v>9.8800000000000008</c:v>
                </c:pt>
                <c:pt idx="908">
                  <c:v>10.72</c:v>
                </c:pt>
                <c:pt idx="909">
                  <c:v>11.41</c:v>
                </c:pt>
                <c:pt idx="910">
                  <c:v>6.72</c:v>
                </c:pt>
                <c:pt idx="911">
                  <c:v>10.39</c:v>
                </c:pt>
                <c:pt idx="912">
                  <c:v>6.82</c:v>
                </c:pt>
                <c:pt idx="913">
                  <c:v>6.08</c:v>
                </c:pt>
                <c:pt idx="914">
                  <c:v>8.3699999999999992</c:v>
                </c:pt>
                <c:pt idx="915">
                  <c:v>7.86</c:v>
                </c:pt>
                <c:pt idx="916">
                  <c:v>9.6199999999999992</c:v>
                </c:pt>
                <c:pt idx="917">
                  <c:v>5.27</c:v>
                </c:pt>
                <c:pt idx="918">
                  <c:v>6.66</c:v>
                </c:pt>
                <c:pt idx="919">
                  <c:v>6.37</c:v>
                </c:pt>
                <c:pt idx="920">
                  <c:v>9.7799999999999994</c:v>
                </c:pt>
                <c:pt idx="921">
                  <c:v>6.19</c:v>
                </c:pt>
                <c:pt idx="922">
                  <c:v>7.25</c:v>
                </c:pt>
                <c:pt idx="923">
                  <c:v>8.5500000000000007</c:v>
                </c:pt>
                <c:pt idx="924">
                  <c:v>10.56</c:v>
                </c:pt>
                <c:pt idx="925">
                  <c:v>7.94</c:v>
                </c:pt>
                <c:pt idx="926">
                  <c:v>8.8000000000000007</c:v>
                </c:pt>
                <c:pt idx="927">
                  <c:v>8.68</c:v>
                </c:pt>
                <c:pt idx="928">
                  <c:v>8.39</c:v>
                </c:pt>
                <c:pt idx="929">
                  <c:v>12.43</c:v>
                </c:pt>
                <c:pt idx="930">
                  <c:v>9.1300000000000008</c:v>
                </c:pt>
                <c:pt idx="931">
                  <c:v>4.2699999999999996</c:v>
                </c:pt>
                <c:pt idx="932">
                  <c:v>9.2100000000000009</c:v>
                </c:pt>
                <c:pt idx="933">
                  <c:v>7.33</c:v>
                </c:pt>
                <c:pt idx="934">
                  <c:v>13.66</c:v>
                </c:pt>
                <c:pt idx="935">
                  <c:v>6.1</c:v>
                </c:pt>
                <c:pt idx="936">
                  <c:v>4.88</c:v>
                </c:pt>
                <c:pt idx="937">
                  <c:v>9.56</c:v>
                </c:pt>
                <c:pt idx="938">
                  <c:v>7.68</c:v>
                </c:pt>
                <c:pt idx="939">
                  <c:v>7.43</c:v>
                </c:pt>
                <c:pt idx="940">
                  <c:v>9.7799999999999994</c:v>
                </c:pt>
                <c:pt idx="941">
                  <c:v>6.47</c:v>
                </c:pt>
                <c:pt idx="942">
                  <c:v>9.64</c:v>
                </c:pt>
                <c:pt idx="943">
                  <c:v>7.33</c:v>
                </c:pt>
                <c:pt idx="944">
                  <c:v>7.59</c:v>
                </c:pt>
                <c:pt idx="945">
                  <c:v>8.7799999999999994</c:v>
                </c:pt>
                <c:pt idx="946">
                  <c:v>5.47</c:v>
                </c:pt>
                <c:pt idx="947">
                  <c:v>6.64</c:v>
                </c:pt>
                <c:pt idx="948">
                  <c:v>12.23</c:v>
                </c:pt>
                <c:pt idx="949">
                  <c:v>12.7</c:v>
                </c:pt>
                <c:pt idx="950">
                  <c:v>13.31</c:v>
                </c:pt>
                <c:pt idx="951">
                  <c:v>7.8</c:v>
                </c:pt>
                <c:pt idx="952">
                  <c:v>8.4499999999999993</c:v>
                </c:pt>
                <c:pt idx="953">
                  <c:v>9.76</c:v>
                </c:pt>
                <c:pt idx="954">
                  <c:v>6.8</c:v>
                </c:pt>
                <c:pt idx="955">
                  <c:v>6.98</c:v>
                </c:pt>
                <c:pt idx="956">
                  <c:v>7.08</c:v>
                </c:pt>
                <c:pt idx="957">
                  <c:v>7.78</c:v>
                </c:pt>
                <c:pt idx="958">
                  <c:v>7.12</c:v>
                </c:pt>
                <c:pt idx="959">
                  <c:v>8.2899999999999991</c:v>
                </c:pt>
                <c:pt idx="960">
                  <c:v>9.4700000000000006</c:v>
                </c:pt>
                <c:pt idx="961">
                  <c:v>9.8800000000000008</c:v>
                </c:pt>
                <c:pt idx="962">
                  <c:v>7.19</c:v>
                </c:pt>
                <c:pt idx="963">
                  <c:v>6.45</c:v>
                </c:pt>
                <c:pt idx="964">
                  <c:v>6.37</c:v>
                </c:pt>
                <c:pt idx="965">
                  <c:v>8.43</c:v>
                </c:pt>
                <c:pt idx="966">
                  <c:v>19.8</c:v>
                </c:pt>
                <c:pt idx="967">
                  <c:v>6.31</c:v>
                </c:pt>
                <c:pt idx="968">
                  <c:v>14.05</c:v>
                </c:pt>
                <c:pt idx="969">
                  <c:v>11.19</c:v>
                </c:pt>
                <c:pt idx="970">
                  <c:v>9.5500000000000007</c:v>
                </c:pt>
                <c:pt idx="971">
                  <c:v>7.45</c:v>
                </c:pt>
                <c:pt idx="972">
                  <c:v>9.74</c:v>
                </c:pt>
                <c:pt idx="973">
                  <c:v>6.55</c:v>
                </c:pt>
                <c:pt idx="974">
                  <c:v>9.33</c:v>
                </c:pt>
                <c:pt idx="975">
                  <c:v>9.4499999999999993</c:v>
                </c:pt>
                <c:pt idx="976">
                  <c:v>7.35</c:v>
                </c:pt>
                <c:pt idx="977">
                  <c:v>5.65</c:v>
                </c:pt>
                <c:pt idx="978">
                  <c:v>6.55</c:v>
                </c:pt>
                <c:pt idx="979">
                  <c:v>10.17</c:v>
                </c:pt>
                <c:pt idx="980">
                  <c:v>6.49</c:v>
                </c:pt>
                <c:pt idx="981">
                  <c:v>9.3699999999999992</c:v>
                </c:pt>
                <c:pt idx="982">
                  <c:v>7.72</c:v>
                </c:pt>
                <c:pt idx="983">
                  <c:v>13.9</c:v>
                </c:pt>
                <c:pt idx="984">
                  <c:v>8.86</c:v>
                </c:pt>
                <c:pt idx="985">
                  <c:v>6.08</c:v>
                </c:pt>
                <c:pt idx="986">
                  <c:v>6.92</c:v>
                </c:pt>
                <c:pt idx="987">
                  <c:v>7.25</c:v>
                </c:pt>
                <c:pt idx="988">
                  <c:v>11.35</c:v>
                </c:pt>
                <c:pt idx="989">
                  <c:v>6.78</c:v>
                </c:pt>
                <c:pt idx="990">
                  <c:v>8.64</c:v>
                </c:pt>
                <c:pt idx="991">
                  <c:v>12.41</c:v>
                </c:pt>
                <c:pt idx="992">
                  <c:v>10.130000000000001</c:v>
                </c:pt>
                <c:pt idx="993">
                  <c:v>10.050000000000001</c:v>
                </c:pt>
                <c:pt idx="994">
                  <c:v>8.11</c:v>
                </c:pt>
                <c:pt idx="995">
                  <c:v>8.27</c:v>
                </c:pt>
                <c:pt idx="996">
                  <c:v>7.82</c:v>
                </c:pt>
                <c:pt idx="997">
                  <c:v>5.66</c:v>
                </c:pt>
                <c:pt idx="998">
                  <c:v>6.35</c:v>
                </c:pt>
                <c:pt idx="999">
                  <c:v>7.9</c:v>
                </c:pt>
                <c:pt idx="1000">
                  <c:v>8.6199999999999992</c:v>
                </c:pt>
                <c:pt idx="1001">
                  <c:v>7.13</c:v>
                </c:pt>
                <c:pt idx="1002">
                  <c:v>9.92</c:v>
                </c:pt>
                <c:pt idx="1003">
                  <c:v>7.19</c:v>
                </c:pt>
                <c:pt idx="1004">
                  <c:v>8.2100000000000009</c:v>
                </c:pt>
                <c:pt idx="1005">
                  <c:v>7.7</c:v>
                </c:pt>
                <c:pt idx="1006">
                  <c:v>9.5500000000000007</c:v>
                </c:pt>
                <c:pt idx="1007">
                  <c:v>8.57</c:v>
                </c:pt>
                <c:pt idx="1008">
                  <c:v>10.68</c:v>
                </c:pt>
                <c:pt idx="1009">
                  <c:v>9.8000000000000007</c:v>
                </c:pt>
                <c:pt idx="1010">
                  <c:v>9.6199999999999992</c:v>
                </c:pt>
                <c:pt idx="1011">
                  <c:v>8.17</c:v>
                </c:pt>
                <c:pt idx="1012">
                  <c:v>9.82</c:v>
                </c:pt>
                <c:pt idx="1013">
                  <c:v>6.02</c:v>
                </c:pt>
                <c:pt idx="1014">
                  <c:v>5.94</c:v>
                </c:pt>
                <c:pt idx="1015">
                  <c:v>6.94</c:v>
                </c:pt>
                <c:pt idx="1016">
                  <c:v>9.5500000000000007</c:v>
                </c:pt>
                <c:pt idx="1017">
                  <c:v>11.11</c:v>
                </c:pt>
                <c:pt idx="1018">
                  <c:v>11.13</c:v>
                </c:pt>
                <c:pt idx="1019">
                  <c:v>9.27</c:v>
                </c:pt>
                <c:pt idx="1020">
                  <c:v>8.8800000000000008</c:v>
                </c:pt>
                <c:pt idx="1021">
                  <c:v>10.56</c:v>
                </c:pt>
                <c:pt idx="1022">
                  <c:v>10.210000000000001</c:v>
                </c:pt>
                <c:pt idx="1023">
                  <c:v>10.47</c:v>
                </c:pt>
                <c:pt idx="1024">
                  <c:v>9.43</c:v>
                </c:pt>
                <c:pt idx="1025">
                  <c:v>10.29</c:v>
                </c:pt>
                <c:pt idx="1026">
                  <c:v>11.78</c:v>
                </c:pt>
                <c:pt idx="1027">
                  <c:v>10.41</c:v>
                </c:pt>
                <c:pt idx="1028">
                  <c:v>12.33</c:v>
                </c:pt>
                <c:pt idx="1029">
                  <c:v>11.96</c:v>
                </c:pt>
                <c:pt idx="1030">
                  <c:v>11.37</c:v>
                </c:pt>
                <c:pt idx="1031">
                  <c:v>13.62</c:v>
                </c:pt>
                <c:pt idx="1032">
                  <c:v>13.13</c:v>
                </c:pt>
                <c:pt idx="1033">
                  <c:v>10.39</c:v>
                </c:pt>
                <c:pt idx="1034">
                  <c:v>5.98</c:v>
                </c:pt>
                <c:pt idx="1035">
                  <c:v>7.37</c:v>
                </c:pt>
                <c:pt idx="1036">
                  <c:v>11.68</c:v>
                </c:pt>
                <c:pt idx="1037">
                  <c:v>10.29</c:v>
                </c:pt>
                <c:pt idx="1038">
                  <c:v>7.33</c:v>
                </c:pt>
                <c:pt idx="1039">
                  <c:v>8.68</c:v>
                </c:pt>
                <c:pt idx="1040">
                  <c:v>10.72</c:v>
                </c:pt>
                <c:pt idx="1041">
                  <c:v>12.31</c:v>
                </c:pt>
                <c:pt idx="1042">
                  <c:v>11.68</c:v>
                </c:pt>
                <c:pt idx="1043">
                  <c:v>8.2899999999999991</c:v>
                </c:pt>
                <c:pt idx="1044">
                  <c:v>9.1300000000000008</c:v>
                </c:pt>
                <c:pt idx="1045">
                  <c:v>7.68</c:v>
                </c:pt>
                <c:pt idx="1046">
                  <c:v>6.68</c:v>
                </c:pt>
                <c:pt idx="1047">
                  <c:v>8.94</c:v>
                </c:pt>
                <c:pt idx="1048">
                  <c:v>9.4499999999999993</c:v>
                </c:pt>
                <c:pt idx="1049">
                  <c:v>10.35</c:v>
                </c:pt>
                <c:pt idx="1050">
                  <c:v>13.94</c:v>
                </c:pt>
                <c:pt idx="1051">
                  <c:v>9.92</c:v>
                </c:pt>
                <c:pt idx="1052">
                  <c:v>9</c:v>
                </c:pt>
                <c:pt idx="1053">
                  <c:v>10.11</c:v>
                </c:pt>
                <c:pt idx="1054">
                  <c:v>8.43</c:v>
                </c:pt>
                <c:pt idx="1055">
                  <c:v>11.05</c:v>
                </c:pt>
                <c:pt idx="1056">
                  <c:v>10.31</c:v>
                </c:pt>
                <c:pt idx="1057">
                  <c:v>10.11</c:v>
                </c:pt>
                <c:pt idx="1058">
                  <c:v>8.41</c:v>
                </c:pt>
                <c:pt idx="1059">
                  <c:v>7.29</c:v>
                </c:pt>
                <c:pt idx="1060">
                  <c:v>11.74</c:v>
                </c:pt>
                <c:pt idx="1061">
                  <c:v>11.02</c:v>
                </c:pt>
                <c:pt idx="1062">
                  <c:v>13.33</c:v>
                </c:pt>
                <c:pt idx="1063">
                  <c:v>11.68</c:v>
                </c:pt>
                <c:pt idx="1064">
                  <c:v>9.86</c:v>
                </c:pt>
                <c:pt idx="1065">
                  <c:v>10.039999999999999</c:v>
                </c:pt>
                <c:pt idx="1066">
                  <c:v>10.33</c:v>
                </c:pt>
                <c:pt idx="1067">
                  <c:v>15.23</c:v>
                </c:pt>
                <c:pt idx="1068">
                  <c:v>13.09</c:v>
                </c:pt>
                <c:pt idx="1069">
                  <c:v>12.23</c:v>
                </c:pt>
                <c:pt idx="1070">
                  <c:v>10.86</c:v>
                </c:pt>
                <c:pt idx="1071">
                  <c:v>10.64</c:v>
                </c:pt>
                <c:pt idx="1072">
                  <c:v>11.7</c:v>
                </c:pt>
                <c:pt idx="1073">
                  <c:v>12.5</c:v>
                </c:pt>
                <c:pt idx="1074">
                  <c:v>16.03</c:v>
                </c:pt>
                <c:pt idx="1075">
                  <c:v>10.74</c:v>
                </c:pt>
                <c:pt idx="1076">
                  <c:v>10.27</c:v>
                </c:pt>
                <c:pt idx="1077">
                  <c:v>9.7799999999999994</c:v>
                </c:pt>
                <c:pt idx="1078">
                  <c:v>11.29</c:v>
                </c:pt>
                <c:pt idx="1079">
                  <c:v>9.4499999999999993</c:v>
                </c:pt>
                <c:pt idx="1080">
                  <c:v>11.88</c:v>
                </c:pt>
                <c:pt idx="1081">
                  <c:v>13.54</c:v>
                </c:pt>
                <c:pt idx="1082">
                  <c:v>14.46</c:v>
                </c:pt>
                <c:pt idx="1083">
                  <c:v>11.72</c:v>
                </c:pt>
                <c:pt idx="1084">
                  <c:v>10.27</c:v>
                </c:pt>
                <c:pt idx="1085">
                  <c:v>11.43</c:v>
                </c:pt>
                <c:pt idx="1086">
                  <c:v>12.8</c:v>
                </c:pt>
                <c:pt idx="1087">
                  <c:v>8.5299999999999994</c:v>
                </c:pt>
                <c:pt idx="1088">
                  <c:v>11.7</c:v>
                </c:pt>
                <c:pt idx="1089">
                  <c:v>8.74</c:v>
                </c:pt>
                <c:pt idx="1090">
                  <c:v>8.11</c:v>
                </c:pt>
                <c:pt idx="1091">
                  <c:v>9.4700000000000006</c:v>
                </c:pt>
                <c:pt idx="1092">
                  <c:v>10.41</c:v>
                </c:pt>
                <c:pt idx="1093">
                  <c:v>8</c:v>
                </c:pt>
                <c:pt idx="1094">
                  <c:v>9.7200000000000006</c:v>
                </c:pt>
                <c:pt idx="1095">
                  <c:v>10.82</c:v>
                </c:pt>
                <c:pt idx="1096">
                  <c:v>10.39</c:v>
                </c:pt>
                <c:pt idx="1097">
                  <c:v>7.94</c:v>
                </c:pt>
                <c:pt idx="1098">
                  <c:v>10.02</c:v>
                </c:pt>
                <c:pt idx="1099">
                  <c:v>12.31</c:v>
                </c:pt>
                <c:pt idx="1100">
                  <c:v>12.03</c:v>
                </c:pt>
                <c:pt idx="1101">
                  <c:v>10.72</c:v>
                </c:pt>
                <c:pt idx="1102">
                  <c:v>12.41</c:v>
                </c:pt>
                <c:pt idx="1103">
                  <c:v>11.47</c:v>
                </c:pt>
                <c:pt idx="1104">
                  <c:v>10.35</c:v>
                </c:pt>
                <c:pt idx="1105">
                  <c:v>9.33</c:v>
                </c:pt>
                <c:pt idx="1106">
                  <c:v>9.82</c:v>
                </c:pt>
                <c:pt idx="1107">
                  <c:v>10.72</c:v>
                </c:pt>
                <c:pt idx="1108">
                  <c:v>9.6199999999999992</c:v>
                </c:pt>
                <c:pt idx="1109">
                  <c:v>11.52</c:v>
                </c:pt>
                <c:pt idx="1110">
                  <c:v>10</c:v>
                </c:pt>
                <c:pt idx="1111">
                  <c:v>11.19</c:v>
                </c:pt>
                <c:pt idx="1112">
                  <c:v>10.74</c:v>
                </c:pt>
                <c:pt idx="1113">
                  <c:v>9.07</c:v>
                </c:pt>
                <c:pt idx="1114">
                  <c:v>11.13</c:v>
                </c:pt>
                <c:pt idx="1115">
                  <c:v>9.17</c:v>
                </c:pt>
                <c:pt idx="1116">
                  <c:v>12.64</c:v>
                </c:pt>
                <c:pt idx="1117">
                  <c:v>14.97</c:v>
                </c:pt>
                <c:pt idx="1118">
                  <c:v>12.56</c:v>
                </c:pt>
                <c:pt idx="1119">
                  <c:v>9.9600000000000009</c:v>
                </c:pt>
                <c:pt idx="1120">
                  <c:v>11.37</c:v>
                </c:pt>
                <c:pt idx="1121">
                  <c:v>12.13</c:v>
                </c:pt>
                <c:pt idx="1122">
                  <c:v>10.19</c:v>
                </c:pt>
                <c:pt idx="1123">
                  <c:v>11.07</c:v>
                </c:pt>
                <c:pt idx="1124">
                  <c:v>10.15</c:v>
                </c:pt>
                <c:pt idx="1125">
                  <c:v>12.58</c:v>
                </c:pt>
                <c:pt idx="1126">
                  <c:v>11.6</c:v>
                </c:pt>
                <c:pt idx="1127">
                  <c:v>11.11</c:v>
                </c:pt>
                <c:pt idx="1128">
                  <c:v>10.9</c:v>
                </c:pt>
                <c:pt idx="1129">
                  <c:v>9.68</c:v>
                </c:pt>
                <c:pt idx="1130">
                  <c:v>10.02</c:v>
                </c:pt>
                <c:pt idx="1131">
                  <c:v>9.07</c:v>
                </c:pt>
                <c:pt idx="1132">
                  <c:v>9.5500000000000007</c:v>
                </c:pt>
                <c:pt idx="1133">
                  <c:v>8.09</c:v>
                </c:pt>
                <c:pt idx="1134">
                  <c:v>9.76</c:v>
                </c:pt>
                <c:pt idx="1135">
                  <c:v>11.45</c:v>
                </c:pt>
                <c:pt idx="1136">
                  <c:v>7.96</c:v>
                </c:pt>
                <c:pt idx="1137">
                  <c:v>10.45</c:v>
                </c:pt>
                <c:pt idx="1138">
                  <c:v>8.17</c:v>
                </c:pt>
                <c:pt idx="1139">
                  <c:v>10.7</c:v>
                </c:pt>
                <c:pt idx="1140">
                  <c:v>9.15</c:v>
                </c:pt>
                <c:pt idx="1141">
                  <c:v>9.8800000000000008</c:v>
                </c:pt>
                <c:pt idx="1142">
                  <c:v>8.19</c:v>
                </c:pt>
                <c:pt idx="1143">
                  <c:v>12.31</c:v>
                </c:pt>
                <c:pt idx="1144">
                  <c:v>9.6</c:v>
                </c:pt>
                <c:pt idx="1145">
                  <c:v>10.31</c:v>
                </c:pt>
                <c:pt idx="1146">
                  <c:v>9.74</c:v>
                </c:pt>
                <c:pt idx="1147">
                  <c:v>7.02</c:v>
                </c:pt>
                <c:pt idx="1148">
                  <c:v>9.31</c:v>
                </c:pt>
                <c:pt idx="1149">
                  <c:v>10.210000000000001</c:v>
                </c:pt>
                <c:pt idx="1150">
                  <c:v>10.58</c:v>
                </c:pt>
                <c:pt idx="1151">
                  <c:v>7.96</c:v>
                </c:pt>
                <c:pt idx="1152">
                  <c:v>8.25</c:v>
                </c:pt>
                <c:pt idx="1153">
                  <c:v>8.64</c:v>
                </c:pt>
                <c:pt idx="1154">
                  <c:v>11.03</c:v>
                </c:pt>
                <c:pt idx="1155">
                  <c:v>9.11</c:v>
                </c:pt>
                <c:pt idx="1156">
                  <c:v>8.1300000000000008</c:v>
                </c:pt>
                <c:pt idx="1157">
                  <c:v>10.62</c:v>
                </c:pt>
                <c:pt idx="1158">
                  <c:v>9.27</c:v>
                </c:pt>
                <c:pt idx="1159">
                  <c:v>9.56</c:v>
                </c:pt>
                <c:pt idx="1160">
                  <c:v>7.9</c:v>
                </c:pt>
                <c:pt idx="1161">
                  <c:v>7.47</c:v>
                </c:pt>
                <c:pt idx="1162">
                  <c:v>7.37</c:v>
                </c:pt>
                <c:pt idx="1163">
                  <c:v>7.78</c:v>
                </c:pt>
                <c:pt idx="1164">
                  <c:v>9.02</c:v>
                </c:pt>
                <c:pt idx="1165">
                  <c:v>10.130000000000001</c:v>
                </c:pt>
                <c:pt idx="1166">
                  <c:v>8.82</c:v>
                </c:pt>
                <c:pt idx="1167">
                  <c:v>6.98</c:v>
                </c:pt>
                <c:pt idx="1168">
                  <c:v>10.07</c:v>
                </c:pt>
                <c:pt idx="1169">
                  <c:v>4.63</c:v>
                </c:pt>
                <c:pt idx="1170">
                  <c:v>5.0599999999999996</c:v>
                </c:pt>
                <c:pt idx="1171">
                  <c:v>8.98</c:v>
                </c:pt>
                <c:pt idx="1172">
                  <c:v>7.04</c:v>
                </c:pt>
                <c:pt idx="1173">
                  <c:v>8.7799999999999994</c:v>
                </c:pt>
                <c:pt idx="1174">
                  <c:v>8.2899999999999991</c:v>
                </c:pt>
                <c:pt idx="1175">
                  <c:v>8.0399999999999991</c:v>
                </c:pt>
                <c:pt idx="1176">
                  <c:v>7.23</c:v>
                </c:pt>
                <c:pt idx="1177">
                  <c:v>8.33</c:v>
                </c:pt>
                <c:pt idx="1178">
                  <c:v>6.96</c:v>
                </c:pt>
                <c:pt idx="1179">
                  <c:v>7.25</c:v>
                </c:pt>
                <c:pt idx="1180">
                  <c:v>8.6999999999999993</c:v>
                </c:pt>
                <c:pt idx="1181">
                  <c:v>9.74</c:v>
                </c:pt>
                <c:pt idx="1182">
                  <c:v>7.68</c:v>
                </c:pt>
                <c:pt idx="1183">
                  <c:v>8.6199999999999992</c:v>
                </c:pt>
                <c:pt idx="1184">
                  <c:v>7.78</c:v>
                </c:pt>
                <c:pt idx="1185">
                  <c:v>6.63</c:v>
                </c:pt>
                <c:pt idx="1186">
                  <c:v>7.8</c:v>
                </c:pt>
                <c:pt idx="1187">
                  <c:v>7.29</c:v>
                </c:pt>
                <c:pt idx="1188">
                  <c:v>8.5500000000000007</c:v>
                </c:pt>
                <c:pt idx="1189">
                  <c:v>7.23</c:v>
                </c:pt>
                <c:pt idx="1190">
                  <c:v>8.4700000000000006</c:v>
                </c:pt>
                <c:pt idx="1191">
                  <c:v>9.68</c:v>
                </c:pt>
                <c:pt idx="1192">
                  <c:v>11.09</c:v>
                </c:pt>
                <c:pt idx="1193">
                  <c:v>7.64</c:v>
                </c:pt>
                <c:pt idx="1194">
                  <c:v>6.14</c:v>
                </c:pt>
                <c:pt idx="1195">
                  <c:v>8.49</c:v>
                </c:pt>
                <c:pt idx="1196">
                  <c:v>7.21</c:v>
                </c:pt>
                <c:pt idx="1197">
                  <c:v>11.07</c:v>
                </c:pt>
                <c:pt idx="1198">
                  <c:v>8.74</c:v>
                </c:pt>
                <c:pt idx="1199">
                  <c:v>6.98</c:v>
                </c:pt>
                <c:pt idx="1200">
                  <c:v>6.57</c:v>
                </c:pt>
                <c:pt idx="1201">
                  <c:v>6.39</c:v>
                </c:pt>
                <c:pt idx="1202">
                  <c:v>4.21</c:v>
                </c:pt>
                <c:pt idx="1203">
                  <c:v>6.78</c:v>
                </c:pt>
                <c:pt idx="1204">
                  <c:v>10</c:v>
                </c:pt>
                <c:pt idx="1205">
                  <c:v>6.47</c:v>
                </c:pt>
                <c:pt idx="1206">
                  <c:v>10.98</c:v>
                </c:pt>
                <c:pt idx="1207">
                  <c:v>8.06</c:v>
                </c:pt>
                <c:pt idx="1208">
                  <c:v>7.84</c:v>
                </c:pt>
                <c:pt idx="1209">
                  <c:v>8.2899999999999991</c:v>
                </c:pt>
                <c:pt idx="1210">
                  <c:v>10.09</c:v>
                </c:pt>
                <c:pt idx="1211">
                  <c:v>5.49</c:v>
                </c:pt>
                <c:pt idx="1212">
                  <c:v>8.9</c:v>
                </c:pt>
                <c:pt idx="1213">
                  <c:v>6.27</c:v>
                </c:pt>
                <c:pt idx="1214">
                  <c:v>7.68</c:v>
                </c:pt>
                <c:pt idx="1215">
                  <c:v>7.04</c:v>
                </c:pt>
                <c:pt idx="1216">
                  <c:v>7.51</c:v>
                </c:pt>
                <c:pt idx="1217">
                  <c:v>7.39</c:v>
                </c:pt>
                <c:pt idx="1218">
                  <c:v>8.09</c:v>
                </c:pt>
                <c:pt idx="1219">
                  <c:v>12.09</c:v>
                </c:pt>
                <c:pt idx="1220">
                  <c:v>8.08</c:v>
                </c:pt>
                <c:pt idx="1221">
                  <c:v>8.8800000000000008</c:v>
                </c:pt>
                <c:pt idx="1222">
                  <c:v>8.3699999999999992</c:v>
                </c:pt>
                <c:pt idx="1223">
                  <c:v>7.53</c:v>
                </c:pt>
                <c:pt idx="1224">
                  <c:v>7.12</c:v>
                </c:pt>
                <c:pt idx="1225">
                  <c:v>9.2899999999999991</c:v>
                </c:pt>
                <c:pt idx="1226">
                  <c:v>6.37</c:v>
                </c:pt>
                <c:pt idx="1227">
                  <c:v>11.07</c:v>
                </c:pt>
                <c:pt idx="1228">
                  <c:v>7.82</c:v>
                </c:pt>
                <c:pt idx="1229">
                  <c:v>10.02</c:v>
                </c:pt>
                <c:pt idx="1230">
                  <c:v>8.0399999999999991</c:v>
                </c:pt>
                <c:pt idx="1231">
                  <c:v>9.27</c:v>
                </c:pt>
                <c:pt idx="1232">
                  <c:v>10.130000000000001</c:v>
                </c:pt>
                <c:pt idx="1233">
                  <c:v>8.66</c:v>
                </c:pt>
                <c:pt idx="1234">
                  <c:v>7.76</c:v>
                </c:pt>
                <c:pt idx="1235">
                  <c:v>7.27</c:v>
                </c:pt>
                <c:pt idx="1236">
                  <c:v>9.6199999999999992</c:v>
                </c:pt>
                <c:pt idx="1237">
                  <c:v>9.33</c:v>
                </c:pt>
                <c:pt idx="1238">
                  <c:v>8.43</c:v>
                </c:pt>
                <c:pt idx="1239">
                  <c:v>6.02</c:v>
                </c:pt>
                <c:pt idx="1240">
                  <c:v>7.76</c:v>
                </c:pt>
                <c:pt idx="1241">
                  <c:v>7.8</c:v>
                </c:pt>
                <c:pt idx="1242">
                  <c:v>5.78</c:v>
                </c:pt>
                <c:pt idx="1243">
                  <c:v>7.8</c:v>
                </c:pt>
                <c:pt idx="1244">
                  <c:v>6.72</c:v>
                </c:pt>
                <c:pt idx="1245">
                  <c:v>7.51</c:v>
                </c:pt>
                <c:pt idx="1246">
                  <c:v>7.88</c:v>
                </c:pt>
                <c:pt idx="1247">
                  <c:v>8.25</c:v>
                </c:pt>
                <c:pt idx="1248">
                  <c:v>8.02</c:v>
                </c:pt>
                <c:pt idx="1249">
                  <c:v>10.25</c:v>
                </c:pt>
                <c:pt idx="1250">
                  <c:v>6.37</c:v>
                </c:pt>
                <c:pt idx="1251">
                  <c:v>7.76</c:v>
                </c:pt>
                <c:pt idx="1252">
                  <c:v>10.02</c:v>
                </c:pt>
                <c:pt idx="1253">
                  <c:v>9.31</c:v>
                </c:pt>
                <c:pt idx="1254">
                  <c:v>8.9</c:v>
                </c:pt>
                <c:pt idx="1255">
                  <c:v>9.02</c:v>
                </c:pt>
                <c:pt idx="1256">
                  <c:v>7.9</c:v>
                </c:pt>
                <c:pt idx="1257">
                  <c:v>7.35</c:v>
                </c:pt>
                <c:pt idx="1258">
                  <c:v>8.6</c:v>
                </c:pt>
                <c:pt idx="1259">
                  <c:v>8.27</c:v>
                </c:pt>
                <c:pt idx="1260">
                  <c:v>9.39</c:v>
                </c:pt>
                <c:pt idx="1261">
                  <c:v>10.07</c:v>
                </c:pt>
                <c:pt idx="1262">
                  <c:v>9.51</c:v>
                </c:pt>
                <c:pt idx="1263">
                  <c:v>6.8</c:v>
                </c:pt>
                <c:pt idx="1264">
                  <c:v>8.9600000000000009</c:v>
                </c:pt>
                <c:pt idx="1265">
                  <c:v>7.29</c:v>
                </c:pt>
                <c:pt idx="1266">
                  <c:v>9.15</c:v>
                </c:pt>
                <c:pt idx="1267">
                  <c:v>9.02</c:v>
                </c:pt>
                <c:pt idx="1268">
                  <c:v>9</c:v>
                </c:pt>
                <c:pt idx="1269">
                  <c:v>9.84</c:v>
                </c:pt>
                <c:pt idx="1270">
                  <c:v>11.58</c:v>
                </c:pt>
                <c:pt idx="1271">
                  <c:v>7.31</c:v>
                </c:pt>
                <c:pt idx="1272">
                  <c:v>8.51</c:v>
                </c:pt>
                <c:pt idx="1273">
                  <c:v>8.49</c:v>
                </c:pt>
                <c:pt idx="1274">
                  <c:v>7.98</c:v>
                </c:pt>
                <c:pt idx="1275">
                  <c:v>7.59</c:v>
                </c:pt>
                <c:pt idx="1276">
                  <c:v>8.35</c:v>
                </c:pt>
                <c:pt idx="1277">
                  <c:v>5.92</c:v>
                </c:pt>
                <c:pt idx="1278">
                  <c:v>8.2899999999999991</c:v>
                </c:pt>
                <c:pt idx="1279">
                  <c:v>8.09</c:v>
                </c:pt>
                <c:pt idx="1280">
                  <c:v>7.04</c:v>
                </c:pt>
                <c:pt idx="1281">
                  <c:v>6.31</c:v>
                </c:pt>
                <c:pt idx="1282">
                  <c:v>10.49</c:v>
                </c:pt>
                <c:pt idx="1283">
                  <c:v>6.33</c:v>
                </c:pt>
                <c:pt idx="1284">
                  <c:v>14.86</c:v>
                </c:pt>
                <c:pt idx="1285">
                  <c:v>10.98</c:v>
                </c:pt>
                <c:pt idx="1286">
                  <c:v>10.43</c:v>
                </c:pt>
                <c:pt idx="1287">
                  <c:v>5.57</c:v>
                </c:pt>
                <c:pt idx="1288">
                  <c:v>8.39</c:v>
                </c:pt>
                <c:pt idx="1289">
                  <c:v>6.88</c:v>
                </c:pt>
                <c:pt idx="1290">
                  <c:v>9.33</c:v>
                </c:pt>
                <c:pt idx="1291">
                  <c:v>9.56</c:v>
                </c:pt>
                <c:pt idx="1292">
                  <c:v>8.27</c:v>
                </c:pt>
                <c:pt idx="1293">
                  <c:v>6.35</c:v>
                </c:pt>
                <c:pt idx="1294">
                  <c:v>8.02</c:v>
                </c:pt>
                <c:pt idx="1295">
                  <c:v>6.04</c:v>
                </c:pt>
                <c:pt idx="1296">
                  <c:v>8.17</c:v>
                </c:pt>
                <c:pt idx="1297">
                  <c:v>8.15</c:v>
                </c:pt>
                <c:pt idx="1298">
                  <c:v>16.170000000000002</c:v>
                </c:pt>
                <c:pt idx="1299">
                  <c:v>6.57</c:v>
                </c:pt>
                <c:pt idx="1300">
                  <c:v>6.59</c:v>
                </c:pt>
                <c:pt idx="1301">
                  <c:v>9.6</c:v>
                </c:pt>
                <c:pt idx="1302">
                  <c:v>7.1</c:v>
                </c:pt>
                <c:pt idx="1303">
                  <c:v>7.17</c:v>
                </c:pt>
                <c:pt idx="1304">
                  <c:v>9.4499999999999993</c:v>
                </c:pt>
                <c:pt idx="1305">
                  <c:v>8.15</c:v>
                </c:pt>
                <c:pt idx="1306">
                  <c:v>8.94</c:v>
                </c:pt>
                <c:pt idx="1307">
                  <c:v>9.06</c:v>
                </c:pt>
                <c:pt idx="1308">
                  <c:v>9.15</c:v>
                </c:pt>
                <c:pt idx="1309">
                  <c:v>7.51</c:v>
                </c:pt>
                <c:pt idx="1310">
                  <c:v>7.49</c:v>
                </c:pt>
                <c:pt idx="1311">
                  <c:v>6.43</c:v>
                </c:pt>
                <c:pt idx="1312">
                  <c:v>7.86</c:v>
                </c:pt>
                <c:pt idx="1313">
                  <c:v>10.68</c:v>
                </c:pt>
                <c:pt idx="1314">
                  <c:v>12.31</c:v>
                </c:pt>
                <c:pt idx="1315">
                  <c:v>9.8800000000000008</c:v>
                </c:pt>
                <c:pt idx="1316">
                  <c:v>6.27</c:v>
                </c:pt>
                <c:pt idx="1317">
                  <c:v>5.68</c:v>
                </c:pt>
                <c:pt idx="1318">
                  <c:v>6.23</c:v>
                </c:pt>
                <c:pt idx="1319">
                  <c:v>7.19</c:v>
                </c:pt>
                <c:pt idx="1320">
                  <c:v>8.35</c:v>
                </c:pt>
                <c:pt idx="1321">
                  <c:v>7.7</c:v>
                </c:pt>
                <c:pt idx="1322">
                  <c:v>10.19</c:v>
                </c:pt>
                <c:pt idx="1323">
                  <c:v>9.84</c:v>
                </c:pt>
                <c:pt idx="1324">
                  <c:v>9.56</c:v>
                </c:pt>
                <c:pt idx="1325">
                  <c:v>9.49</c:v>
                </c:pt>
                <c:pt idx="1326">
                  <c:v>4.92</c:v>
                </c:pt>
                <c:pt idx="1327">
                  <c:v>8.2100000000000009</c:v>
                </c:pt>
                <c:pt idx="1328">
                  <c:v>9.15</c:v>
                </c:pt>
                <c:pt idx="1329">
                  <c:v>6.35</c:v>
                </c:pt>
                <c:pt idx="1330">
                  <c:v>7.9</c:v>
                </c:pt>
                <c:pt idx="1331">
                  <c:v>8.43</c:v>
                </c:pt>
                <c:pt idx="1332">
                  <c:v>7.47</c:v>
                </c:pt>
                <c:pt idx="1333">
                  <c:v>7.61</c:v>
                </c:pt>
                <c:pt idx="1334">
                  <c:v>7.8</c:v>
                </c:pt>
                <c:pt idx="1335">
                  <c:v>11.76</c:v>
                </c:pt>
                <c:pt idx="1336">
                  <c:v>9.6999999999999993</c:v>
                </c:pt>
                <c:pt idx="1337">
                  <c:v>7.84</c:v>
                </c:pt>
                <c:pt idx="1338">
                  <c:v>9.43</c:v>
                </c:pt>
                <c:pt idx="1339">
                  <c:v>9.76</c:v>
                </c:pt>
                <c:pt idx="1340">
                  <c:v>9.33</c:v>
                </c:pt>
                <c:pt idx="1341">
                  <c:v>7.88</c:v>
                </c:pt>
                <c:pt idx="1342">
                  <c:v>6.12</c:v>
                </c:pt>
                <c:pt idx="1343">
                  <c:v>6.08</c:v>
                </c:pt>
                <c:pt idx="1344">
                  <c:v>10.92</c:v>
                </c:pt>
                <c:pt idx="1345">
                  <c:v>5.21</c:v>
                </c:pt>
                <c:pt idx="1346">
                  <c:v>8.2899999999999991</c:v>
                </c:pt>
                <c:pt idx="1347">
                  <c:v>9.07</c:v>
                </c:pt>
                <c:pt idx="1348">
                  <c:v>9.02</c:v>
                </c:pt>
                <c:pt idx="1349">
                  <c:v>8.19</c:v>
                </c:pt>
                <c:pt idx="1350">
                  <c:v>8.58</c:v>
                </c:pt>
                <c:pt idx="1351">
                  <c:v>11.31</c:v>
                </c:pt>
                <c:pt idx="1352">
                  <c:v>11.88</c:v>
                </c:pt>
                <c:pt idx="1353">
                  <c:v>6.37</c:v>
                </c:pt>
                <c:pt idx="1354">
                  <c:v>9.1300000000000008</c:v>
                </c:pt>
                <c:pt idx="1355">
                  <c:v>6.02</c:v>
                </c:pt>
                <c:pt idx="1356">
                  <c:v>8.4499999999999993</c:v>
                </c:pt>
                <c:pt idx="1357">
                  <c:v>11.39</c:v>
                </c:pt>
                <c:pt idx="1358">
                  <c:v>7.53</c:v>
                </c:pt>
                <c:pt idx="1359">
                  <c:v>12.21</c:v>
                </c:pt>
                <c:pt idx="1360">
                  <c:v>6.02</c:v>
                </c:pt>
                <c:pt idx="1361">
                  <c:v>8.5299999999999994</c:v>
                </c:pt>
                <c:pt idx="1362">
                  <c:v>8.49</c:v>
                </c:pt>
                <c:pt idx="1363">
                  <c:v>8.43</c:v>
                </c:pt>
                <c:pt idx="1364">
                  <c:v>7.41</c:v>
                </c:pt>
                <c:pt idx="1365">
                  <c:v>8.5299999999999994</c:v>
                </c:pt>
                <c:pt idx="1366">
                  <c:v>9.49</c:v>
                </c:pt>
                <c:pt idx="1367">
                  <c:v>7.1</c:v>
                </c:pt>
                <c:pt idx="1368">
                  <c:v>6.7</c:v>
                </c:pt>
                <c:pt idx="1369">
                  <c:v>8.19</c:v>
                </c:pt>
                <c:pt idx="1370">
                  <c:v>10.050000000000001</c:v>
                </c:pt>
                <c:pt idx="1371">
                  <c:v>7.31</c:v>
                </c:pt>
                <c:pt idx="1372">
                  <c:v>8.5500000000000007</c:v>
                </c:pt>
                <c:pt idx="1373">
                  <c:v>10.41</c:v>
                </c:pt>
                <c:pt idx="1374">
                  <c:v>7.51</c:v>
                </c:pt>
                <c:pt idx="1375">
                  <c:v>9.9</c:v>
                </c:pt>
                <c:pt idx="1376">
                  <c:v>12.11</c:v>
                </c:pt>
                <c:pt idx="1377">
                  <c:v>10.51</c:v>
                </c:pt>
                <c:pt idx="1378">
                  <c:v>7.33</c:v>
                </c:pt>
                <c:pt idx="1379">
                  <c:v>7.15</c:v>
                </c:pt>
                <c:pt idx="1380">
                  <c:v>8.8000000000000007</c:v>
                </c:pt>
                <c:pt idx="1381">
                  <c:v>8.57</c:v>
                </c:pt>
                <c:pt idx="1382">
                  <c:v>9.39</c:v>
                </c:pt>
                <c:pt idx="1383">
                  <c:v>10.07</c:v>
                </c:pt>
                <c:pt idx="1384">
                  <c:v>8.9</c:v>
                </c:pt>
                <c:pt idx="1385">
                  <c:v>9.9</c:v>
                </c:pt>
                <c:pt idx="1386">
                  <c:v>11.27</c:v>
                </c:pt>
                <c:pt idx="1387">
                  <c:v>11.7</c:v>
                </c:pt>
                <c:pt idx="1388">
                  <c:v>10.66</c:v>
                </c:pt>
                <c:pt idx="1389">
                  <c:v>7.64</c:v>
                </c:pt>
                <c:pt idx="1390">
                  <c:v>8.49</c:v>
                </c:pt>
                <c:pt idx="1391">
                  <c:v>10.98</c:v>
                </c:pt>
                <c:pt idx="1392">
                  <c:v>10.54</c:v>
                </c:pt>
                <c:pt idx="1393">
                  <c:v>9.41</c:v>
                </c:pt>
                <c:pt idx="1394">
                  <c:v>9.58</c:v>
                </c:pt>
                <c:pt idx="1395">
                  <c:v>9.9600000000000009</c:v>
                </c:pt>
                <c:pt idx="1396">
                  <c:v>10.33</c:v>
                </c:pt>
                <c:pt idx="1397">
                  <c:v>8.43</c:v>
                </c:pt>
                <c:pt idx="1398">
                  <c:v>8.7200000000000006</c:v>
                </c:pt>
                <c:pt idx="1399">
                  <c:v>11.45</c:v>
                </c:pt>
                <c:pt idx="1400">
                  <c:v>11.33</c:v>
                </c:pt>
                <c:pt idx="1401">
                  <c:v>10.7</c:v>
                </c:pt>
                <c:pt idx="1402">
                  <c:v>11.74</c:v>
                </c:pt>
                <c:pt idx="1403">
                  <c:v>11.25</c:v>
                </c:pt>
                <c:pt idx="1404">
                  <c:v>9.8000000000000007</c:v>
                </c:pt>
                <c:pt idx="1405">
                  <c:v>9.74</c:v>
                </c:pt>
                <c:pt idx="1406">
                  <c:v>12.96</c:v>
                </c:pt>
                <c:pt idx="1407">
                  <c:v>13.41</c:v>
                </c:pt>
                <c:pt idx="1408">
                  <c:v>11.47</c:v>
                </c:pt>
                <c:pt idx="1409">
                  <c:v>10.27</c:v>
                </c:pt>
                <c:pt idx="1410">
                  <c:v>10.37</c:v>
                </c:pt>
                <c:pt idx="1411">
                  <c:v>9.6999999999999993</c:v>
                </c:pt>
                <c:pt idx="1412">
                  <c:v>10.17</c:v>
                </c:pt>
                <c:pt idx="1413">
                  <c:v>8.8000000000000007</c:v>
                </c:pt>
                <c:pt idx="1414">
                  <c:v>11.02</c:v>
                </c:pt>
                <c:pt idx="1415">
                  <c:v>11.51</c:v>
                </c:pt>
                <c:pt idx="1416">
                  <c:v>12.35</c:v>
                </c:pt>
                <c:pt idx="1417">
                  <c:v>13.05</c:v>
                </c:pt>
                <c:pt idx="1418">
                  <c:v>12.58</c:v>
                </c:pt>
                <c:pt idx="1419">
                  <c:v>10.49</c:v>
                </c:pt>
                <c:pt idx="1420">
                  <c:v>10.09</c:v>
                </c:pt>
                <c:pt idx="1421">
                  <c:v>13.62</c:v>
                </c:pt>
                <c:pt idx="1422">
                  <c:v>12.6</c:v>
                </c:pt>
                <c:pt idx="1423">
                  <c:v>12.31</c:v>
                </c:pt>
                <c:pt idx="1424">
                  <c:v>10.09</c:v>
                </c:pt>
                <c:pt idx="1425">
                  <c:v>11.25</c:v>
                </c:pt>
                <c:pt idx="1426">
                  <c:v>12.07</c:v>
                </c:pt>
                <c:pt idx="1427">
                  <c:v>12</c:v>
                </c:pt>
                <c:pt idx="1428">
                  <c:v>9.98</c:v>
                </c:pt>
                <c:pt idx="1429">
                  <c:v>11.47</c:v>
                </c:pt>
                <c:pt idx="1430">
                  <c:v>11.74</c:v>
                </c:pt>
                <c:pt idx="1431">
                  <c:v>10.47</c:v>
                </c:pt>
                <c:pt idx="1432">
                  <c:v>11.17</c:v>
                </c:pt>
                <c:pt idx="1433">
                  <c:v>9.86</c:v>
                </c:pt>
                <c:pt idx="1434">
                  <c:v>10.68</c:v>
                </c:pt>
                <c:pt idx="1435">
                  <c:v>11.25</c:v>
                </c:pt>
                <c:pt idx="1436">
                  <c:v>11.13</c:v>
                </c:pt>
                <c:pt idx="1437">
                  <c:v>12.66</c:v>
                </c:pt>
                <c:pt idx="1438">
                  <c:v>12.21</c:v>
                </c:pt>
                <c:pt idx="1439">
                  <c:v>11.78</c:v>
                </c:pt>
                <c:pt idx="1440">
                  <c:v>12.56</c:v>
                </c:pt>
                <c:pt idx="1441">
                  <c:v>12.7</c:v>
                </c:pt>
                <c:pt idx="1442">
                  <c:v>11.7</c:v>
                </c:pt>
                <c:pt idx="1443">
                  <c:v>11.72</c:v>
                </c:pt>
                <c:pt idx="1444">
                  <c:v>9.86</c:v>
                </c:pt>
                <c:pt idx="1445">
                  <c:v>11.98</c:v>
                </c:pt>
                <c:pt idx="1446">
                  <c:v>11.03</c:v>
                </c:pt>
                <c:pt idx="1447">
                  <c:v>9.94</c:v>
                </c:pt>
                <c:pt idx="1448">
                  <c:v>9.39</c:v>
                </c:pt>
                <c:pt idx="1449">
                  <c:v>10.27</c:v>
                </c:pt>
                <c:pt idx="1450">
                  <c:v>12.66</c:v>
                </c:pt>
                <c:pt idx="1451">
                  <c:v>11.45</c:v>
                </c:pt>
                <c:pt idx="1452">
                  <c:v>10.17</c:v>
                </c:pt>
                <c:pt idx="1453">
                  <c:v>9.2899999999999991</c:v>
                </c:pt>
                <c:pt idx="1454">
                  <c:v>9.17</c:v>
                </c:pt>
                <c:pt idx="1455">
                  <c:v>10.98</c:v>
                </c:pt>
                <c:pt idx="1456">
                  <c:v>9.31</c:v>
                </c:pt>
                <c:pt idx="1457">
                  <c:v>10.96</c:v>
                </c:pt>
                <c:pt idx="1458">
                  <c:v>10.7</c:v>
                </c:pt>
                <c:pt idx="1459">
                  <c:v>10</c:v>
                </c:pt>
                <c:pt idx="1460">
                  <c:v>9.17</c:v>
                </c:pt>
                <c:pt idx="1461">
                  <c:v>10.56</c:v>
                </c:pt>
                <c:pt idx="1462">
                  <c:v>10.07</c:v>
                </c:pt>
                <c:pt idx="1463">
                  <c:v>10.72</c:v>
                </c:pt>
                <c:pt idx="1464">
                  <c:v>10.31</c:v>
                </c:pt>
                <c:pt idx="1465">
                  <c:v>11.37</c:v>
                </c:pt>
                <c:pt idx="1466">
                  <c:v>13.19</c:v>
                </c:pt>
                <c:pt idx="1467">
                  <c:v>13.92</c:v>
                </c:pt>
                <c:pt idx="1468">
                  <c:v>12.17</c:v>
                </c:pt>
                <c:pt idx="1469">
                  <c:v>12.49</c:v>
                </c:pt>
                <c:pt idx="1470">
                  <c:v>13.19</c:v>
                </c:pt>
                <c:pt idx="1471">
                  <c:v>9.5299999999999994</c:v>
                </c:pt>
                <c:pt idx="1472">
                  <c:v>12.09</c:v>
                </c:pt>
                <c:pt idx="1473">
                  <c:v>12.07</c:v>
                </c:pt>
                <c:pt idx="1474">
                  <c:v>10.43</c:v>
                </c:pt>
                <c:pt idx="1475">
                  <c:v>10.58</c:v>
                </c:pt>
                <c:pt idx="1476">
                  <c:v>14.6</c:v>
                </c:pt>
                <c:pt idx="1477">
                  <c:v>12.64</c:v>
                </c:pt>
                <c:pt idx="1478">
                  <c:v>12.03</c:v>
                </c:pt>
                <c:pt idx="1479">
                  <c:v>10.35</c:v>
                </c:pt>
                <c:pt idx="1480">
                  <c:v>11.39</c:v>
                </c:pt>
                <c:pt idx="1481">
                  <c:v>12.13</c:v>
                </c:pt>
                <c:pt idx="1482">
                  <c:v>12.64</c:v>
                </c:pt>
                <c:pt idx="1483">
                  <c:v>11.54</c:v>
                </c:pt>
                <c:pt idx="1484">
                  <c:v>11.64</c:v>
                </c:pt>
                <c:pt idx="1485">
                  <c:v>10.37</c:v>
                </c:pt>
                <c:pt idx="1486">
                  <c:v>14.05</c:v>
                </c:pt>
                <c:pt idx="1487">
                  <c:v>13.84</c:v>
                </c:pt>
                <c:pt idx="1488">
                  <c:v>12.94</c:v>
                </c:pt>
                <c:pt idx="1489">
                  <c:v>10.94</c:v>
                </c:pt>
                <c:pt idx="1490">
                  <c:v>11.33</c:v>
                </c:pt>
                <c:pt idx="1491">
                  <c:v>12.37</c:v>
                </c:pt>
                <c:pt idx="1492">
                  <c:v>12.09</c:v>
                </c:pt>
                <c:pt idx="1493">
                  <c:v>10.19</c:v>
                </c:pt>
                <c:pt idx="1494">
                  <c:v>14.27</c:v>
                </c:pt>
                <c:pt idx="1495">
                  <c:v>12.47</c:v>
                </c:pt>
                <c:pt idx="1496">
                  <c:v>9.33</c:v>
                </c:pt>
                <c:pt idx="1497">
                  <c:v>10.27</c:v>
                </c:pt>
                <c:pt idx="1498">
                  <c:v>10.39</c:v>
                </c:pt>
                <c:pt idx="1499">
                  <c:v>10.43</c:v>
                </c:pt>
                <c:pt idx="1500">
                  <c:v>9.23</c:v>
                </c:pt>
                <c:pt idx="1501">
                  <c:v>9.8800000000000008</c:v>
                </c:pt>
                <c:pt idx="1502">
                  <c:v>9</c:v>
                </c:pt>
                <c:pt idx="1503">
                  <c:v>10.39</c:v>
                </c:pt>
                <c:pt idx="1504">
                  <c:v>9.68</c:v>
                </c:pt>
                <c:pt idx="1505">
                  <c:v>9.43</c:v>
                </c:pt>
                <c:pt idx="1506">
                  <c:v>9.64</c:v>
                </c:pt>
                <c:pt idx="1507">
                  <c:v>10.15</c:v>
                </c:pt>
                <c:pt idx="1508">
                  <c:v>9.7200000000000006</c:v>
                </c:pt>
                <c:pt idx="1509">
                  <c:v>10.15</c:v>
                </c:pt>
                <c:pt idx="1510">
                  <c:v>9.4499999999999993</c:v>
                </c:pt>
                <c:pt idx="1511">
                  <c:v>9.58</c:v>
                </c:pt>
                <c:pt idx="1512">
                  <c:v>8.98</c:v>
                </c:pt>
                <c:pt idx="1513">
                  <c:v>10.9</c:v>
                </c:pt>
                <c:pt idx="1514">
                  <c:v>11.98</c:v>
                </c:pt>
                <c:pt idx="1515">
                  <c:v>10.84</c:v>
                </c:pt>
                <c:pt idx="1516">
                  <c:v>9.92</c:v>
                </c:pt>
                <c:pt idx="1517">
                  <c:v>10.23</c:v>
                </c:pt>
                <c:pt idx="1518">
                  <c:v>10.130000000000001</c:v>
                </c:pt>
                <c:pt idx="1519">
                  <c:v>10.58</c:v>
                </c:pt>
                <c:pt idx="1520">
                  <c:v>9.15</c:v>
                </c:pt>
                <c:pt idx="1521">
                  <c:v>6.7</c:v>
                </c:pt>
                <c:pt idx="1522">
                  <c:v>8.06</c:v>
                </c:pt>
                <c:pt idx="1523">
                  <c:v>10.72</c:v>
                </c:pt>
                <c:pt idx="1524">
                  <c:v>8.5299999999999994</c:v>
                </c:pt>
                <c:pt idx="1525">
                  <c:v>10.02</c:v>
                </c:pt>
                <c:pt idx="1526">
                  <c:v>9.39</c:v>
                </c:pt>
                <c:pt idx="1527">
                  <c:v>8.4700000000000006</c:v>
                </c:pt>
                <c:pt idx="1528">
                  <c:v>7.72</c:v>
                </c:pt>
                <c:pt idx="1529">
                  <c:v>9.09</c:v>
                </c:pt>
                <c:pt idx="1530">
                  <c:v>5.92</c:v>
                </c:pt>
                <c:pt idx="1531">
                  <c:v>6.31</c:v>
                </c:pt>
                <c:pt idx="1532">
                  <c:v>7.8</c:v>
                </c:pt>
                <c:pt idx="1533">
                  <c:v>8.57</c:v>
                </c:pt>
                <c:pt idx="1534">
                  <c:v>6.59</c:v>
                </c:pt>
                <c:pt idx="1535">
                  <c:v>8.25</c:v>
                </c:pt>
                <c:pt idx="1536">
                  <c:v>8.27</c:v>
                </c:pt>
                <c:pt idx="1537">
                  <c:v>9.15</c:v>
                </c:pt>
                <c:pt idx="1538">
                  <c:v>8.2100000000000009</c:v>
                </c:pt>
                <c:pt idx="1539">
                  <c:v>5.72</c:v>
                </c:pt>
                <c:pt idx="1540">
                  <c:v>9.82</c:v>
                </c:pt>
                <c:pt idx="1541">
                  <c:v>6.02</c:v>
                </c:pt>
                <c:pt idx="1542">
                  <c:v>10.66</c:v>
                </c:pt>
                <c:pt idx="1543">
                  <c:v>9.33</c:v>
                </c:pt>
                <c:pt idx="1544">
                  <c:v>7.47</c:v>
                </c:pt>
                <c:pt idx="1545">
                  <c:v>6.25</c:v>
                </c:pt>
                <c:pt idx="1546">
                  <c:v>8.33</c:v>
                </c:pt>
                <c:pt idx="1547">
                  <c:v>7.59</c:v>
                </c:pt>
                <c:pt idx="1548">
                  <c:v>8.92</c:v>
                </c:pt>
                <c:pt idx="1549">
                  <c:v>8.15</c:v>
                </c:pt>
                <c:pt idx="1550">
                  <c:v>7.49</c:v>
                </c:pt>
                <c:pt idx="1551">
                  <c:v>6.06</c:v>
                </c:pt>
                <c:pt idx="1552">
                  <c:v>7.37</c:v>
                </c:pt>
                <c:pt idx="1553">
                  <c:v>7.9</c:v>
                </c:pt>
                <c:pt idx="1554">
                  <c:v>7.23</c:v>
                </c:pt>
                <c:pt idx="1555">
                  <c:v>7.82</c:v>
                </c:pt>
                <c:pt idx="1556">
                  <c:v>7.76</c:v>
                </c:pt>
                <c:pt idx="1557">
                  <c:v>6.15</c:v>
                </c:pt>
                <c:pt idx="1558">
                  <c:v>7.04</c:v>
                </c:pt>
                <c:pt idx="1559">
                  <c:v>7.61</c:v>
                </c:pt>
                <c:pt idx="1560">
                  <c:v>7.57</c:v>
                </c:pt>
                <c:pt idx="1561">
                  <c:v>8.7799999999999994</c:v>
                </c:pt>
                <c:pt idx="1562">
                  <c:v>6.55</c:v>
                </c:pt>
                <c:pt idx="1563">
                  <c:v>8.7799999999999994</c:v>
                </c:pt>
                <c:pt idx="1564">
                  <c:v>8.3699999999999992</c:v>
                </c:pt>
                <c:pt idx="1565">
                  <c:v>6.25</c:v>
                </c:pt>
                <c:pt idx="1566">
                  <c:v>9.7200000000000006</c:v>
                </c:pt>
                <c:pt idx="1567">
                  <c:v>8.94</c:v>
                </c:pt>
                <c:pt idx="1568">
                  <c:v>7.78</c:v>
                </c:pt>
                <c:pt idx="1569">
                  <c:v>7.86</c:v>
                </c:pt>
                <c:pt idx="1570">
                  <c:v>9.4499999999999993</c:v>
                </c:pt>
                <c:pt idx="1571">
                  <c:v>7.57</c:v>
                </c:pt>
                <c:pt idx="1572">
                  <c:v>5.61</c:v>
                </c:pt>
                <c:pt idx="1573">
                  <c:v>7.96</c:v>
                </c:pt>
                <c:pt idx="1574">
                  <c:v>7.17</c:v>
                </c:pt>
                <c:pt idx="1575">
                  <c:v>8.17</c:v>
                </c:pt>
                <c:pt idx="1576">
                  <c:v>8.9600000000000009</c:v>
                </c:pt>
                <c:pt idx="1577">
                  <c:v>14.35</c:v>
                </c:pt>
                <c:pt idx="1578">
                  <c:v>8.02</c:v>
                </c:pt>
                <c:pt idx="1579">
                  <c:v>6.27</c:v>
                </c:pt>
                <c:pt idx="1580">
                  <c:v>8.84</c:v>
                </c:pt>
                <c:pt idx="1581">
                  <c:v>9.2899999999999991</c:v>
                </c:pt>
                <c:pt idx="1582">
                  <c:v>8.25</c:v>
                </c:pt>
                <c:pt idx="1583">
                  <c:v>10.9</c:v>
                </c:pt>
                <c:pt idx="1584">
                  <c:v>6.14</c:v>
                </c:pt>
                <c:pt idx="1585">
                  <c:v>7.84</c:v>
                </c:pt>
                <c:pt idx="1586">
                  <c:v>10.47</c:v>
                </c:pt>
                <c:pt idx="1587">
                  <c:v>10.84</c:v>
                </c:pt>
                <c:pt idx="1588">
                  <c:v>8.33</c:v>
                </c:pt>
                <c:pt idx="1589">
                  <c:v>11</c:v>
                </c:pt>
                <c:pt idx="1590">
                  <c:v>7.74</c:v>
                </c:pt>
                <c:pt idx="1591">
                  <c:v>8.15</c:v>
                </c:pt>
                <c:pt idx="1592">
                  <c:v>8.6199999999999992</c:v>
                </c:pt>
                <c:pt idx="1593">
                  <c:v>7.74</c:v>
                </c:pt>
                <c:pt idx="1594">
                  <c:v>6.59</c:v>
                </c:pt>
                <c:pt idx="1595">
                  <c:v>7.61</c:v>
                </c:pt>
                <c:pt idx="1596">
                  <c:v>15.19</c:v>
                </c:pt>
                <c:pt idx="1597">
                  <c:v>7.59</c:v>
                </c:pt>
                <c:pt idx="1598">
                  <c:v>7.84</c:v>
                </c:pt>
                <c:pt idx="1599">
                  <c:v>9.7200000000000006</c:v>
                </c:pt>
                <c:pt idx="1600">
                  <c:v>7.76</c:v>
                </c:pt>
                <c:pt idx="1601">
                  <c:v>10.43</c:v>
                </c:pt>
                <c:pt idx="1602">
                  <c:v>10.35</c:v>
                </c:pt>
                <c:pt idx="1603">
                  <c:v>8.84</c:v>
                </c:pt>
                <c:pt idx="1604">
                  <c:v>8.02</c:v>
                </c:pt>
                <c:pt idx="1605">
                  <c:v>11.13</c:v>
                </c:pt>
                <c:pt idx="1606">
                  <c:v>6.76</c:v>
                </c:pt>
                <c:pt idx="1607">
                  <c:v>8.84</c:v>
                </c:pt>
                <c:pt idx="1608">
                  <c:v>13.15</c:v>
                </c:pt>
                <c:pt idx="1609">
                  <c:v>9.11</c:v>
                </c:pt>
                <c:pt idx="1610">
                  <c:v>7.43</c:v>
                </c:pt>
                <c:pt idx="1611">
                  <c:v>9</c:v>
                </c:pt>
                <c:pt idx="1612">
                  <c:v>9.49</c:v>
                </c:pt>
                <c:pt idx="1613">
                  <c:v>7.72</c:v>
                </c:pt>
                <c:pt idx="1614">
                  <c:v>9.49</c:v>
                </c:pt>
                <c:pt idx="1615">
                  <c:v>9.7799999999999994</c:v>
                </c:pt>
                <c:pt idx="1616">
                  <c:v>7.61</c:v>
                </c:pt>
                <c:pt idx="1617">
                  <c:v>7.72</c:v>
                </c:pt>
                <c:pt idx="1618">
                  <c:v>9.4499999999999993</c:v>
                </c:pt>
                <c:pt idx="1619">
                  <c:v>5.21</c:v>
                </c:pt>
                <c:pt idx="1620">
                  <c:v>6.66</c:v>
                </c:pt>
                <c:pt idx="1621">
                  <c:v>8.43</c:v>
                </c:pt>
                <c:pt idx="1622">
                  <c:v>6.98</c:v>
                </c:pt>
                <c:pt idx="1623">
                  <c:v>7.12</c:v>
                </c:pt>
                <c:pt idx="1624">
                  <c:v>13.76</c:v>
                </c:pt>
                <c:pt idx="1625">
                  <c:v>11.39</c:v>
                </c:pt>
                <c:pt idx="1626">
                  <c:v>8.27</c:v>
                </c:pt>
                <c:pt idx="1627">
                  <c:v>10.39</c:v>
                </c:pt>
                <c:pt idx="1628">
                  <c:v>6.74</c:v>
                </c:pt>
                <c:pt idx="1629">
                  <c:v>7.57</c:v>
                </c:pt>
                <c:pt idx="1630">
                  <c:v>7.84</c:v>
                </c:pt>
                <c:pt idx="1631">
                  <c:v>8.08</c:v>
                </c:pt>
                <c:pt idx="1632">
                  <c:v>7.02</c:v>
                </c:pt>
                <c:pt idx="1633">
                  <c:v>9.76</c:v>
                </c:pt>
                <c:pt idx="1634">
                  <c:v>8.27</c:v>
                </c:pt>
                <c:pt idx="1635">
                  <c:v>8.86</c:v>
                </c:pt>
                <c:pt idx="1636">
                  <c:v>8.33</c:v>
                </c:pt>
                <c:pt idx="1637">
                  <c:v>9.07</c:v>
                </c:pt>
                <c:pt idx="1638">
                  <c:v>9.8800000000000008</c:v>
                </c:pt>
                <c:pt idx="1639">
                  <c:v>8.11</c:v>
                </c:pt>
                <c:pt idx="1640">
                  <c:v>9.7799999999999994</c:v>
                </c:pt>
                <c:pt idx="1641">
                  <c:v>16.11</c:v>
                </c:pt>
                <c:pt idx="1642">
                  <c:v>8.86</c:v>
                </c:pt>
                <c:pt idx="1643">
                  <c:v>8.08</c:v>
                </c:pt>
                <c:pt idx="1644">
                  <c:v>8.2100000000000009</c:v>
                </c:pt>
                <c:pt idx="1645">
                  <c:v>9.15</c:v>
                </c:pt>
                <c:pt idx="1646">
                  <c:v>11.64</c:v>
                </c:pt>
                <c:pt idx="1647">
                  <c:v>8.9</c:v>
                </c:pt>
                <c:pt idx="1648">
                  <c:v>11.6</c:v>
                </c:pt>
                <c:pt idx="1649">
                  <c:v>7.12</c:v>
                </c:pt>
                <c:pt idx="1650">
                  <c:v>8.57</c:v>
                </c:pt>
                <c:pt idx="1651">
                  <c:v>7.72</c:v>
                </c:pt>
                <c:pt idx="1652">
                  <c:v>9.5500000000000007</c:v>
                </c:pt>
                <c:pt idx="1653">
                  <c:v>7.41</c:v>
                </c:pt>
                <c:pt idx="1654">
                  <c:v>8.98</c:v>
                </c:pt>
                <c:pt idx="1655">
                  <c:v>8.23</c:v>
                </c:pt>
                <c:pt idx="1656">
                  <c:v>9.94</c:v>
                </c:pt>
                <c:pt idx="1657">
                  <c:v>6.63</c:v>
                </c:pt>
                <c:pt idx="1658">
                  <c:v>7.41</c:v>
                </c:pt>
                <c:pt idx="1659">
                  <c:v>14.82</c:v>
                </c:pt>
                <c:pt idx="1660">
                  <c:v>5.78</c:v>
                </c:pt>
                <c:pt idx="1661">
                  <c:v>7.47</c:v>
                </c:pt>
                <c:pt idx="1662">
                  <c:v>8.7200000000000006</c:v>
                </c:pt>
                <c:pt idx="1663">
                  <c:v>7.21</c:v>
                </c:pt>
                <c:pt idx="1664">
                  <c:v>8.25</c:v>
                </c:pt>
                <c:pt idx="1665">
                  <c:v>6.9</c:v>
                </c:pt>
                <c:pt idx="1666">
                  <c:v>5.45</c:v>
                </c:pt>
                <c:pt idx="1667">
                  <c:v>6.19</c:v>
                </c:pt>
                <c:pt idx="1668">
                  <c:v>8</c:v>
                </c:pt>
                <c:pt idx="1669">
                  <c:v>8.92</c:v>
                </c:pt>
                <c:pt idx="1670">
                  <c:v>10.07</c:v>
                </c:pt>
                <c:pt idx="1671">
                  <c:v>7.98</c:v>
                </c:pt>
                <c:pt idx="1672">
                  <c:v>8.7200000000000006</c:v>
                </c:pt>
                <c:pt idx="1673">
                  <c:v>8.6999999999999993</c:v>
                </c:pt>
                <c:pt idx="1674">
                  <c:v>9.27</c:v>
                </c:pt>
                <c:pt idx="1675">
                  <c:v>9.06</c:v>
                </c:pt>
                <c:pt idx="1676">
                  <c:v>9.33</c:v>
                </c:pt>
                <c:pt idx="1677">
                  <c:v>6.08</c:v>
                </c:pt>
                <c:pt idx="1678">
                  <c:v>9.2899999999999991</c:v>
                </c:pt>
                <c:pt idx="1679">
                  <c:v>9.92</c:v>
                </c:pt>
                <c:pt idx="1680">
                  <c:v>5.57</c:v>
                </c:pt>
                <c:pt idx="1681">
                  <c:v>5.92</c:v>
                </c:pt>
                <c:pt idx="1682">
                  <c:v>8.17</c:v>
                </c:pt>
                <c:pt idx="1683">
                  <c:v>10.35</c:v>
                </c:pt>
                <c:pt idx="1684">
                  <c:v>7.27</c:v>
                </c:pt>
                <c:pt idx="1685">
                  <c:v>9.41</c:v>
                </c:pt>
                <c:pt idx="1686">
                  <c:v>7.08</c:v>
                </c:pt>
                <c:pt idx="1687">
                  <c:v>8.68</c:v>
                </c:pt>
                <c:pt idx="1688">
                  <c:v>7.35</c:v>
                </c:pt>
                <c:pt idx="1689">
                  <c:v>8.51</c:v>
                </c:pt>
                <c:pt idx="1690">
                  <c:v>8.82</c:v>
                </c:pt>
                <c:pt idx="1691">
                  <c:v>7.94</c:v>
                </c:pt>
                <c:pt idx="1692">
                  <c:v>9.8800000000000008</c:v>
                </c:pt>
                <c:pt idx="1693">
                  <c:v>9.64</c:v>
                </c:pt>
                <c:pt idx="1694">
                  <c:v>7.25</c:v>
                </c:pt>
                <c:pt idx="1695">
                  <c:v>8.4700000000000006</c:v>
                </c:pt>
                <c:pt idx="1696">
                  <c:v>7.1</c:v>
                </c:pt>
                <c:pt idx="1697">
                  <c:v>5</c:v>
                </c:pt>
                <c:pt idx="1698">
                  <c:v>5.8</c:v>
                </c:pt>
                <c:pt idx="1699">
                  <c:v>6.74</c:v>
                </c:pt>
                <c:pt idx="1700">
                  <c:v>7.25</c:v>
                </c:pt>
                <c:pt idx="1701">
                  <c:v>8.66</c:v>
                </c:pt>
                <c:pt idx="1702">
                  <c:v>10.15</c:v>
                </c:pt>
                <c:pt idx="1703">
                  <c:v>5.0199999999999996</c:v>
                </c:pt>
                <c:pt idx="1704">
                  <c:v>7.39</c:v>
                </c:pt>
                <c:pt idx="1705">
                  <c:v>10.23</c:v>
                </c:pt>
                <c:pt idx="1706">
                  <c:v>10.62</c:v>
                </c:pt>
                <c:pt idx="1707">
                  <c:v>7.51</c:v>
                </c:pt>
                <c:pt idx="1708">
                  <c:v>10.130000000000001</c:v>
                </c:pt>
                <c:pt idx="1709">
                  <c:v>8.3699999999999992</c:v>
                </c:pt>
                <c:pt idx="1710">
                  <c:v>7.68</c:v>
                </c:pt>
                <c:pt idx="1711">
                  <c:v>7.37</c:v>
                </c:pt>
                <c:pt idx="1712">
                  <c:v>7.84</c:v>
                </c:pt>
                <c:pt idx="1713">
                  <c:v>8.66</c:v>
                </c:pt>
                <c:pt idx="1714">
                  <c:v>9.43</c:v>
                </c:pt>
                <c:pt idx="1715">
                  <c:v>8.33</c:v>
                </c:pt>
                <c:pt idx="1716">
                  <c:v>8.27</c:v>
                </c:pt>
                <c:pt idx="1717">
                  <c:v>5.74</c:v>
                </c:pt>
                <c:pt idx="1718">
                  <c:v>7.92</c:v>
                </c:pt>
                <c:pt idx="1719">
                  <c:v>7.74</c:v>
                </c:pt>
                <c:pt idx="1720">
                  <c:v>6</c:v>
                </c:pt>
                <c:pt idx="1721">
                  <c:v>9.92</c:v>
                </c:pt>
                <c:pt idx="1722">
                  <c:v>7.82</c:v>
                </c:pt>
                <c:pt idx="1723">
                  <c:v>7.82</c:v>
                </c:pt>
                <c:pt idx="1724">
                  <c:v>8.74</c:v>
                </c:pt>
                <c:pt idx="1725">
                  <c:v>8.19</c:v>
                </c:pt>
                <c:pt idx="1726">
                  <c:v>8.5500000000000007</c:v>
                </c:pt>
                <c:pt idx="1727">
                  <c:v>9.35</c:v>
                </c:pt>
                <c:pt idx="1728">
                  <c:v>12.43</c:v>
                </c:pt>
                <c:pt idx="1729">
                  <c:v>8.23</c:v>
                </c:pt>
                <c:pt idx="1730">
                  <c:v>7.86</c:v>
                </c:pt>
                <c:pt idx="1731">
                  <c:v>8.39</c:v>
                </c:pt>
                <c:pt idx="1732">
                  <c:v>8.82</c:v>
                </c:pt>
                <c:pt idx="1733">
                  <c:v>12.66</c:v>
                </c:pt>
                <c:pt idx="1734">
                  <c:v>9.84</c:v>
                </c:pt>
                <c:pt idx="1735">
                  <c:v>7.15</c:v>
                </c:pt>
                <c:pt idx="1736">
                  <c:v>7.78</c:v>
                </c:pt>
                <c:pt idx="1737">
                  <c:v>10.039999999999999</c:v>
                </c:pt>
                <c:pt idx="1738">
                  <c:v>9.19</c:v>
                </c:pt>
                <c:pt idx="1739">
                  <c:v>7.82</c:v>
                </c:pt>
                <c:pt idx="1740">
                  <c:v>8.41</c:v>
                </c:pt>
                <c:pt idx="1741">
                  <c:v>7.49</c:v>
                </c:pt>
                <c:pt idx="1742">
                  <c:v>9.49</c:v>
                </c:pt>
                <c:pt idx="1743">
                  <c:v>12.96</c:v>
                </c:pt>
                <c:pt idx="1744">
                  <c:v>11.84</c:v>
                </c:pt>
                <c:pt idx="1745">
                  <c:v>9.98</c:v>
                </c:pt>
                <c:pt idx="1746">
                  <c:v>10.39</c:v>
                </c:pt>
                <c:pt idx="1747">
                  <c:v>13.27</c:v>
                </c:pt>
                <c:pt idx="1748">
                  <c:v>9</c:v>
                </c:pt>
                <c:pt idx="1749">
                  <c:v>8</c:v>
                </c:pt>
                <c:pt idx="1750">
                  <c:v>8.02</c:v>
                </c:pt>
                <c:pt idx="1751">
                  <c:v>8.64</c:v>
                </c:pt>
                <c:pt idx="1752">
                  <c:v>9.19</c:v>
                </c:pt>
                <c:pt idx="1753">
                  <c:v>6.19</c:v>
                </c:pt>
                <c:pt idx="1754">
                  <c:v>8.51</c:v>
                </c:pt>
                <c:pt idx="1755">
                  <c:v>8.9</c:v>
                </c:pt>
                <c:pt idx="1756">
                  <c:v>8.64</c:v>
                </c:pt>
                <c:pt idx="1757">
                  <c:v>8.94</c:v>
                </c:pt>
                <c:pt idx="1758">
                  <c:v>8.31</c:v>
                </c:pt>
                <c:pt idx="1759">
                  <c:v>8.92</c:v>
                </c:pt>
                <c:pt idx="1760">
                  <c:v>8.94</c:v>
                </c:pt>
                <c:pt idx="1761">
                  <c:v>10.37</c:v>
                </c:pt>
                <c:pt idx="1762">
                  <c:v>7.57</c:v>
                </c:pt>
                <c:pt idx="1763">
                  <c:v>10</c:v>
                </c:pt>
                <c:pt idx="1764">
                  <c:v>8.25</c:v>
                </c:pt>
                <c:pt idx="1765">
                  <c:v>9.07</c:v>
                </c:pt>
                <c:pt idx="1766">
                  <c:v>8.51</c:v>
                </c:pt>
                <c:pt idx="1767">
                  <c:v>8.33</c:v>
                </c:pt>
                <c:pt idx="1768">
                  <c:v>10.210000000000001</c:v>
                </c:pt>
                <c:pt idx="1769">
                  <c:v>8.6</c:v>
                </c:pt>
                <c:pt idx="1770">
                  <c:v>9.8000000000000007</c:v>
                </c:pt>
                <c:pt idx="1771">
                  <c:v>10.82</c:v>
                </c:pt>
                <c:pt idx="1772">
                  <c:v>9.25</c:v>
                </c:pt>
                <c:pt idx="1773">
                  <c:v>9.2899999999999991</c:v>
                </c:pt>
                <c:pt idx="1774">
                  <c:v>13.19</c:v>
                </c:pt>
                <c:pt idx="1775">
                  <c:v>15.07</c:v>
                </c:pt>
                <c:pt idx="1776">
                  <c:v>11.96</c:v>
                </c:pt>
                <c:pt idx="1777">
                  <c:v>9.17</c:v>
                </c:pt>
                <c:pt idx="1778">
                  <c:v>9.39</c:v>
                </c:pt>
                <c:pt idx="1779">
                  <c:v>10.07</c:v>
                </c:pt>
                <c:pt idx="1780">
                  <c:v>12.09</c:v>
                </c:pt>
                <c:pt idx="1781">
                  <c:v>9.86</c:v>
                </c:pt>
                <c:pt idx="1782">
                  <c:v>9.94</c:v>
                </c:pt>
                <c:pt idx="1783">
                  <c:v>9.4499999999999993</c:v>
                </c:pt>
                <c:pt idx="1784">
                  <c:v>7.82</c:v>
                </c:pt>
                <c:pt idx="1785">
                  <c:v>8.6</c:v>
                </c:pt>
                <c:pt idx="1786">
                  <c:v>9.82</c:v>
                </c:pt>
                <c:pt idx="1787">
                  <c:v>10.98</c:v>
                </c:pt>
                <c:pt idx="1788">
                  <c:v>8.8800000000000008</c:v>
                </c:pt>
                <c:pt idx="1789">
                  <c:v>6.98</c:v>
                </c:pt>
                <c:pt idx="1790">
                  <c:v>8.43</c:v>
                </c:pt>
                <c:pt idx="1791">
                  <c:v>11.64</c:v>
                </c:pt>
                <c:pt idx="1792">
                  <c:v>9.07</c:v>
                </c:pt>
                <c:pt idx="1793">
                  <c:v>6.88</c:v>
                </c:pt>
                <c:pt idx="1794">
                  <c:v>7.59</c:v>
                </c:pt>
                <c:pt idx="1795">
                  <c:v>9.8800000000000008</c:v>
                </c:pt>
                <c:pt idx="1796">
                  <c:v>9.19</c:v>
                </c:pt>
                <c:pt idx="1797">
                  <c:v>9.6</c:v>
                </c:pt>
                <c:pt idx="1798">
                  <c:v>10.7</c:v>
                </c:pt>
                <c:pt idx="1799">
                  <c:v>9.94</c:v>
                </c:pt>
                <c:pt idx="1800">
                  <c:v>10.7</c:v>
                </c:pt>
                <c:pt idx="1801">
                  <c:v>12.5</c:v>
                </c:pt>
                <c:pt idx="1802">
                  <c:v>8.5500000000000007</c:v>
                </c:pt>
                <c:pt idx="1803">
                  <c:v>9.4700000000000006</c:v>
                </c:pt>
                <c:pt idx="1804">
                  <c:v>9.76</c:v>
                </c:pt>
                <c:pt idx="1805">
                  <c:v>11.03</c:v>
                </c:pt>
                <c:pt idx="1806">
                  <c:v>11.84</c:v>
                </c:pt>
                <c:pt idx="1807">
                  <c:v>9.98</c:v>
                </c:pt>
                <c:pt idx="1808">
                  <c:v>9.76</c:v>
                </c:pt>
                <c:pt idx="1809">
                  <c:v>9.4700000000000006</c:v>
                </c:pt>
                <c:pt idx="1810">
                  <c:v>9.19</c:v>
                </c:pt>
                <c:pt idx="1811">
                  <c:v>12.37</c:v>
                </c:pt>
                <c:pt idx="1812">
                  <c:v>11.56</c:v>
                </c:pt>
                <c:pt idx="1813">
                  <c:v>12.11</c:v>
                </c:pt>
                <c:pt idx="1814">
                  <c:v>11.27</c:v>
                </c:pt>
                <c:pt idx="1815">
                  <c:v>10.86</c:v>
                </c:pt>
                <c:pt idx="1816">
                  <c:v>12.29</c:v>
                </c:pt>
                <c:pt idx="1817">
                  <c:v>11.51</c:v>
                </c:pt>
                <c:pt idx="1818">
                  <c:v>12.07</c:v>
                </c:pt>
                <c:pt idx="1819">
                  <c:v>13.68</c:v>
                </c:pt>
                <c:pt idx="1820">
                  <c:v>11.96</c:v>
                </c:pt>
                <c:pt idx="1821">
                  <c:v>9.4700000000000006</c:v>
                </c:pt>
                <c:pt idx="1822">
                  <c:v>9.2899999999999991</c:v>
                </c:pt>
                <c:pt idx="1823">
                  <c:v>9.2100000000000009</c:v>
                </c:pt>
                <c:pt idx="1824">
                  <c:v>7</c:v>
                </c:pt>
                <c:pt idx="1825">
                  <c:v>12.03</c:v>
                </c:pt>
                <c:pt idx="1826">
                  <c:v>12.58</c:v>
                </c:pt>
                <c:pt idx="1827">
                  <c:v>11.45</c:v>
                </c:pt>
                <c:pt idx="1828">
                  <c:v>9.7799999999999994</c:v>
                </c:pt>
                <c:pt idx="1829">
                  <c:v>11.13</c:v>
                </c:pt>
                <c:pt idx="1830">
                  <c:v>10.130000000000001</c:v>
                </c:pt>
                <c:pt idx="1831">
                  <c:v>11.9</c:v>
                </c:pt>
                <c:pt idx="1832">
                  <c:v>12.03</c:v>
                </c:pt>
                <c:pt idx="1833">
                  <c:v>13.37</c:v>
                </c:pt>
                <c:pt idx="1834">
                  <c:v>12.13</c:v>
                </c:pt>
                <c:pt idx="1835">
                  <c:v>12.68</c:v>
                </c:pt>
                <c:pt idx="1836">
                  <c:v>12.94</c:v>
                </c:pt>
                <c:pt idx="1837">
                  <c:v>11.88</c:v>
                </c:pt>
                <c:pt idx="1838">
                  <c:v>12.09</c:v>
                </c:pt>
                <c:pt idx="1839">
                  <c:v>10.15</c:v>
                </c:pt>
                <c:pt idx="1840">
                  <c:v>11.07</c:v>
                </c:pt>
                <c:pt idx="1841">
                  <c:v>10.86</c:v>
                </c:pt>
                <c:pt idx="1842">
                  <c:v>11.29</c:v>
                </c:pt>
                <c:pt idx="1843">
                  <c:v>11.41</c:v>
                </c:pt>
                <c:pt idx="1844">
                  <c:v>10.210000000000001</c:v>
                </c:pt>
                <c:pt idx="1845">
                  <c:v>9.56</c:v>
                </c:pt>
                <c:pt idx="1846">
                  <c:v>9.94</c:v>
                </c:pt>
                <c:pt idx="1847">
                  <c:v>12.43</c:v>
                </c:pt>
                <c:pt idx="1848">
                  <c:v>10.9</c:v>
                </c:pt>
                <c:pt idx="1849">
                  <c:v>11.19</c:v>
                </c:pt>
                <c:pt idx="1850">
                  <c:v>11.09</c:v>
                </c:pt>
                <c:pt idx="1851">
                  <c:v>10.51</c:v>
                </c:pt>
                <c:pt idx="1852">
                  <c:v>10.78</c:v>
                </c:pt>
                <c:pt idx="1853">
                  <c:v>10.98</c:v>
                </c:pt>
                <c:pt idx="1854">
                  <c:v>12.25</c:v>
                </c:pt>
                <c:pt idx="1855">
                  <c:v>12.43</c:v>
                </c:pt>
                <c:pt idx="1856">
                  <c:v>12.8</c:v>
                </c:pt>
                <c:pt idx="1857">
                  <c:v>8.8800000000000008</c:v>
                </c:pt>
                <c:pt idx="1858">
                  <c:v>8.2899999999999991</c:v>
                </c:pt>
                <c:pt idx="1859">
                  <c:v>8.68</c:v>
                </c:pt>
                <c:pt idx="1860">
                  <c:v>7.8</c:v>
                </c:pt>
                <c:pt idx="1861">
                  <c:v>9.02</c:v>
                </c:pt>
                <c:pt idx="1862">
                  <c:v>10.37</c:v>
                </c:pt>
                <c:pt idx="1863">
                  <c:v>11.03</c:v>
                </c:pt>
                <c:pt idx="1864">
                  <c:v>11.09</c:v>
                </c:pt>
                <c:pt idx="1865">
                  <c:v>11.21</c:v>
                </c:pt>
                <c:pt idx="1866">
                  <c:v>8.5299999999999994</c:v>
                </c:pt>
                <c:pt idx="1867">
                  <c:v>9.8800000000000008</c:v>
                </c:pt>
                <c:pt idx="1868">
                  <c:v>9.0399999999999991</c:v>
                </c:pt>
                <c:pt idx="1869">
                  <c:v>8.4700000000000006</c:v>
                </c:pt>
                <c:pt idx="1870">
                  <c:v>6.15</c:v>
                </c:pt>
                <c:pt idx="1871">
                  <c:v>6.98</c:v>
                </c:pt>
                <c:pt idx="1872">
                  <c:v>9.64</c:v>
                </c:pt>
                <c:pt idx="1873">
                  <c:v>10.43</c:v>
                </c:pt>
                <c:pt idx="1874">
                  <c:v>9.68</c:v>
                </c:pt>
                <c:pt idx="1875">
                  <c:v>10.8</c:v>
                </c:pt>
                <c:pt idx="1876">
                  <c:v>10</c:v>
                </c:pt>
                <c:pt idx="1877">
                  <c:v>10.47</c:v>
                </c:pt>
                <c:pt idx="1878">
                  <c:v>8.2100000000000009</c:v>
                </c:pt>
                <c:pt idx="1879">
                  <c:v>9.39</c:v>
                </c:pt>
                <c:pt idx="1880">
                  <c:v>8.2899999999999991</c:v>
                </c:pt>
                <c:pt idx="1881">
                  <c:v>9.1300000000000008</c:v>
                </c:pt>
                <c:pt idx="1882">
                  <c:v>9.51</c:v>
                </c:pt>
                <c:pt idx="1883">
                  <c:v>8.43</c:v>
                </c:pt>
                <c:pt idx="1884">
                  <c:v>8.02</c:v>
                </c:pt>
                <c:pt idx="1885">
                  <c:v>7.47</c:v>
                </c:pt>
                <c:pt idx="1886">
                  <c:v>7.47</c:v>
                </c:pt>
                <c:pt idx="1887">
                  <c:v>8.94</c:v>
                </c:pt>
                <c:pt idx="1888">
                  <c:v>6.9</c:v>
                </c:pt>
                <c:pt idx="1889">
                  <c:v>9.1300000000000008</c:v>
                </c:pt>
                <c:pt idx="1890">
                  <c:v>9.4499999999999993</c:v>
                </c:pt>
                <c:pt idx="1891">
                  <c:v>10.37</c:v>
                </c:pt>
                <c:pt idx="1892">
                  <c:v>9.56</c:v>
                </c:pt>
                <c:pt idx="1893">
                  <c:v>10.27</c:v>
                </c:pt>
                <c:pt idx="1894">
                  <c:v>8.4499999999999993</c:v>
                </c:pt>
                <c:pt idx="1895">
                  <c:v>9.07</c:v>
                </c:pt>
                <c:pt idx="1896">
                  <c:v>8.25</c:v>
                </c:pt>
                <c:pt idx="1897">
                  <c:v>9</c:v>
                </c:pt>
                <c:pt idx="1898">
                  <c:v>9.92</c:v>
                </c:pt>
                <c:pt idx="1899">
                  <c:v>9.02</c:v>
                </c:pt>
                <c:pt idx="1900">
                  <c:v>7.41</c:v>
                </c:pt>
                <c:pt idx="1901">
                  <c:v>7.92</c:v>
                </c:pt>
                <c:pt idx="1902">
                  <c:v>11.43</c:v>
                </c:pt>
                <c:pt idx="1903">
                  <c:v>8.41</c:v>
                </c:pt>
                <c:pt idx="1904">
                  <c:v>9.86</c:v>
                </c:pt>
                <c:pt idx="1905">
                  <c:v>6.49</c:v>
                </c:pt>
                <c:pt idx="1906">
                  <c:v>7.92</c:v>
                </c:pt>
                <c:pt idx="1907">
                  <c:v>6.7</c:v>
                </c:pt>
                <c:pt idx="1908">
                  <c:v>8.51</c:v>
                </c:pt>
                <c:pt idx="1909">
                  <c:v>12.33</c:v>
                </c:pt>
                <c:pt idx="1910">
                  <c:v>7.45</c:v>
                </c:pt>
                <c:pt idx="1911">
                  <c:v>8.9</c:v>
                </c:pt>
                <c:pt idx="1912">
                  <c:v>5.96</c:v>
                </c:pt>
                <c:pt idx="1913">
                  <c:v>7.27</c:v>
                </c:pt>
                <c:pt idx="1914">
                  <c:v>7.55</c:v>
                </c:pt>
                <c:pt idx="1915">
                  <c:v>4.92</c:v>
                </c:pt>
                <c:pt idx="1916">
                  <c:v>8.74</c:v>
                </c:pt>
                <c:pt idx="1917">
                  <c:v>7.98</c:v>
                </c:pt>
                <c:pt idx="1918">
                  <c:v>9.19</c:v>
                </c:pt>
                <c:pt idx="1919">
                  <c:v>5.61</c:v>
                </c:pt>
                <c:pt idx="1920">
                  <c:v>9.02</c:v>
                </c:pt>
                <c:pt idx="1921">
                  <c:v>8.23</c:v>
                </c:pt>
                <c:pt idx="1922">
                  <c:v>6.76</c:v>
                </c:pt>
                <c:pt idx="1923">
                  <c:v>5.27</c:v>
                </c:pt>
                <c:pt idx="1924">
                  <c:v>7.1</c:v>
                </c:pt>
                <c:pt idx="1925">
                  <c:v>7.35</c:v>
                </c:pt>
                <c:pt idx="1926">
                  <c:v>7.84</c:v>
                </c:pt>
                <c:pt idx="1927">
                  <c:v>7.43</c:v>
                </c:pt>
                <c:pt idx="1928">
                  <c:v>9.19</c:v>
                </c:pt>
                <c:pt idx="1929">
                  <c:v>7</c:v>
                </c:pt>
                <c:pt idx="1930">
                  <c:v>5.53</c:v>
                </c:pt>
                <c:pt idx="1931">
                  <c:v>5.33</c:v>
                </c:pt>
                <c:pt idx="1932">
                  <c:v>7.88</c:v>
                </c:pt>
                <c:pt idx="1933">
                  <c:v>10.8</c:v>
                </c:pt>
                <c:pt idx="1934">
                  <c:v>4.37</c:v>
                </c:pt>
                <c:pt idx="1935">
                  <c:v>6.47</c:v>
                </c:pt>
                <c:pt idx="1936">
                  <c:v>6.96</c:v>
                </c:pt>
                <c:pt idx="1937">
                  <c:v>5.9</c:v>
                </c:pt>
                <c:pt idx="1938">
                  <c:v>6.35</c:v>
                </c:pt>
                <c:pt idx="1939">
                  <c:v>6.43</c:v>
                </c:pt>
                <c:pt idx="1940">
                  <c:v>7.1</c:v>
                </c:pt>
                <c:pt idx="1941">
                  <c:v>14.11</c:v>
                </c:pt>
                <c:pt idx="1942">
                  <c:v>7.1</c:v>
                </c:pt>
                <c:pt idx="1943">
                  <c:v>7.27</c:v>
                </c:pt>
                <c:pt idx="1944">
                  <c:v>10.51</c:v>
                </c:pt>
                <c:pt idx="1945">
                  <c:v>6.59</c:v>
                </c:pt>
                <c:pt idx="1946">
                  <c:v>5.04</c:v>
                </c:pt>
                <c:pt idx="1947">
                  <c:v>12.74</c:v>
                </c:pt>
                <c:pt idx="1948">
                  <c:v>9.82</c:v>
                </c:pt>
                <c:pt idx="1949">
                  <c:v>6.33</c:v>
                </c:pt>
                <c:pt idx="1950">
                  <c:v>8.66</c:v>
                </c:pt>
                <c:pt idx="1951">
                  <c:v>7.06</c:v>
                </c:pt>
                <c:pt idx="1952">
                  <c:v>9.2100000000000009</c:v>
                </c:pt>
                <c:pt idx="1953">
                  <c:v>5.96</c:v>
                </c:pt>
                <c:pt idx="1954">
                  <c:v>8.6999999999999993</c:v>
                </c:pt>
                <c:pt idx="1955">
                  <c:v>8</c:v>
                </c:pt>
                <c:pt idx="1956">
                  <c:v>8.33</c:v>
                </c:pt>
                <c:pt idx="1957">
                  <c:v>7.06</c:v>
                </c:pt>
                <c:pt idx="1958">
                  <c:v>8.1300000000000008</c:v>
                </c:pt>
                <c:pt idx="1959">
                  <c:v>7.13</c:v>
                </c:pt>
                <c:pt idx="1960">
                  <c:v>6.57</c:v>
                </c:pt>
                <c:pt idx="1961">
                  <c:v>8.49</c:v>
                </c:pt>
                <c:pt idx="1962">
                  <c:v>7.13</c:v>
                </c:pt>
                <c:pt idx="1963">
                  <c:v>9.58</c:v>
                </c:pt>
                <c:pt idx="1964">
                  <c:v>9.68</c:v>
                </c:pt>
                <c:pt idx="1965">
                  <c:v>8.0399999999999991</c:v>
                </c:pt>
                <c:pt idx="1966">
                  <c:v>8.94</c:v>
                </c:pt>
                <c:pt idx="2012">
                  <c:v>6.15</c:v>
                </c:pt>
                <c:pt idx="2013">
                  <c:v>9.27</c:v>
                </c:pt>
                <c:pt idx="2014">
                  <c:v>7.92</c:v>
                </c:pt>
                <c:pt idx="2015">
                  <c:v>7.76</c:v>
                </c:pt>
                <c:pt idx="2016">
                  <c:v>8.35</c:v>
                </c:pt>
                <c:pt idx="2017">
                  <c:v>8.74</c:v>
                </c:pt>
                <c:pt idx="2018">
                  <c:v>7.66</c:v>
                </c:pt>
                <c:pt idx="2019">
                  <c:v>6.17</c:v>
                </c:pt>
                <c:pt idx="2020">
                  <c:v>8.9</c:v>
                </c:pt>
                <c:pt idx="2021">
                  <c:v>7.84</c:v>
                </c:pt>
                <c:pt idx="2022">
                  <c:v>6.86</c:v>
                </c:pt>
                <c:pt idx="2023">
                  <c:v>7.68</c:v>
                </c:pt>
                <c:pt idx="2024">
                  <c:v>8.19</c:v>
                </c:pt>
                <c:pt idx="2025">
                  <c:v>10.27</c:v>
                </c:pt>
                <c:pt idx="2026">
                  <c:v>5.94</c:v>
                </c:pt>
                <c:pt idx="2027">
                  <c:v>6.35</c:v>
                </c:pt>
                <c:pt idx="2028">
                  <c:v>7</c:v>
                </c:pt>
                <c:pt idx="2029">
                  <c:v>10.29</c:v>
                </c:pt>
                <c:pt idx="2030">
                  <c:v>8.74</c:v>
                </c:pt>
                <c:pt idx="2031">
                  <c:v>9.17</c:v>
                </c:pt>
                <c:pt idx="2032">
                  <c:v>6.41</c:v>
                </c:pt>
                <c:pt idx="2033">
                  <c:v>8.5299999999999994</c:v>
                </c:pt>
                <c:pt idx="2034">
                  <c:v>7.27</c:v>
                </c:pt>
                <c:pt idx="2035">
                  <c:v>8.23</c:v>
                </c:pt>
                <c:pt idx="2036">
                  <c:v>8.35</c:v>
                </c:pt>
                <c:pt idx="2037">
                  <c:v>14.05</c:v>
                </c:pt>
                <c:pt idx="2038">
                  <c:v>14.58</c:v>
                </c:pt>
                <c:pt idx="2039">
                  <c:v>7.49</c:v>
                </c:pt>
                <c:pt idx="2040">
                  <c:v>6.43</c:v>
                </c:pt>
                <c:pt idx="2041">
                  <c:v>4.74</c:v>
                </c:pt>
                <c:pt idx="2042">
                  <c:v>8.02</c:v>
                </c:pt>
                <c:pt idx="2043">
                  <c:v>6.43</c:v>
                </c:pt>
                <c:pt idx="2044">
                  <c:v>6.12</c:v>
                </c:pt>
                <c:pt idx="2045">
                  <c:v>11.09</c:v>
                </c:pt>
                <c:pt idx="2046">
                  <c:v>9.41</c:v>
                </c:pt>
                <c:pt idx="2047">
                  <c:v>6.94</c:v>
                </c:pt>
                <c:pt idx="2048">
                  <c:v>7.21</c:v>
                </c:pt>
                <c:pt idx="2049">
                  <c:v>6.41</c:v>
                </c:pt>
                <c:pt idx="2050">
                  <c:v>8.35</c:v>
                </c:pt>
                <c:pt idx="2051">
                  <c:v>8.23</c:v>
                </c:pt>
                <c:pt idx="2052">
                  <c:v>5.0999999999999996</c:v>
                </c:pt>
                <c:pt idx="2053">
                  <c:v>8.02</c:v>
                </c:pt>
                <c:pt idx="2054">
                  <c:v>9.41</c:v>
                </c:pt>
                <c:pt idx="2055">
                  <c:v>6.55</c:v>
                </c:pt>
                <c:pt idx="2056">
                  <c:v>9.15</c:v>
                </c:pt>
                <c:pt idx="2057">
                  <c:v>9.49</c:v>
                </c:pt>
                <c:pt idx="2058">
                  <c:v>7.86</c:v>
                </c:pt>
                <c:pt idx="2059">
                  <c:v>9.51</c:v>
                </c:pt>
                <c:pt idx="2060">
                  <c:v>9.98</c:v>
                </c:pt>
                <c:pt idx="2061">
                  <c:v>7.66</c:v>
                </c:pt>
                <c:pt idx="2062">
                  <c:v>6.27</c:v>
                </c:pt>
                <c:pt idx="2063">
                  <c:v>7.37</c:v>
                </c:pt>
                <c:pt idx="2064">
                  <c:v>7.41</c:v>
                </c:pt>
                <c:pt idx="2065">
                  <c:v>11.02</c:v>
                </c:pt>
                <c:pt idx="2066">
                  <c:v>7.68</c:v>
                </c:pt>
                <c:pt idx="2067">
                  <c:v>4.78</c:v>
                </c:pt>
                <c:pt idx="2068">
                  <c:v>8.06</c:v>
                </c:pt>
                <c:pt idx="2069">
                  <c:v>8.58</c:v>
                </c:pt>
                <c:pt idx="2070">
                  <c:v>6.63</c:v>
                </c:pt>
                <c:pt idx="2071">
                  <c:v>8.9</c:v>
                </c:pt>
                <c:pt idx="2072">
                  <c:v>8.3699999999999992</c:v>
                </c:pt>
                <c:pt idx="2073">
                  <c:v>10.96</c:v>
                </c:pt>
                <c:pt idx="2074">
                  <c:v>14.94</c:v>
                </c:pt>
                <c:pt idx="2075">
                  <c:v>14.27</c:v>
                </c:pt>
                <c:pt idx="2076">
                  <c:v>10.7</c:v>
                </c:pt>
                <c:pt idx="2077">
                  <c:v>10.76</c:v>
                </c:pt>
                <c:pt idx="2078">
                  <c:v>11.13</c:v>
                </c:pt>
                <c:pt idx="2079">
                  <c:v>10.78</c:v>
                </c:pt>
                <c:pt idx="2080">
                  <c:v>6.8</c:v>
                </c:pt>
                <c:pt idx="2081">
                  <c:v>9.39</c:v>
                </c:pt>
                <c:pt idx="2082">
                  <c:v>5.35</c:v>
                </c:pt>
                <c:pt idx="2083">
                  <c:v>6.25</c:v>
                </c:pt>
                <c:pt idx="2084">
                  <c:v>8.23</c:v>
                </c:pt>
                <c:pt idx="2085">
                  <c:v>10.92</c:v>
                </c:pt>
                <c:pt idx="2086">
                  <c:v>6.74</c:v>
                </c:pt>
                <c:pt idx="2087">
                  <c:v>8.6</c:v>
                </c:pt>
                <c:pt idx="2088">
                  <c:v>11.15</c:v>
                </c:pt>
                <c:pt idx="2089">
                  <c:v>9.0399999999999991</c:v>
                </c:pt>
                <c:pt idx="2090">
                  <c:v>6.19</c:v>
                </c:pt>
                <c:pt idx="2091">
                  <c:v>6.94</c:v>
                </c:pt>
                <c:pt idx="2092">
                  <c:v>6.98</c:v>
                </c:pt>
                <c:pt idx="2093">
                  <c:v>8.5299999999999994</c:v>
                </c:pt>
                <c:pt idx="2094">
                  <c:v>8.15</c:v>
                </c:pt>
                <c:pt idx="2095">
                  <c:v>7.57</c:v>
                </c:pt>
                <c:pt idx="2096">
                  <c:v>8.92</c:v>
                </c:pt>
                <c:pt idx="2097">
                  <c:v>7.13</c:v>
                </c:pt>
                <c:pt idx="2098">
                  <c:v>10.84</c:v>
                </c:pt>
                <c:pt idx="2099">
                  <c:v>6.9</c:v>
                </c:pt>
                <c:pt idx="2100">
                  <c:v>7.96</c:v>
                </c:pt>
                <c:pt idx="2101">
                  <c:v>11.39</c:v>
                </c:pt>
                <c:pt idx="2102">
                  <c:v>7.84</c:v>
                </c:pt>
                <c:pt idx="2103">
                  <c:v>8.58</c:v>
                </c:pt>
                <c:pt idx="2104">
                  <c:v>6.41</c:v>
                </c:pt>
                <c:pt idx="2105">
                  <c:v>7.82</c:v>
                </c:pt>
                <c:pt idx="2106">
                  <c:v>6.98</c:v>
                </c:pt>
                <c:pt idx="2107">
                  <c:v>8.2899999999999991</c:v>
                </c:pt>
                <c:pt idx="2108">
                  <c:v>10.29</c:v>
                </c:pt>
                <c:pt idx="2109">
                  <c:v>10.39</c:v>
                </c:pt>
                <c:pt idx="2110">
                  <c:v>11.82</c:v>
                </c:pt>
                <c:pt idx="2111">
                  <c:v>11.19</c:v>
                </c:pt>
                <c:pt idx="2112">
                  <c:v>9.5299999999999994</c:v>
                </c:pt>
                <c:pt idx="2113">
                  <c:v>8.49</c:v>
                </c:pt>
                <c:pt idx="2114">
                  <c:v>10.050000000000001</c:v>
                </c:pt>
                <c:pt idx="2115">
                  <c:v>11.33</c:v>
                </c:pt>
                <c:pt idx="2116">
                  <c:v>7.9</c:v>
                </c:pt>
                <c:pt idx="2117">
                  <c:v>7.94</c:v>
                </c:pt>
                <c:pt idx="2118">
                  <c:v>11.07</c:v>
                </c:pt>
                <c:pt idx="2119">
                  <c:v>12.54</c:v>
                </c:pt>
                <c:pt idx="2120">
                  <c:v>11.84</c:v>
                </c:pt>
                <c:pt idx="2121">
                  <c:v>11.17</c:v>
                </c:pt>
                <c:pt idx="2122">
                  <c:v>9.17</c:v>
                </c:pt>
                <c:pt idx="2123">
                  <c:v>11.9</c:v>
                </c:pt>
                <c:pt idx="2124">
                  <c:v>11.56</c:v>
                </c:pt>
                <c:pt idx="2125">
                  <c:v>9.6999999999999993</c:v>
                </c:pt>
                <c:pt idx="2126">
                  <c:v>10.7</c:v>
                </c:pt>
                <c:pt idx="2127">
                  <c:v>8.84</c:v>
                </c:pt>
                <c:pt idx="2128">
                  <c:v>9.82</c:v>
                </c:pt>
                <c:pt idx="2129">
                  <c:v>6.84</c:v>
                </c:pt>
                <c:pt idx="2130">
                  <c:v>7.86</c:v>
                </c:pt>
                <c:pt idx="2131">
                  <c:v>8.51</c:v>
                </c:pt>
                <c:pt idx="2132">
                  <c:v>7.51</c:v>
                </c:pt>
              </c:numCache>
            </c:numRef>
          </c:yVal>
          <c:smooth val="0"/>
          <c:extLst>
            <c:ext xmlns:c16="http://schemas.microsoft.com/office/drawing/2014/chart" uri="{C3380CC4-5D6E-409C-BE32-E72D297353CC}">
              <c16:uniqueId val="{00000001-32DB-492E-AF3A-93B997EE98EA}"/>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18"/>
          <c:min val="0"/>
        </c:scaling>
        <c:delete val="0"/>
        <c:axPos val="l"/>
        <c:title>
          <c:tx>
            <c:rich>
              <a:bodyPr/>
              <a:lstStyle/>
              <a:p>
                <a:pPr>
                  <a:defRPr sz="1400"/>
                </a:pPr>
                <a:r>
                  <a:rPr lang="en-US" sz="1400"/>
                  <a:t>Wind Speed (m/s)</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Daily_Prev!$B$19:$B$2498</c:f>
              <c:numCache>
                <c:formatCode>0.0</c:formatCode>
                <c:ptCount val="2480"/>
                <c:pt idx="0">
                  <c:v>0</c:v>
                </c:pt>
                <c:pt idx="1">
                  <c:v>0.375</c:v>
                </c:pt>
                <c:pt idx="2">
                  <c:v>0.125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7.74</c:v>
                </c:pt>
                <c:pt idx="18">
                  <c:v>0</c:v>
                </c:pt>
                <c:pt idx="19">
                  <c:v>0</c:v>
                </c:pt>
                <c:pt idx="20">
                  <c:v>0</c:v>
                </c:pt>
                <c:pt idx="21">
                  <c:v>0</c:v>
                </c:pt>
                <c:pt idx="22">
                  <c:v>0</c:v>
                </c:pt>
                <c:pt idx="23">
                  <c:v>0</c:v>
                </c:pt>
                <c:pt idx="24">
                  <c:v>0</c:v>
                </c:pt>
                <c:pt idx="25">
                  <c:v>0</c:v>
                </c:pt>
                <c:pt idx="26">
                  <c:v>0</c:v>
                </c:pt>
                <c:pt idx="27">
                  <c:v>0.875</c:v>
                </c:pt>
                <c:pt idx="28">
                  <c:v>9.1350000000000016</c:v>
                </c:pt>
                <c:pt idx="29">
                  <c:v>0.125</c:v>
                </c:pt>
                <c:pt idx="30">
                  <c:v>0.125</c:v>
                </c:pt>
                <c:pt idx="31">
                  <c:v>0</c:v>
                </c:pt>
                <c:pt idx="32">
                  <c:v>0.75</c:v>
                </c:pt>
                <c:pt idx="33">
                  <c:v>0</c:v>
                </c:pt>
                <c:pt idx="34">
                  <c:v>0</c:v>
                </c:pt>
                <c:pt idx="35">
                  <c:v>0</c:v>
                </c:pt>
                <c:pt idx="36">
                  <c:v>0</c:v>
                </c:pt>
                <c:pt idx="37">
                  <c:v>0</c:v>
                </c:pt>
                <c:pt idx="38">
                  <c:v>0</c:v>
                </c:pt>
                <c:pt idx="39">
                  <c:v>0</c:v>
                </c:pt>
                <c:pt idx="40">
                  <c:v>0</c:v>
                </c:pt>
                <c:pt idx="41">
                  <c:v>0</c:v>
                </c:pt>
                <c:pt idx="42">
                  <c:v>0</c:v>
                </c:pt>
                <c:pt idx="43">
                  <c:v>3.53</c:v>
                </c:pt>
                <c:pt idx="44">
                  <c:v>0.125</c:v>
                </c:pt>
                <c:pt idx="45">
                  <c:v>0</c:v>
                </c:pt>
                <c:pt idx="46">
                  <c:v>0</c:v>
                </c:pt>
                <c:pt idx="47">
                  <c:v>29.074999999999999</c:v>
                </c:pt>
                <c:pt idx="48">
                  <c:v>0</c:v>
                </c:pt>
                <c:pt idx="49">
                  <c:v>0</c:v>
                </c:pt>
                <c:pt idx="50">
                  <c:v>0.63</c:v>
                </c:pt>
                <c:pt idx="51">
                  <c:v>11.555</c:v>
                </c:pt>
                <c:pt idx="52">
                  <c:v>0.25</c:v>
                </c:pt>
                <c:pt idx="53">
                  <c:v>0</c:v>
                </c:pt>
                <c:pt idx="54">
                  <c:v>0</c:v>
                </c:pt>
                <c:pt idx="55">
                  <c:v>0</c:v>
                </c:pt>
                <c:pt idx="56">
                  <c:v>0.375</c:v>
                </c:pt>
                <c:pt idx="57">
                  <c:v>0</c:v>
                </c:pt>
                <c:pt idx="58">
                  <c:v>0</c:v>
                </c:pt>
                <c:pt idx="59">
                  <c:v>0.755</c:v>
                </c:pt>
                <c:pt idx="60">
                  <c:v>15.615</c:v>
                </c:pt>
                <c:pt idx="61">
                  <c:v>17.274999999999999</c:v>
                </c:pt>
                <c:pt idx="62">
                  <c:v>2.0049999999999999</c:v>
                </c:pt>
                <c:pt idx="63">
                  <c:v>3.4249999999999998</c:v>
                </c:pt>
                <c:pt idx="64">
                  <c:v>0</c:v>
                </c:pt>
                <c:pt idx="65">
                  <c:v>0</c:v>
                </c:pt>
                <c:pt idx="66">
                  <c:v>0</c:v>
                </c:pt>
                <c:pt idx="67">
                  <c:v>0</c:v>
                </c:pt>
                <c:pt idx="68">
                  <c:v>0</c:v>
                </c:pt>
                <c:pt idx="69">
                  <c:v>1.135</c:v>
                </c:pt>
                <c:pt idx="70">
                  <c:v>0</c:v>
                </c:pt>
                <c:pt idx="71">
                  <c:v>0.5</c:v>
                </c:pt>
                <c:pt idx="72">
                  <c:v>0</c:v>
                </c:pt>
                <c:pt idx="73">
                  <c:v>0</c:v>
                </c:pt>
                <c:pt idx="74">
                  <c:v>0</c:v>
                </c:pt>
                <c:pt idx="75">
                  <c:v>12.684999999999999</c:v>
                </c:pt>
                <c:pt idx="76">
                  <c:v>2.875</c:v>
                </c:pt>
                <c:pt idx="77">
                  <c:v>6.5649999999999995</c:v>
                </c:pt>
                <c:pt idx="78">
                  <c:v>3.165</c:v>
                </c:pt>
                <c:pt idx="79">
                  <c:v>0.125</c:v>
                </c:pt>
                <c:pt idx="80">
                  <c:v>0.125</c:v>
                </c:pt>
                <c:pt idx="81">
                  <c:v>62.15</c:v>
                </c:pt>
                <c:pt idx="82">
                  <c:v>3.3899999999999997</c:v>
                </c:pt>
                <c:pt idx="83">
                  <c:v>0</c:v>
                </c:pt>
                <c:pt idx="84">
                  <c:v>0</c:v>
                </c:pt>
                <c:pt idx="85">
                  <c:v>0</c:v>
                </c:pt>
                <c:pt idx="86">
                  <c:v>7.6150000000000002</c:v>
                </c:pt>
                <c:pt idx="87">
                  <c:v>0</c:v>
                </c:pt>
                <c:pt idx="88">
                  <c:v>2.395</c:v>
                </c:pt>
                <c:pt idx="89">
                  <c:v>1.38</c:v>
                </c:pt>
                <c:pt idx="90">
                  <c:v>9.89</c:v>
                </c:pt>
                <c:pt idx="91">
                  <c:v>0</c:v>
                </c:pt>
                <c:pt idx="92">
                  <c:v>0.125</c:v>
                </c:pt>
                <c:pt idx="93">
                  <c:v>0</c:v>
                </c:pt>
                <c:pt idx="94">
                  <c:v>0</c:v>
                </c:pt>
                <c:pt idx="95">
                  <c:v>3.0149999999999997</c:v>
                </c:pt>
                <c:pt idx="96">
                  <c:v>16.740000000000002</c:v>
                </c:pt>
                <c:pt idx="97">
                  <c:v>0</c:v>
                </c:pt>
                <c:pt idx="98">
                  <c:v>35.215000000000003</c:v>
                </c:pt>
                <c:pt idx="99">
                  <c:v>19.64</c:v>
                </c:pt>
                <c:pt idx="100">
                  <c:v>20.66</c:v>
                </c:pt>
                <c:pt idx="101">
                  <c:v>2.02</c:v>
                </c:pt>
                <c:pt idx="102">
                  <c:v>11.55</c:v>
                </c:pt>
                <c:pt idx="103">
                  <c:v>0.125</c:v>
                </c:pt>
                <c:pt idx="104">
                  <c:v>0.625</c:v>
                </c:pt>
                <c:pt idx="105">
                  <c:v>1.385</c:v>
                </c:pt>
                <c:pt idx="106">
                  <c:v>0</c:v>
                </c:pt>
                <c:pt idx="107">
                  <c:v>0</c:v>
                </c:pt>
                <c:pt idx="108">
                  <c:v>0.875</c:v>
                </c:pt>
                <c:pt idx="109">
                  <c:v>0</c:v>
                </c:pt>
                <c:pt idx="110">
                  <c:v>0</c:v>
                </c:pt>
                <c:pt idx="111">
                  <c:v>0</c:v>
                </c:pt>
                <c:pt idx="112">
                  <c:v>0</c:v>
                </c:pt>
                <c:pt idx="113">
                  <c:v>0</c:v>
                </c:pt>
                <c:pt idx="114">
                  <c:v>0</c:v>
                </c:pt>
                <c:pt idx="115">
                  <c:v>0</c:v>
                </c:pt>
                <c:pt idx="116">
                  <c:v>0</c:v>
                </c:pt>
                <c:pt idx="117">
                  <c:v>0</c:v>
                </c:pt>
                <c:pt idx="118">
                  <c:v>0</c:v>
                </c:pt>
                <c:pt idx="119">
                  <c:v>0</c:v>
                </c:pt>
                <c:pt idx="120">
                  <c:v>31.11</c:v>
                </c:pt>
                <c:pt idx="121">
                  <c:v>8.370000000000001</c:v>
                </c:pt>
                <c:pt idx="122">
                  <c:v>0.125</c:v>
                </c:pt>
                <c:pt idx="123">
                  <c:v>0</c:v>
                </c:pt>
                <c:pt idx="124">
                  <c:v>0</c:v>
                </c:pt>
                <c:pt idx="125">
                  <c:v>0</c:v>
                </c:pt>
                <c:pt idx="126">
                  <c:v>0</c:v>
                </c:pt>
                <c:pt idx="127">
                  <c:v>0.76</c:v>
                </c:pt>
                <c:pt idx="128">
                  <c:v>16.335000000000001</c:v>
                </c:pt>
                <c:pt idx="129">
                  <c:v>0.125</c:v>
                </c:pt>
                <c:pt idx="130">
                  <c:v>0.75</c:v>
                </c:pt>
                <c:pt idx="131">
                  <c:v>17.229999999999997</c:v>
                </c:pt>
                <c:pt idx="132">
                  <c:v>9.9849999999999994</c:v>
                </c:pt>
                <c:pt idx="133">
                  <c:v>1</c:v>
                </c:pt>
                <c:pt idx="134">
                  <c:v>24.11</c:v>
                </c:pt>
                <c:pt idx="135">
                  <c:v>2.52</c:v>
                </c:pt>
                <c:pt idx="136">
                  <c:v>0</c:v>
                </c:pt>
                <c:pt idx="137">
                  <c:v>0</c:v>
                </c:pt>
                <c:pt idx="138">
                  <c:v>14.684999999999999</c:v>
                </c:pt>
                <c:pt idx="139">
                  <c:v>2.6349999999999998</c:v>
                </c:pt>
                <c:pt idx="140">
                  <c:v>5.1899999999999995</c:v>
                </c:pt>
                <c:pt idx="141">
                  <c:v>4.6449999999999996</c:v>
                </c:pt>
                <c:pt idx="142">
                  <c:v>6.84</c:v>
                </c:pt>
                <c:pt idx="143">
                  <c:v>29.96</c:v>
                </c:pt>
                <c:pt idx="144">
                  <c:v>0.375</c:v>
                </c:pt>
                <c:pt idx="145">
                  <c:v>0</c:v>
                </c:pt>
                <c:pt idx="146">
                  <c:v>0</c:v>
                </c:pt>
                <c:pt idx="147">
                  <c:v>0.125</c:v>
                </c:pt>
                <c:pt idx="148">
                  <c:v>0.5</c:v>
                </c:pt>
                <c:pt idx="149">
                  <c:v>0.25</c:v>
                </c:pt>
                <c:pt idx="150">
                  <c:v>11.164999999999999</c:v>
                </c:pt>
                <c:pt idx="151">
                  <c:v>0.25</c:v>
                </c:pt>
                <c:pt idx="152">
                  <c:v>1.395</c:v>
                </c:pt>
                <c:pt idx="153">
                  <c:v>11.15</c:v>
                </c:pt>
                <c:pt idx="154">
                  <c:v>0</c:v>
                </c:pt>
                <c:pt idx="155">
                  <c:v>0</c:v>
                </c:pt>
                <c:pt idx="156">
                  <c:v>0</c:v>
                </c:pt>
                <c:pt idx="157">
                  <c:v>0</c:v>
                </c:pt>
                <c:pt idx="158">
                  <c:v>0</c:v>
                </c:pt>
                <c:pt idx="159">
                  <c:v>5.4550000000000001</c:v>
                </c:pt>
                <c:pt idx="160">
                  <c:v>3.0249999999999999</c:v>
                </c:pt>
                <c:pt idx="161">
                  <c:v>4.6550000000000002</c:v>
                </c:pt>
                <c:pt idx="162">
                  <c:v>0</c:v>
                </c:pt>
                <c:pt idx="163">
                  <c:v>0</c:v>
                </c:pt>
                <c:pt idx="164">
                  <c:v>0</c:v>
                </c:pt>
                <c:pt idx="165">
                  <c:v>0.5</c:v>
                </c:pt>
                <c:pt idx="166">
                  <c:v>13.58</c:v>
                </c:pt>
                <c:pt idx="167">
                  <c:v>5.2949999999999999</c:v>
                </c:pt>
                <c:pt idx="168">
                  <c:v>13.5</c:v>
                </c:pt>
                <c:pt idx="169">
                  <c:v>17.765000000000001</c:v>
                </c:pt>
                <c:pt idx="170">
                  <c:v>0.375</c:v>
                </c:pt>
                <c:pt idx="171">
                  <c:v>0</c:v>
                </c:pt>
                <c:pt idx="172">
                  <c:v>0.51</c:v>
                </c:pt>
                <c:pt idx="173">
                  <c:v>2.875</c:v>
                </c:pt>
                <c:pt idx="174">
                  <c:v>0.125</c:v>
                </c:pt>
                <c:pt idx="175">
                  <c:v>10.015000000000001</c:v>
                </c:pt>
                <c:pt idx="176">
                  <c:v>0.25</c:v>
                </c:pt>
                <c:pt idx="177">
                  <c:v>9.6</c:v>
                </c:pt>
                <c:pt idx="178">
                  <c:v>6.58</c:v>
                </c:pt>
                <c:pt idx="179">
                  <c:v>0.125</c:v>
                </c:pt>
                <c:pt idx="180">
                  <c:v>0</c:v>
                </c:pt>
                <c:pt idx="181">
                  <c:v>0.125</c:v>
                </c:pt>
                <c:pt idx="182">
                  <c:v>4.665</c:v>
                </c:pt>
                <c:pt idx="183">
                  <c:v>12.905000000000001</c:v>
                </c:pt>
                <c:pt idx="184">
                  <c:v>21.3</c:v>
                </c:pt>
                <c:pt idx="185">
                  <c:v>2.9</c:v>
                </c:pt>
                <c:pt idx="186">
                  <c:v>1.77</c:v>
                </c:pt>
                <c:pt idx="187">
                  <c:v>4.0599999999999996</c:v>
                </c:pt>
                <c:pt idx="188">
                  <c:v>44.814999999999998</c:v>
                </c:pt>
                <c:pt idx="189">
                  <c:v>20.79</c:v>
                </c:pt>
                <c:pt idx="190">
                  <c:v>51.55</c:v>
                </c:pt>
                <c:pt idx="191">
                  <c:v>0.5</c:v>
                </c:pt>
                <c:pt idx="192">
                  <c:v>3.9299999999999997</c:v>
                </c:pt>
                <c:pt idx="193">
                  <c:v>39.04</c:v>
                </c:pt>
                <c:pt idx="194">
                  <c:v>1.76</c:v>
                </c:pt>
                <c:pt idx="195">
                  <c:v>0.25</c:v>
                </c:pt>
                <c:pt idx="196">
                  <c:v>5.9649999999999999</c:v>
                </c:pt>
                <c:pt idx="197">
                  <c:v>6.9850000000000003</c:v>
                </c:pt>
                <c:pt idx="198">
                  <c:v>0</c:v>
                </c:pt>
                <c:pt idx="199">
                  <c:v>8.85</c:v>
                </c:pt>
                <c:pt idx="200">
                  <c:v>5.4349999999999996</c:v>
                </c:pt>
                <c:pt idx="201">
                  <c:v>3.8</c:v>
                </c:pt>
                <c:pt idx="202">
                  <c:v>0</c:v>
                </c:pt>
                <c:pt idx="203">
                  <c:v>0</c:v>
                </c:pt>
                <c:pt idx="204">
                  <c:v>0</c:v>
                </c:pt>
                <c:pt idx="205">
                  <c:v>13.77</c:v>
                </c:pt>
                <c:pt idx="206">
                  <c:v>0.75</c:v>
                </c:pt>
                <c:pt idx="207">
                  <c:v>7.8650000000000002</c:v>
                </c:pt>
                <c:pt idx="208">
                  <c:v>0.25</c:v>
                </c:pt>
                <c:pt idx="209">
                  <c:v>0</c:v>
                </c:pt>
                <c:pt idx="210">
                  <c:v>2.65</c:v>
                </c:pt>
                <c:pt idx="211">
                  <c:v>0.375</c:v>
                </c:pt>
                <c:pt idx="212">
                  <c:v>0.25</c:v>
                </c:pt>
                <c:pt idx="213">
                  <c:v>13.57</c:v>
                </c:pt>
                <c:pt idx="214">
                  <c:v>1.7549999999999999</c:v>
                </c:pt>
                <c:pt idx="215">
                  <c:v>0.125</c:v>
                </c:pt>
                <c:pt idx="216">
                  <c:v>0</c:v>
                </c:pt>
                <c:pt idx="217">
                  <c:v>5.33</c:v>
                </c:pt>
                <c:pt idx="218">
                  <c:v>0</c:v>
                </c:pt>
                <c:pt idx="219">
                  <c:v>60.44</c:v>
                </c:pt>
                <c:pt idx="220">
                  <c:v>6.665</c:v>
                </c:pt>
                <c:pt idx="221">
                  <c:v>0.125</c:v>
                </c:pt>
                <c:pt idx="222">
                  <c:v>18.91</c:v>
                </c:pt>
                <c:pt idx="223">
                  <c:v>8.2850000000000001</c:v>
                </c:pt>
                <c:pt idx="224">
                  <c:v>25.045000000000002</c:v>
                </c:pt>
                <c:pt idx="225">
                  <c:v>24.475000000000001</c:v>
                </c:pt>
                <c:pt idx="226">
                  <c:v>0.125</c:v>
                </c:pt>
                <c:pt idx="227">
                  <c:v>0</c:v>
                </c:pt>
                <c:pt idx="228">
                  <c:v>0.125</c:v>
                </c:pt>
                <c:pt idx="229">
                  <c:v>4.1399999999999997</c:v>
                </c:pt>
                <c:pt idx="230">
                  <c:v>34.914999999999999</c:v>
                </c:pt>
                <c:pt idx="231">
                  <c:v>0.5</c:v>
                </c:pt>
                <c:pt idx="232">
                  <c:v>14.085000000000001</c:v>
                </c:pt>
                <c:pt idx="233">
                  <c:v>16.52</c:v>
                </c:pt>
                <c:pt idx="234">
                  <c:v>15.845000000000001</c:v>
                </c:pt>
                <c:pt idx="235">
                  <c:v>3.55</c:v>
                </c:pt>
                <c:pt idx="236">
                  <c:v>12.32</c:v>
                </c:pt>
                <c:pt idx="237">
                  <c:v>4.8899999999999997</c:v>
                </c:pt>
                <c:pt idx="238">
                  <c:v>0.25</c:v>
                </c:pt>
                <c:pt idx="239">
                  <c:v>0</c:v>
                </c:pt>
                <c:pt idx="240">
                  <c:v>0.5</c:v>
                </c:pt>
                <c:pt idx="241">
                  <c:v>3.3899999999999997</c:v>
                </c:pt>
                <c:pt idx="242">
                  <c:v>0</c:v>
                </c:pt>
                <c:pt idx="243">
                  <c:v>12.285</c:v>
                </c:pt>
                <c:pt idx="244">
                  <c:v>1.26</c:v>
                </c:pt>
                <c:pt idx="245">
                  <c:v>7.2149999999999999</c:v>
                </c:pt>
                <c:pt idx="246">
                  <c:v>0.375</c:v>
                </c:pt>
                <c:pt idx="247">
                  <c:v>8.48</c:v>
                </c:pt>
                <c:pt idx="248">
                  <c:v>3.4249999999999998</c:v>
                </c:pt>
                <c:pt idx="249">
                  <c:v>15.74</c:v>
                </c:pt>
                <c:pt idx="250">
                  <c:v>0.125</c:v>
                </c:pt>
                <c:pt idx="251">
                  <c:v>4.8150000000000004</c:v>
                </c:pt>
                <c:pt idx="252">
                  <c:v>21.835000000000001</c:v>
                </c:pt>
                <c:pt idx="253">
                  <c:v>0</c:v>
                </c:pt>
                <c:pt idx="254">
                  <c:v>0.5</c:v>
                </c:pt>
                <c:pt idx="255">
                  <c:v>0</c:v>
                </c:pt>
                <c:pt idx="256">
                  <c:v>0.625</c:v>
                </c:pt>
                <c:pt idx="257">
                  <c:v>2.665</c:v>
                </c:pt>
                <c:pt idx="258">
                  <c:v>0</c:v>
                </c:pt>
                <c:pt idx="259">
                  <c:v>31.555</c:v>
                </c:pt>
                <c:pt idx="260">
                  <c:v>15.010000000000002</c:v>
                </c:pt>
                <c:pt idx="261">
                  <c:v>39.564999999999998</c:v>
                </c:pt>
                <c:pt idx="262">
                  <c:v>0.125</c:v>
                </c:pt>
                <c:pt idx="263">
                  <c:v>1.625</c:v>
                </c:pt>
                <c:pt idx="264">
                  <c:v>0.125</c:v>
                </c:pt>
                <c:pt idx="265">
                  <c:v>0</c:v>
                </c:pt>
                <c:pt idx="266">
                  <c:v>2.5299999999999998</c:v>
                </c:pt>
                <c:pt idx="267">
                  <c:v>0.25</c:v>
                </c:pt>
                <c:pt idx="268">
                  <c:v>14.11</c:v>
                </c:pt>
                <c:pt idx="269">
                  <c:v>0.125</c:v>
                </c:pt>
                <c:pt idx="270">
                  <c:v>0</c:v>
                </c:pt>
                <c:pt idx="271">
                  <c:v>0</c:v>
                </c:pt>
                <c:pt idx="272">
                  <c:v>0</c:v>
                </c:pt>
                <c:pt idx="273">
                  <c:v>0</c:v>
                </c:pt>
                <c:pt idx="274">
                  <c:v>0</c:v>
                </c:pt>
                <c:pt idx="275">
                  <c:v>0.125</c:v>
                </c:pt>
                <c:pt idx="276">
                  <c:v>1.75</c:v>
                </c:pt>
                <c:pt idx="277">
                  <c:v>59.375</c:v>
                </c:pt>
                <c:pt idx="278">
                  <c:v>10.41</c:v>
                </c:pt>
                <c:pt idx="279">
                  <c:v>1.26</c:v>
                </c:pt>
                <c:pt idx="280">
                  <c:v>0</c:v>
                </c:pt>
                <c:pt idx="281">
                  <c:v>0</c:v>
                </c:pt>
                <c:pt idx="282">
                  <c:v>3.1799999999999997</c:v>
                </c:pt>
                <c:pt idx="283">
                  <c:v>4.8</c:v>
                </c:pt>
                <c:pt idx="284">
                  <c:v>5.0599999999999996</c:v>
                </c:pt>
                <c:pt idx="285">
                  <c:v>0</c:v>
                </c:pt>
                <c:pt idx="286">
                  <c:v>0</c:v>
                </c:pt>
                <c:pt idx="287">
                  <c:v>0</c:v>
                </c:pt>
                <c:pt idx="288">
                  <c:v>0</c:v>
                </c:pt>
                <c:pt idx="289">
                  <c:v>0</c:v>
                </c:pt>
                <c:pt idx="290">
                  <c:v>0.125</c:v>
                </c:pt>
                <c:pt idx="291">
                  <c:v>9.1149999999999984</c:v>
                </c:pt>
                <c:pt idx="292">
                  <c:v>1.0049999999999999</c:v>
                </c:pt>
                <c:pt idx="293">
                  <c:v>0.38</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0.51</c:v>
                </c:pt>
                <c:pt idx="311">
                  <c:v>1.01</c:v>
                </c:pt>
                <c:pt idx="312">
                  <c:v>0</c:v>
                </c:pt>
                <c:pt idx="313">
                  <c:v>0</c:v>
                </c:pt>
                <c:pt idx="314">
                  <c:v>0</c:v>
                </c:pt>
                <c:pt idx="315">
                  <c:v>0</c:v>
                </c:pt>
                <c:pt idx="316">
                  <c:v>0</c:v>
                </c:pt>
                <c:pt idx="317">
                  <c:v>0</c:v>
                </c:pt>
                <c:pt idx="318">
                  <c:v>0</c:v>
                </c:pt>
                <c:pt idx="319">
                  <c:v>0</c:v>
                </c:pt>
                <c:pt idx="320">
                  <c:v>0</c:v>
                </c:pt>
                <c:pt idx="321">
                  <c:v>0</c:v>
                </c:pt>
                <c:pt idx="322">
                  <c:v>0</c:v>
                </c:pt>
                <c:pt idx="323">
                  <c:v>0</c:v>
                </c:pt>
                <c:pt idx="324">
                  <c:v>0.75</c:v>
                </c:pt>
                <c:pt idx="325">
                  <c:v>0.5</c:v>
                </c:pt>
                <c:pt idx="326">
                  <c:v>0</c:v>
                </c:pt>
                <c:pt idx="327">
                  <c:v>0</c:v>
                </c:pt>
                <c:pt idx="328">
                  <c:v>0</c:v>
                </c:pt>
                <c:pt idx="329">
                  <c:v>3.7699999999999996</c:v>
                </c:pt>
                <c:pt idx="330">
                  <c:v>0.125</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18.979999999999997</c:v>
                </c:pt>
                <c:pt idx="345">
                  <c:v>0</c:v>
                </c:pt>
                <c:pt idx="346">
                  <c:v>0</c:v>
                </c:pt>
                <c:pt idx="347">
                  <c:v>1.52</c:v>
                </c:pt>
                <c:pt idx="348">
                  <c:v>0.25</c:v>
                </c:pt>
                <c:pt idx="349">
                  <c:v>0</c:v>
                </c:pt>
                <c:pt idx="350">
                  <c:v>0.25</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0.75</c:v>
                </c:pt>
                <c:pt idx="365">
                  <c:v>0</c:v>
                </c:pt>
                <c:pt idx="366">
                  <c:v>2.6349999999999998</c:v>
                </c:pt>
                <c:pt idx="367">
                  <c:v>0.125</c:v>
                </c:pt>
                <c:pt idx="368">
                  <c:v>0</c:v>
                </c:pt>
                <c:pt idx="369">
                  <c:v>0.25</c:v>
                </c:pt>
                <c:pt idx="370">
                  <c:v>0</c:v>
                </c:pt>
                <c:pt idx="371">
                  <c:v>0</c:v>
                </c:pt>
                <c:pt idx="372">
                  <c:v>0</c:v>
                </c:pt>
                <c:pt idx="373">
                  <c:v>0</c:v>
                </c:pt>
                <c:pt idx="374">
                  <c:v>0</c:v>
                </c:pt>
                <c:pt idx="375">
                  <c:v>0</c:v>
                </c:pt>
                <c:pt idx="376">
                  <c:v>0</c:v>
                </c:pt>
                <c:pt idx="377">
                  <c:v>0</c:v>
                </c:pt>
                <c:pt idx="378">
                  <c:v>0</c:v>
                </c:pt>
                <c:pt idx="379">
                  <c:v>0</c:v>
                </c:pt>
                <c:pt idx="380">
                  <c:v>0</c:v>
                </c:pt>
                <c:pt idx="381">
                  <c:v>0</c:v>
                </c:pt>
                <c:pt idx="382">
                  <c:v>0.125</c:v>
                </c:pt>
                <c:pt idx="383">
                  <c:v>0</c:v>
                </c:pt>
                <c:pt idx="384">
                  <c:v>0</c:v>
                </c:pt>
                <c:pt idx="385">
                  <c:v>0.76</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0.625</c:v>
                </c:pt>
                <c:pt idx="405">
                  <c:v>2.395</c:v>
                </c:pt>
                <c:pt idx="406">
                  <c:v>0</c:v>
                </c:pt>
                <c:pt idx="407">
                  <c:v>0.25</c:v>
                </c:pt>
                <c:pt idx="408">
                  <c:v>0</c:v>
                </c:pt>
                <c:pt idx="409">
                  <c:v>0</c:v>
                </c:pt>
                <c:pt idx="410">
                  <c:v>0</c:v>
                </c:pt>
                <c:pt idx="411">
                  <c:v>0</c:v>
                </c:pt>
                <c:pt idx="412">
                  <c:v>0</c:v>
                </c:pt>
                <c:pt idx="413">
                  <c:v>0</c:v>
                </c:pt>
                <c:pt idx="414">
                  <c:v>0</c:v>
                </c:pt>
                <c:pt idx="415">
                  <c:v>0</c:v>
                </c:pt>
                <c:pt idx="416">
                  <c:v>44.06</c:v>
                </c:pt>
                <c:pt idx="417">
                  <c:v>0.125</c:v>
                </c:pt>
                <c:pt idx="418">
                  <c:v>1.5150000000000001</c:v>
                </c:pt>
                <c:pt idx="419">
                  <c:v>4.68</c:v>
                </c:pt>
                <c:pt idx="420">
                  <c:v>5.3</c:v>
                </c:pt>
                <c:pt idx="421">
                  <c:v>0</c:v>
                </c:pt>
                <c:pt idx="422">
                  <c:v>2.1399999999999997</c:v>
                </c:pt>
                <c:pt idx="423">
                  <c:v>58.534999999999997</c:v>
                </c:pt>
                <c:pt idx="424">
                  <c:v>19.435000000000002</c:v>
                </c:pt>
                <c:pt idx="425">
                  <c:v>0</c:v>
                </c:pt>
                <c:pt idx="426">
                  <c:v>0</c:v>
                </c:pt>
                <c:pt idx="427">
                  <c:v>55.614999999999995</c:v>
                </c:pt>
                <c:pt idx="428">
                  <c:v>0</c:v>
                </c:pt>
                <c:pt idx="429">
                  <c:v>2.0249999999999999</c:v>
                </c:pt>
                <c:pt idx="430">
                  <c:v>1.385</c:v>
                </c:pt>
                <c:pt idx="431">
                  <c:v>0</c:v>
                </c:pt>
                <c:pt idx="432">
                  <c:v>0</c:v>
                </c:pt>
                <c:pt idx="433">
                  <c:v>11.815000000000001</c:v>
                </c:pt>
                <c:pt idx="434">
                  <c:v>4.29</c:v>
                </c:pt>
                <c:pt idx="435">
                  <c:v>0.125</c:v>
                </c:pt>
                <c:pt idx="436">
                  <c:v>15.92</c:v>
                </c:pt>
                <c:pt idx="437">
                  <c:v>13.57</c:v>
                </c:pt>
                <c:pt idx="438">
                  <c:v>0</c:v>
                </c:pt>
                <c:pt idx="439">
                  <c:v>0.505</c:v>
                </c:pt>
                <c:pt idx="440">
                  <c:v>0.63</c:v>
                </c:pt>
                <c:pt idx="441">
                  <c:v>9.7399999999999984</c:v>
                </c:pt>
                <c:pt idx="442">
                  <c:v>8.5</c:v>
                </c:pt>
                <c:pt idx="443">
                  <c:v>5.33</c:v>
                </c:pt>
                <c:pt idx="444">
                  <c:v>14.445</c:v>
                </c:pt>
                <c:pt idx="445">
                  <c:v>0.375</c:v>
                </c:pt>
                <c:pt idx="446">
                  <c:v>26.42</c:v>
                </c:pt>
                <c:pt idx="447">
                  <c:v>1.8849999999999998</c:v>
                </c:pt>
                <c:pt idx="448">
                  <c:v>0.5</c:v>
                </c:pt>
                <c:pt idx="449">
                  <c:v>4.3</c:v>
                </c:pt>
                <c:pt idx="450">
                  <c:v>1.7549999999999999</c:v>
                </c:pt>
                <c:pt idx="451">
                  <c:v>6.9</c:v>
                </c:pt>
                <c:pt idx="452">
                  <c:v>43.144999999999996</c:v>
                </c:pt>
                <c:pt idx="453">
                  <c:v>24.5</c:v>
                </c:pt>
                <c:pt idx="454">
                  <c:v>0.25</c:v>
                </c:pt>
                <c:pt idx="455">
                  <c:v>12.68</c:v>
                </c:pt>
                <c:pt idx="456">
                  <c:v>49.375</c:v>
                </c:pt>
                <c:pt idx="457">
                  <c:v>27.914999999999999</c:v>
                </c:pt>
                <c:pt idx="458">
                  <c:v>9.07</c:v>
                </c:pt>
                <c:pt idx="459">
                  <c:v>0.125</c:v>
                </c:pt>
                <c:pt idx="460">
                  <c:v>0.625</c:v>
                </c:pt>
                <c:pt idx="461">
                  <c:v>0</c:v>
                </c:pt>
                <c:pt idx="462">
                  <c:v>28.574999999999999</c:v>
                </c:pt>
                <c:pt idx="463">
                  <c:v>28.560000000000002</c:v>
                </c:pt>
                <c:pt idx="464">
                  <c:v>0</c:v>
                </c:pt>
                <c:pt idx="465">
                  <c:v>1.0049999999999999</c:v>
                </c:pt>
                <c:pt idx="466">
                  <c:v>46.745000000000005</c:v>
                </c:pt>
                <c:pt idx="467">
                  <c:v>0.25</c:v>
                </c:pt>
                <c:pt idx="468">
                  <c:v>4.04</c:v>
                </c:pt>
                <c:pt idx="469">
                  <c:v>0</c:v>
                </c:pt>
                <c:pt idx="470">
                  <c:v>6.4550000000000001</c:v>
                </c:pt>
                <c:pt idx="471">
                  <c:v>21.125</c:v>
                </c:pt>
                <c:pt idx="472">
                  <c:v>0.125</c:v>
                </c:pt>
                <c:pt idx="473">
                  <c:v>45.334999999999994</c:v>
                </c:pt>
                <c:pt idx="474">
                  <c:v>12.68</c:v>
                </c:pt>
                <c:pt idx="475">
                  <c:v>6.8550000000000004</c:v>
                </c:pt>
                <c:pt idx="476">
                  <c:v>20.43</c:v>
                </c:pt>
                <c:pt idx="477">
                  <c:v>9.254999999999999</c:v>
                </c:pt>
                <c:pt idx="478">
                  <c:v>0</c:v>
                </c:pt>
                <c:pt idx="479">
                  <c:v>3.28</c:v>
                </c:pt>
                <c:pt idx="480">
                  <c:v>0.88500000000000001</c:v>
                </c:pt>
                <c:pt idx="481">
                  <c:v>0.25</c:v>
                </c:pt>
                <c:pt idx="482">
                  <c:v>0.125</c:v>
                </c:pt>
                <c:pt idx="483">
                  <c:v>3.915</c:v>
                </c:pt>
                <c:pt idx="484">
                  <c:v>0</c:v>
                </c:pt>
                <c:pt idx="485">
                  <c:v>2.6549999999999998</c:v>
                </c:pt>
                <c:pt idx="486">
                  <c:v>0</c:v>
                </c:pt>
                <c:pt idx="487">
                  <c:v>18.285</c:v>
                </c:pt>
                <c:pt idx="488">
                  <c:v>23.524999999999999</c:v>
                </c:pt>
                <c:pt idx="489">
                  <c:v>26.66</c:v>
                </c:pt>
                <c:pt idx="490">
                  <c:v>5.415</c:v>
                </c:pt>
                <c:pt idx="491">
                  <c:v>18.535</c:v>
                </c:pt>
                <c:pt idx="492">
                  <c:v>1.78</c:v>
                </c:pt>
                <c:pt idx="493">
                  <c:v>0.25</c:v>
                </c:pt>
                <c:pt idx="494">
                  <c:v>0.25</c:v>
                </c:pt>
                <c:pt idx="495">
                  <c:v>0.25</c:v>
                </c:pt>
                <c:pt idx="496">
                  <c:v>40.454999999999998</c:v>
                </c:pt>
                <c:pt idx="497">
                  <c:v>0.125</c:v>
                </c:pt>
                <c:pt idx="498">
                  <c:v>0.5</c:v>
                </c:pt>
                <c:pt idx="499">
                  <c:v>5.125</c:v>
                </c:pt>
                <c:pt idx="500">
                  <c:v>2.2799999999999998</c:v>
                </c:pt>
                <c:pt idx="501">
                  <c:v>7.23</c:v>
                </c:pt>
                <c:pt idx="502">
                  <c:v>6.3250000000000002</c:v>
                </c:pt>
                <c:pt idx="503">
                  <c:v>0.75</c:v>
                </c:pt>
                <c:pt idx="504">
                  <c:v>5.13</c:v>
                </c:pt>
                <c:pt idx="505">
                  <c:v>4.0299999999999994</c:v>
                </c:pt>
                <c:pt idx="506">
                  <c:v>24.27</c:v>
                </c:pt>
                <c:pt idx="507">
                  <c:v>0</c:v>
                </c:pt>
                <c:pt idx="508">
                  <c:v>6.9399999999999995</c:v>
                </c:pt>
                <c:pt idx="509">
                  <c:v>14.07</c:v>
                </c:pt>
                <c:pt idx="510">
                  <c:v>7.7750000000000004</c:v>
                </c:pt>
                <c:pt idx="511">
                  <c:v>5.54</c:v>
                </c:pt>
                <c:pt idx="512">
                  <c:v>0.375</c:v>
                </c:pt>
                <c:pt idx="513">
                  <c:v>0.125</c:v>
                </c:pt>
                <c:pt idx="514">
                  <c:v>0</c:v>
                </c:pt>
                <c:pt idx="515">
                  <c:v>4.3049999999999997</c:v>
                </c:pt>
                <c:pt idx="516">
                  <c:v>0.25</c:v>
                </c:pt>
                <c:pt idx="517">
                  <c:v>14.42</c:v>
                </c:pt>
                <c:pt idx="518">
                  <c:v>4.5350000000000001</c:v>
                </c:pt>
                <c:pt idx="519">
                  <c:v>4.9349999999999996</c:v>
                </c:pt>
                <c:pt idx="520">
                  <c:v>7.335</c:v>
                </c:pt>
                <c:pt idx="521">
                  <c:v>0.125</c:v>
                </c:pt>
                <c:pt idx="522">
                  <c:v>0</c:v>
                </c:pt>
                <c:pt idx="523">
                  <c:v>2.4</c:v>
                </c:pt>
                <c:pt idx="524">
                  <c:v>0</c:v>
                </c:pt>
                <c:pt idx="525">
                  <c:v>1</c:v>
                </c:pt>
                <c:pt idx="526">
                  <c:v>0.25</c:v>
                </c:pt>
                <c:pt idx="527">
                  <c:v>4.1950000000000003</c:v>
                </c:pt>
                <c:pt idx="528">
                  <c:v>0.125</c:v>
                </c:pt>
                <c:pt idx="529">
                  <c:v>10.114999999999998</c:v>
                </c:pt>
                <c:pt idx="530">
                  <c:v>0.5</c:v>
                </c:pt>
                <c:pt idx="531">
                  <c:v>21.184999999999999</c:v>
                </c:pt>
                <c:pt idx="532">
                  <c:v>61.31</c:v>
                </c:pt>
                <c:pt idx="533">
                  <c:v>0.25</c:v>
                </c:pt>
                <c:pt idx="534">
                  <c:v>0.75</c:v>
                </c:pt>
                <c:pt idx="535">
                  <c:v>0.125</c:v>
                </c:pt>
                <c:pt idx="536">
                  <c:v>0</c:v>
                </c:pt>
                <c:pt idx="537">
                  <c:v>9.2149999999999999</c:v>
                </c:pt>
                <c:pt idx="538">
                  <c:v>2.2549999999999999</c:v>
                </c:pt>
                <c:pt idx="539">
                  <c:v>3.55</c:v>
                </c:pt>
                <c:pt idx="540">
                  <c:v>36.81</c:v>
                </c:pt>
                <c:pt idx="541">
                  <c:v>2.2799999999999998</c:v>
                </c:pt>
                <c:pt idx="542">
                  <c:v>14.595000000000001</c:v>
                </c:pt>
                <c:pt idx="543">
                  <c:v>17.505000000000003</c:v>
                </c:pt>
                <c:pt idx="544">
                  <c:v>28.145</c:v>
                </c:pt>
                <c:pt idx="545">
                  <c:v>0.625</c:v>
                </c:pt>
                <c:pt idx="546">
                  <c:v>0</c:v>
                </c:pt>
                <c:pt idx="547">
                  <c:v>9.4849999999999994</c:v>
                </c:pt>
                <c:pt idx="548">
                  <c:v>0.625</c:v>
                </c:pt>
                <c:pt idx="549">
                  <c:v>1.5</c:v>
                </c:pt>
                <c:pt idx="550">
                  <c:v>4.04</c:v>
                </c:pt>
                <c:pt idx="551">
                  <c:v>30.074999999999999</c:v>
                </c:pt>
                <c:pt idx="552">
                  <c:v>0.25</c:v>
                </c:pt>
                <c:pt idx="553">
                  <c:v>4.9550000000000001</c:v>
                </c:pt>
                <c:pt idx="554">
                  <c:v>5.84</c:v>
                </c:pt>
                <c:pt idx="555">
                  <c:v>21.759999999999998</c:v>
                </c:pt>
                <c:pt idx="556">
                  <c:v>17.18</c:v>
                </c:pt>
                <c:pt idx="557">
                  <c:v>1.77</c:v>
                </c:pt>
                <c:pt idx="558">
                  <c:v>0.25</c:v>
                </c:pt>
                <c:pt idx="559">
                  <c:v>28.810000000000002</c:v>
                </c:pt>
                <c:pt idx="560">
                  <c:v>4.76</c:v>
                </c:pt>
                <c:pt idx="561">
                  <c:v>29.905000000000001</c:v>
                </c:pt>
                <c:pt idx="562">
                  <c:v>10.92</c:v>
                </c:pt>
                <c:pt idx="563">
                  <c:v>0.63</c:v>
                </c:pt>
                <c:pt idx="564">
                  <c:v>2.7549999999999999</c:v>
                </c:pt>
                <c:pt idx="565">
                  <c:v>0</c:v>
                </c:pt>
                <c:pt idx="566">
                  <c:v>5.34</c:v>
                </c:pt>
                <c:pt idx="567">
                  <c:v>11.9</c:v>
                </c:pt>
                <c:pt idx="568">
                  <c:v>1.76</c:v>
                </c:pt>
                <c:pt idx="569">
                  <c:v>0.125</c:v>
                </c:pt>
                <c:pt idx="570">
                  <c:v>35.44</c:v>
                </c:pt>
                <c:pt idx="571">
                  <c:v>0</c:v>
                </c:pt>
                <c:pt idx="572">
                  <c:v>16.25</c:v>
                </c:pt>
                <c:pt idx="573">
                  <c:v>13.195</c:v>
                </c:pt>
                <c:pt idx="574">
                  <c:v>1.51</c:v>
                </c:pt>
                <c:pt idx="575">
                  <c:v>0.25</c:v>
                </c:pt>
                <c:pt idx="576">
                  <c:v>15.73</c:v>
                </c:pt>
                <c:pt idx="577">
                  <c:v>2.2799999999999998</c:v>
                </c:pt>
                <c:pt idx="578">
                  <c:v>2.27</c:v>
                </c:pt>
                <c:pt idx="579">
                  <c:v>19.28</c:v>
                </c:pt>
                <c:pt idx="580">
                  <c:v>72.954999999999998</c:v>
                </c:pt>
                <c:pt idx="581">
                  <c:v>0.125</c:v>
                </c:pt>
                <c:pt idx="582">
                  <c:v>0.25</c:v>
                </c:pt>
                <c:pt idx="583">
                  <c:v>15.865</c:v>
                </c:pt>
                <c:pt idx="584">
                  <c:v>0.125</c:v>
                </c:pt>
                <c:pt idx="585">
                  <c:v>26.15</c:v>
                </c:pt>
                <c:pt idx="586">
                  <c:v>5.6950000000000003</c:v>
                </c:pt>
                <c:pt idx="587">
                  <c:v>9.2899999999999991</c:v>
                </c:pt>
                <c:pt idx="588">
                  <c:v>59.64</c:v>
                </c:pt>
                <c:pt idx="589">
                  <c:v>19.54</c:v>
                </c:pt>
                <c:pt idx="590">
                  <c:v>9.09</c:v>
                </c:pt>
                <c:pt idx="591">
                  <c:v>8.7650000000000006</c:v>
                </c:pt>
                <c:pt idx="592">
                  <c:v>40.494999999999997</c:v>
                </c:pt>
                <c:pt idx="593">
                  <c:v>0</c:v>
                </c:pt>
                <c:pt idx="594">
                  <c:v>22.715</c:v>
                </c:pt>
                <c:pt idx="595">
                  <c:v>10.484999999999999</c:v>
                </c:pt>
                <c:pt idx="596">
                  <c:v>40.045000000000002</c:v>
                </c:pt>
                <c:pt idx="597">
                  <c:v>0.125</c:v>
                </c:pt>
                <c:pt idx="598">
                  <c:v>0</c:v>
                </c:pt>
                <c:pt idx="599">
                  <c:v>0</c:v>
                </c:pt>
                <c:pt idx="600">
                  <c:v>6.3449999999999998</c:v>
                </c:pt>
                <c:pt idx="601">
                  <c:v>0.25</c:v>
                </c:pt>
                <c:pt idx="602">
                  <c:v>25.490000000000002</c:v>
                </c:pt>
                <c:pt idx="603">
                  <c:v>7.2249999999999996</c:v>
                </c:pt>
                <c:pt idx="604">
                  <c:v>6.33</c:v>
                </c:pt>
                <c:pt idx="605">
                  <c:v>1.2549999999999999</c:v>
                </c:pt>
                <c:pt idx="606">
                  <c:v>2.91</c:v>
                </c:pt>
                <c:pt idx="607">
                  <c:v>38.844999999999999</c:v>
                </c:pt>
                <c:pt idx="608">
                  <c:v>5.43</c:v>
                </c:pt>
                <c:pt idx="609">
                  <c:v>21.439999999999998</c:v>
                </c:pt>
                <c:pt idx="610">
                  <c:v>6.915</c:v>
                </c:pt>
                <c:pt idx="611">
                  <c:v>23.655000000000001</c:v>
                </c:pt>
                <c:pt idx="612">
                  <c:v>56.734999999999999</c:v>
                </c:pt>
                <c:pt idx="613">
                  <c:v>39.33</c:v>
                </c:pt>
                <c:pt idx="614">
                  <c:v>5.1899999999999995</c:v>
                </c:pt>
                <c:pt idx="615">
                  <c:v>21.82</c:v>
                </c:pt>
                <c:pt idx="616">
                  <c:v>0.125</c:v>
                </c:pt>
                <c:pt idx="617">
                  <c:v>83.2</c:v>
                </c:pt>
                <c:pt idx="618">
                  <c:v>0.125</c:v>
                </c:pt>
                <c:pt idx="619">
                  <c:v>0</c:v>
                </c:pt>
                <c:pt idx="620">
                  <c:v>8.2349999999999994</c:v>
                </c:pt>
                <c:pt idx="621">
                  <c:v>23.42</c:v>
                </c:pt>
                <c:pt idx="622">
                  <c:v>76.28</c:v>
                </c:pt>
                <c:pt idx="623">
                  <c:v>0.125</c:v>
                </c:pt>
                <c:pt idx="624">
                  <c:v>6.8049999999999997</c:v>
                </c:pt>
                <c:pt idx="625">
                  <c:v>6.4050000000000002</c:v>
                </c:pt>
                <c:pt idx="626">
                  <c:v>14.824999999999999</c:v>
                </c:pt>
                <c:pt idx="627">
                  <c:v>25.740000000000002</c:v>
                </c:pt>
                <c:pt idx="628">
                  <c:v>16.244999999999997</c:v>
                </c:pt>
                <c:pt idx="629">
                  <c:v>13.85</c:v>
                </c:pt>
                <c:pt idx="630">
                  <c:v>58.125</c:v>
                </c:pt>
                <c:pt idx="631">
                  <c:v>153.07499999999999</c:v>
                </c:pt>
                <c:pt idx="632">
                  <c:v>150.45499999999998</c:v>
                </c:pt>
                <c:pt idx="633">
                  <c:v>7.9050000000000002</c:v>
                </c:pt>
                <c:pt idx="634">
                  <c:v>0.125</c:v>
                </c:pt>
                <c:pt idx="635">
                  <c:v>1.135</c:v>
                </c:pt>
                <c:pt idx="636">
                  <c:v>29.759999999999998</c:v>
                </c:pt>
                <c:pt idx="637">
                  <c:v>7.85</c:v>
                </c:pt>
                <c:pt idx="638">
                  <c:v>41.405000000000001</c:v>
                </c:pt>
                <c:pt idx="639">
                  <c:v>7.7050000000000001</c:v>
                </c:pt>
                <c:pt idx="640">
                  <c:v>40.07</c:v>
                </c:pt>
                <c:pt idx="641">
                  <c:v>4.2750000000000004</c:v>
                </c:pt>
                <c:pt idx="642">
                  <c:v>2.0299999999999998</c:v>
                </c:pt>
                <c:pt idx="643">
                  <c:v>0.375</c:v>
                </c:pt>
                <c:pt idx="644">
                  <c:v>0</c:v>
                </c:pt>
                <c:pt idx="645">
                  <c:v>0</c:v>
                </c:pt>
                <c:pt idx="646">
                  <c:v>0.755</c:v>
                </c:pt>
                <c:pt idx="647">
                  <c:v>32.760000000000005</c:v>
                </c:pt>
                <c:pt idx="648">
                  <c:v>0.5</c:v>
                </c:pt>
                <c:pt idx="649">
                  <c:v>17.875</c:v>
                </c:pt>
                <c:pt idx="650">
                  <c:v>9.120000000000001</c:v>
                </c:pt>
                <c:pt idx="651">
                  <c:v>23.09</c:v>
                </c:pt>
                <c:pt idx="652">
                  <c:v>0</c:v>
                </c:pt>
                <c:pt idx="653">
                  <c:v>4.5649999999999995</c:v>
                </c:pt>
                <c:pt idx="654">
                  <c:v>0.25</c:v>
                </c:pt>
                <c:pt idx="655">
                  <c:v>0</c:v>
                </c:pt>
                <c:pt idx="656">
                  <c:v>0</c:v>
                </c:pt>
                <c:pt idx="657">
                  <c:v>0</c:v>
                </c:pt>
                <c:pt idx="658">
                  <c:v>0</c:v>
                </c:pt>
                <c:pt idx="659">
                  <c:v>0</c:v>
                </c:pt>
                <c:pt idx="660">
                  <c:v>0</c:v>
                </c:pt>
                <c:pt idx="661">
                  <c:v>0</c:v>
                </c:pt>
                <c:pt idx="662">
                  <c:v>40.365000000000002</c:v>
                </c:pt>
                <c:pt idx="663">
                  <c:v>10.66</c:v>
                </c:pt>
                <c:pt idx="664">
                  <c:v>2.6549999999999998</c:v>
                </c:pt>
                <c:pt idx="665">
                  <c:v>9.1350000000000016</c:v>
                </c:pt>
                <c:pt idx="666">
                  <c:v>0</c:v>
                </c:pt>
                <c:pt idx="667">
                  <c:v>0</c:v>
                </c:pt>
                <c:pt idx="668">
                  <c:v>0</c:v>
                </c:pt>
                <c:pt idx="669">
                  <c:v>0.75</c:v>
                </c:pt>
                <c:pt idx="670">
                  <c:v>0.125</c:v>
                </c:pt>
                <c:pt idx="671">
                  <c:v>0.38</c:v>
                </c:pt>
                <c:pt idx="672">
                  <c:v>0</c:v>
                </c:pt>
                <c:pt idx="673">
                  <c:v>0</c:v>
                </c:pt>
                <c:pt idx="674">
                  <c:v>0</c:v>
                </c:pt>
                <c:pt idx="675">
                  <c:v>0</c:v>
                </c:pt>
                <c:pt idx="676">
                  <c:v>0</c:v>
                </c:pt>
                <c:pt idx="677">
                  <c:v>0</c:v>
                </c:pt>
                <c:pt idx="678">
                  <c:v>0</c:v>
                </c:pt>
                <c:pt idx="679">
                  <c:v>0</c:v>
                </c:pt>
                <c:pt idx="680">
                  <c:v>1.78</c:v>
                </c:pt>
                <c:pt idx="681">
                  <c:v>0.63500000000000001</c:v>
                </c:pt>
                <c:pt idx="682">
                  <c:v>0</c:v>
                </c:pt>
                <c:pt idx="683">
                  <c:v>0</c:v>
                </c:pt>
                <c:pt idx="684">
                  <c:v>2.5299999999999998</c:v>
                </c:pt>
                <c:pt idx="685">
                  <c:v>0</c:v>
                </c:pt>
                <c:pt idx="686">
                  <c:v>0</c:v>
                </c:pt>
                <c:pt idx="687">
                  <c:v>0</c:v>
                </c:pt>
                <c:pt idx="688">
                  <c:v>0</c:v>
                </c:pt>
                <c:pt idx="689">
                  <c:v>0</c:v>
                </c:pt>
                <c:pt idx="690">
                  <c:v>3.6749999999999998</c:v>
                </c:pt>
                <c:pt idx="691">
                  <c:v>0</c:v>
                </c:pt>
                <c:pt idx="692">
                  <c:v>0</c:v>
                </c:pt>
                <c:pt idx="693">
                  <c:v>0</c:v>
                </c:pt>
                <c:pt idx="694">
                  <c:v>0.755</c:v>
                </c:pt>
                <c:pt idx="695">
                  <c:v>0.125</c:v>
                </c:pt>
                <c:pt idx="696">
                  <c:v>0</c:v>
                </c:pt>
                <c:pt idx="697">
                  <c:v>5.83</c:v>
                </c:pt>
                <c:pt idx="698">
                  <c:v>0</c:v>
                </c:pt>
                <c:pt idx="699">
                  <c:v>0</c:v>
                </c:pt>
                <c:pt idx="700">
                  <c:v>0</c:v>
                </c:pt>
                <c:pt idx="701">
                  <c:v>0</c:v>
                </c:pt>
                <c:pt idx="702">
                  <c:v>5.8449999999999998</c:v>
                </c:pt>
                <c:pt idx="703">
                  <c:v>0.125</c:v>
                </c:pt>
                <c:pt idx="704">
                  <c:v>0</c:v>
                </c:pt>
                <c:pt idx="705">
                  <c:v>0</c:v>
                </c:pt>
                <c:pt idx="706">
                  <c:v>0.25</c:v>
                </c:pt>
                <c:pt idx="707">
                  <c:v>0</c:v>
                </c:pt>
                <c:pt idx="708">
                  <c:v>0</c:v>
                </c:pt>
                <c:pt idx="709">
                  <c:v>0</c:v>
                </c:pt>
                <c:pt idx="710">
                  <c:v>0</c:v>
                </c:pt>
                <c:pt idx="711">
                  <c:v>0</c:v>
                </c:pt>
                <c:pt idx="712">
                  <c:v>0</c:v>
                </c:pt>
                <c:pt idx="713">
                  <c:v>0.75</c:v>
                </c:pt>
                <c:pt idx="714">
                  <c:v>0</c:v>
                </c:pt>
                <c:pt idx="715">
                  <c:v>3.17</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1.01</c:v>
                </c:pt>
                <c:pt idx="734">
                  <c:v>0.25</c:v>
                </c:pt>
                <c:pt idx="735">
                  <c:v>0.125</c:v>
                </c:pt>
                <c:pt idx="736">
                  <c:v>0</c:v>
                </c:pt>
                <c:pt idx="737">
                  <c:v>0</c:v>
                </c:pt>
                <c:pt idx="738">
                  <c:v>0</c:v>
                </c:pt>
                <c:pt idx="739">
                  <c:v>0</c:v>
                </c:pt>
                <c:pt idx="740">
                  <c:v>0.76</c:v>
                </c:pt>
                <c:pt idx="741">
                  <c:v>0.5</c:v>
                </c:pt>
                <c:pt idx="742">
                  <c:v>0.755</c:v>
                </c:pt>
                <c:pt idx="743">
                  <c:v>0.125</c:v>
                </c:pt>
                <c:pt idx="744">
                  <c:v>0.63500000000000001</c:v>
                </c:pt>
                <c:pt idx="745">
                  <c:v>0</c:v>
                </c:pt>
                <c:pt idx="746">
                  <c:v>0</c:v>
                </c:pt>
                <c:pt idx="747">
                  <c:v>0</c:v>
                </c:pt>
                <c:pt idx="748">
                  <c:v>0</c:v>
                </c:pt>
                <c:pt idx="749">
                  <c:v>0</c:v>
                </c:pt>
                <c:pt idx="750">
                  <c:v>1.25</c:v>
                </c:pt>
                <c:pt idx="751">
                  <c:v>0</c:v>
                </c:pt>
                <c:pt idx="752">
                  <c:v>0</c:v>
                </c:pt>
                <c:pt idx="753">
                  <c:v>0</c:v>
                </c:pt>
                <c:pt idx="754">
                  <c:v>0</c:v>
                </c:pt>
                <c:pt idx="755">
                  <c:v>17.189999999999998</c:v>
                </c:pt>
                <c:pt idx="756">
                  <c:v>0.125</c:v>
                </c:pt>
                <c:pt idx="757">
                  <c:v>0</c:v>
                </c:pt>
                <c:pt idx="758">
                  <c:v>0</c:v>
                </c:pt>
                <c:pt idx="759">
                  <c:v>0</c:v>
                </c:pt>
                <c:pt idx="760">
                  <c:v>0</c:v>
                </c:pt>
                <c:pt idx="761">
                  <c:v>0</c:v>
                </c:pt>
                <c:pt idx="762">
                  <c:v>8.2199999999999989</c:v>
                </c:pt>
                <c:pt idx="763">
                  <c:v>5.81</c:v>
                </c:pt>
                <c:pt idx="764">
                  <c:v>0.125</c:v>
                </c:pt>
                <c:pt idx="765">
                  <c:v>0</c:v>
                </c:pt>
                <c:pt idx="766">
                  <c:v>0</c:v>
                </c:pt>
                <c:pt idx="767">
                  <c:v>0</c:v>
                </c:pt>
                <c:pt idx="768">
                  <c:v>0</c:v>
                </c:pt>
                <c:pt idx="769">
                  <c:v>0</c:v>
                </c:pt>
                <c:pt idx="770">
                  <c:v>0</c:v>
                </c:pt>
                <c:pt idx="771">
                  <c:v>0</c:v>
                </c:pt>
                <c:pt idx="772">
                  <c:v>0</c:v>
                </c:pt>
                <c:pt idx="773">
                  <c:v>0</c:v>
                </c:pt>
                <c:pt idx="774">
                  <c:v>0</c:v>
                </c:pt>
                <c:pt idx="775">
                  <c:v>0</c:v>
                </c:pt>
                <c:pt idx="776">
                  <c:v>0.375</c:v>
                </c:pt>
                <c:pt idx="777">
                  <c:v>0.25</c:v>
                </c:pt>
                <c:pt idx="778">
                  <c:v>8.84</c:v>
                </c:pt>
                <c:pt idx="779">
                  <c:v>5.0599999999999996</c:v>
                </c:pt>
                <c:pt idx="780">
                  <c:v>22.425000000000001</c:v>
                </c:pt>
                <c:pt idx="781">
                  <c:v>0</c:v>
                </c:pt>
                <c:pt idx="782">
                  <c:v>0</c:v>
                </c:pt>
                <c:pt idx="783">
                  <c:v>0</c:v>
                </c:pt>
                <c:pt idx="784">
                  <c:v>0</c:v>
                </c:pt>
                <c:pt idx="785">
                  <c:v>0</c:v>
                </c:pt>
                <c:pt idx="786">
                  <c:v>0</c:v>
                </c:pt>
                <c:pt idx="787">
                  <c:v>17.635000000000002</c:v>
                </c:pt>
                <c:pt idx="788">
                  <c:v>0.88500000000000001</c:v>
                </c:pt>
                <c:pt idx="789">
                  <c:v>0.125</c:v>
                </c:pt>
                <c:pt idx="790">
                  <c:v>6.59</c:v>
                </c:pt>
                <c:pt idx="791">
                  <c:v>35.150000000000006</c:v>
                </c:pt>
                <c:pt idx="792">
                  <c:v>10.02</c:v>
                </c:pt>
                <c:pt idx="793">
                  <c:v>0.125</c:v>
                </c:pt>
                <c:pt idx="794">
                  <c:v>32.365000000000002</c:v>
                </c:pt>
                <c:pt idx="795">
                  <c:v>0.125</c:v>
                </c:pt>
                <c:pt idx="796">
                  <c:v>7.9350000000000005</c:v>
                </c:pt>
                <c:pt idx="797">
                  <c:v>21.405000000000001</c:v>
                </c:pt>
                <c:pt idx="798">
                  <c:v>15.58</c:v>
                </c:pt>
                <c:pt idx="799">
                  <c:v>2.125</c:v>
                </c:pt>
                <c:pt idx="800">
                  <c:v>46.945</c:v>
                </c:pt>
                <c:pt idx="801">
                  <c:v>3.4049999999999998</c:v>
                </c:pt>
                <c:pt idx="802">
                  <c:v>8.2100000000000009</c:v>
                </c:pt>
                <c:pt idx="803">
                  <c:v>21.965</c:v>
                </c:pt>
                <c:pt idx="804">
                  <c:v>0.125</c:v>
                </c:pt>
                <c:pt idx="805">
                  <c:v>0</c:v>
                </c:pt>
                <c:pt idx="806">
                  <c:v>0</c:v>
                </c:pt>
                <c:pt idx="807">
                  <c:v>0</c:v>
                </c:pt>
                <c:pt idx="808">
                  <c:v>0</c:v>
                </c:pt>
                <c:pt idx="809">
                  <c:v>21.574999999999999</c:v>
                </c:pt>
                <c:pt idx="810">
                  <c:v>0.125</c:v>
                </c:pt>
                <c:pt idx="811">
                  <c:v>24.13</c:v>
                </c:pt>
                <c:pt idx="812">
                  <c:v>15.715</c:v>
                </c:pt>
                <c:pt idx="813">
                  <c:v>3.67</c:v>
                </c:pt>
                <c:pt idx="814">
                  <c:v>0.25</c:v>
                </c:pt>
                <c:pt idx="815">
                  <c:v>0</c:v>
                </c:pt>
                <c:pt idx="816">
                  <c:v>0.625</c:v>
                </c:pt>
                <c:pt idx="817">
                  <c:v>52.145000000000003</c:v>
                </c:pt>
                <c:pt idx="818">
                  <c:v>2.5099999999999998</c:v>
                </c:pt>
                <c:pt idx="819">
                  <c:v>9.5250000000000004</c:v>
                </c:pt>
                <c:pt idx="820">
                  <c:v>0.375</c:v>
                </c:pt>
                <c:pt idx="821">
                  <c:v>0.125</c:v>
                </c:pt>
                <c:pt idx="822">
                  <c:v>34.769999999999996</c:v>
                </c:pt>
                <c:pt idx="823">
                  <c:v>0</c:v>
                </c:pt>
                <c:pt idx="824">
                  <c:v>0</c:v>
                </c:pt>
                <c:pt idx="825">
                  <c:v>0</c:v>
                </c:pt>
                <c:pt idx="826">
                  <c:v>25.645</c:v>
                </c:pt>
                <c:pt idx="827">
                  <c:v>3.5249999999999999</c:v>
                </c:pt>
                <c:pt idx="828">
                  <c:v>0</c:v>
                </c:pt>
                <c:pt idx="829">
                  <c:v>3.26</c:v>
                </c:pt>
                <c:pt idx="830">
                  <c:v>60.545000000000002</c:v>
                </c:pt>
                <c:pt idx="831">
                  <c:v>18.869999999999997</c:v>
                </c:pt>
                <c:pt idx="832">
                  <c:v>0</c:v>
                </c:pt>
                <c:pt idx="833">
                  <c:v>4.5199999999999996</c:v>
                </c:pt>
                <c:pt idx="834">
                  <c:v>0</c:v>
                </c:pt>
                <c:pt idx="835">
                  <c:v>2.04</c:v>
                </c:pt>
                <c:pt idx="836">
                  <c:v>0.25</c:v>
                </c:pt>
                <c:pt idx="837">
                  <c:v>0</c:v>
                </c:pt>
                <c:pt idx="838">
                  <c:v>54.2</c:v>
                </c:pt>
                <c:pt idx="839">
                  <c:v>0</c:v>
                </c:pt>
                <c:pt idx="840">
                  <c:v>0.125</c:v>
                </c:pt>
                <c:pt idx="841">
                  <c:v>2.25</c:v>
                </c:pt>
                <c:pt idx="842">
                  <c:v>0.125</c:v>
                </c:pt>
                <c:pt idx="843">
                  <c:v>3.5</c:v>
                </c:pt>
                <c:pt idx="844">
                  <c:v>0.75</c:v>
                </c:pt>
                <c:pt idx="845">
                  <c:v>1.145</c:v>
                </c:pt>
                <c:pt idx="846">
                  <c:v>26.155000000000001</c:v>
                </c:pt>
                <c:pt idx="847">
                  <c:v>2.895</c:v>
                </c:pt>
                <c:pt idx="848">
                  <c:v>3.04</c:v>
                </c:pt>
                <c:pt idx="849">
                  <c:v>19.795000000000002</c:v>
                </c:pt>
                <c:pt idx="850">
                  <c:v>10.914999999999999</c:v>
                </c:pt>
                <c:pt idx="851">
                  <c:v>0.125</c:v>
                </c:pt>
                <c:pt idx="852">
                  <c:v>13.83</c:v>
                </c:pt>
                <c:pt idx="853">
                  <c:v>0.5</c:v>
                </c:pt>
                <c:pt idx="854">
                  <c:v>33.814999999999998</c:v>
                </c:pt>
                <c:pt idx="855">
                  <c:v>8.6850000000000005</c:v>
                </c:pt>
                <c:pt idx="856">
                  <c:v>32.625</c:v>
                </c:pt>
                <c:pt idx="857">
                  <c:v>0.125</c:v>
                </c:pt>
                <c:pt idx="858">
                  <c:v>1.375</c:v>
                </c:pt>
                <c:pt idx="859">
                  <c:v>1.5049999999999999</c:v>
                </c:pt>
                <c:pt idx="860">
                  <c:v>0.375</c:v>
                </c:pt>
                <c:pt idx="861">
                  <c:v>14.725000000000001</c:v>
                </c:pt>
                <c:pt idx="862">
                  <c:v>9.48</c:v>
                </c:pt>
                <c:pt idx="863">
                  <c:v>3.8949999999999996</c:v>
                </c:pt>
                <c:pt idx="864">
                  <c:v>0.125</c:v>
                </c:pt>
                <c:pt idx="865">
                  <c:v>18.895000000000003</c:v>
                </c:pt>
                <c:pt idx="866">
                  <c:v>2.88</c:v>
                </c:pt>
                <c:pt idx="867">
                  <c:v>29.68</c:v>
                </c:pt>
                <c:pt idx="868">
                  <c:v>0.125</c:v>
                </c:pt>
                <c:pt idx="869">
                  <c:v>0.125</c:v>
                </c:pt>
                <c:pt idx="870">
                  <c:v>15.23</c:v>
                </c:pt>
                <c:pt idx="871">
                  <c:v>6.1349999999999998</c:v>
                </c:pt>
                <c:pt idx="872">
                  <c:v>0.125</c:v>
                </c:pt>
                <c:pt idx="873">
                  <c:v>11.809999999999999</c:v>
                </c:pt>
                <c:pt idx="874">
                  <c:v>31.299999999999997</c:v>
                </c:pt>
                <c:pt idx="875">
                  <c:v>1.635</c:v>
                </c:pt>
                <c:pt idx="876">
                  <c:v>3.165</c:v>
                </c:pt>
                <c:pt idx="877">
                  <c:v>0.625</c:v>
                </c:pt>
                <c:pt idx="878">
                  <c:v>0.25</c:v>
                </c:pt>
                <c:pt idx="879">
                  <c:v>0</c:v>
                </c:pt>
                <c:pt idx="880">
                  <c:v>2.2649999999999997</c:v>
                </c:pt>
                <c:pt idx="881">
                  <c:v>52.164999999999999</c:v>
                </c:pt>
                <c:pt idx="882">
                  <c:v>65.710000000000008</c:v>
                </c:pt>
                <c:pt idx="883">
                  <c:v>1.645</c:v>
                </c:pt>
                <c:pt idx="884">
                  <c:v>0</c:v>
                </c:pt>
                <c:pt idx="885">
                  <c:v>0.25</c:v>
                </c:pt>
                <c:pt idx="886">
                  <c:v>0.5</c:v>
                </c:pt>
                <c:pt idx="887">
                  <c:v>1.75</c:v>
                </c:pt>
                <c:pt idx="888">
                  <c:v>2.65</c:v>
                </c:pt>
                <c:pt idx="889">
                  <c:v>0</c:v>
                </c:pt>
                <c:pt idx="890">
                  <c:v>0.625</c:v>
                </c:pt>
                <c:pt idx="891">
                  <c:v>6.6899999999999995</c:v>
                </c:pt>
                <c:pt idx="892">
                  <c:v>29.414999999999999</c:v>
                </c:pt>
                <c:pt idx="893">
                  <c:v>17.78</c:v>
                </c:pt>
                <c:pt idx="894">
                  <c:v>5.66</c:v>
                </c:pt>
                <c:pt idx="895">
                  <c:v>3.03</c:v>
                </c:pt>
                <c:pt idx="896">
                  <c:v>7.2249999999999996</c:v>
                </c:pt>
                <c:pt idx="897">
                  <c:v>0.125</c:v>
                </c:pt>
                <c:pt idx="898">
                  <c:v>4.165</c:v>
                </c:pt>
                <c:pt idx="899">
                  <c:v>10.155000000000001</c:v>
                </c:pt>
                <c:pt idx="900">
                  <c:v>0</c:v>
                </c:pt>
                <c:pt idx="901">
                  <c:v>20.369999999999997</c:v>
                </c:pt>
                <c:pt idx="902">
                  <c:v>18.494999999999997</c:v>
                </c:pt>
                <c:pt idx="903">
                  <c:v>29.18</c:v>
                </c:pt>
                <c:pt idx="904">
                  <c:v>0.125</c:v>
                </c:pt>
                <c:pt idx="905">
                  <c:v>6.3550000000000004</c:v>
                </c:pt>
                <c:pt idx="906">
                  <c:v>4.04</c:v>
                </c:pt>
                <c:pt idx="907">
                  <c:v>0.125</c:v>
                </c:pt>
                <c:pt idx="908">
                  <c:v>20.125</c:v>
                </c:pt>
                <c:pt idx="909">
                  <c:v>0.125</c:v>
                </c:pt>
                <c:pt idx="910">
                  <c:v>0.25</c:v>
                </c:pt>
                <c:pt idx="911">
                  <c:v>37.520000000000003</c:v>
                </c:pt>
                <c:pt idx="912">
                  <c:v>3.1749999999999998</c:v>
                </c:pt>
                <c:pt idx="913">
                  <c:v>3.16</c:v>
                </c:pt>
                <c:pt idx="914">
                  <c:v>0.25</c:v>
                </c:pt>
                <c:pt idx="915">
                  <c:v>2.7749999999999999</c:v>
                </c:pt>
                <c:pt idx="916">
                  <c:v>24.615000000000002</c:v>
                </c:pt>
                <c:pt idx="917">
                  <c:v>1.26</c:v>
                </c:pt>
                <c:pt idx="918">
                  <c:v>4.68</c:v>
                </c:pt>
                <c:pt idx="919">
                  <c:v>0.25</c:v>
                </c:pt>
                <c:pt idx="920">
                  <c:v>0.875</c:v>
                </c:pt>
                <c:pt idx="921">
                  <c:v>7.7149999999999999</c:v>
                </c:pt>
                <c:pt idx="922">
                  <c:v>0</c:v>
                </c:pt>
                <c:pt idx="923">
                  <c:v>13.37</c:v>
                </c:pt>
                <c:pt idx="924">
                  <c:v>4.4349999999999996</c:v>
                </c:pt>
                <c:pt idx="925">
                  <c:v>0</c:v>
                </c:pt>
                <c:pt idx="926">
                  <c:v>1.135</c:v>
                </c:pt>
                <c:pt idx="927">
                  <c:v>2.63</c:v>
                </c:pt>
                <c:pt idx="928">
                  <c:v>0</c:v>
                </c:pt>
                <c:pt idx="929">
                  <c:v>28.93</c:v>
                </c:pt>
                <c:pt idx="930">
                  <c:v>18.634999999999998</c:v>
                </c:pt>
                <c:pt idx="931">
                  <c:v>0.5</c:v>
                </c:pt>
                <c:pt idx="932">
                  <c:v>6.33</c:v>
                </c:pt>
                <c:pt idx="933">
                  <c:v>1.75</c:v>
                </c:pt>
                <c:pt idx="934">
                  <c:v>65.594999999999999</c:v>
                </c:pt>
                <c:pt idx="935">
                  <c:v>0.125</c:v>
                </c:pt>
                <c:pt idx="936">
                  <c:v>0</c:v>
                </c:pt>
                <c:pt idx="937">
                  <c:v>0</c:v>
                </c:pt>
                <c:pt idx="938">
                  <c:v>0</c:v>
                </c:pt>
                <c:pt idx="939">
                  <c:v>0.375</c:v>
                </c:pt>
                <c:pt idx="940">
                  <c:v>0.125</c:v>
                </c:pt>
                <c:pt idx="941">
                  <c:v>0.125</c:v>
                </c:pt>
                <c:pt idx="942">
                  <c:v>3.2850000000000001</c:v>
                </c:pt>
                <c:pt idx="943">
                  <c:v>3.1349999999999998</c:v>
                </c:pt>
                <c:pt idx="944">
                  <c:v>0.25</c:v>
                </c:pt>
                <c:pt idx="945">
                  <c:v>0.75</c:v>
                </c:pt>
                <c:pt idx="946">
                  <c:v>42.129999999999995</c:v>
                </c:pt>
                <c:pt idx="947">
                  <c:v>67.41</c:v>
                </c:pt>
                <c:pt idx="948">
                  <c:v>7.72</c:v>
                </c:pt>
                <c:pt idx="949">
                  <c:v>0.125</c:v>
                </c:pt>
                <c:pt idx="950">
                  <c:v>0</c:v>
                </c:pt>
                <c:pt idx="951">
                  <c:v>0</c:v>
                </c:pt>
                <c:pt idx="952">
                  <c:v>1.145</c:v>
                </c:pt>
                <c:pt idx="953">
                  <c:v>13.585000000000001</c:v>
                </c:pt>
                <c:pt idx="954">
                  <c:v>8</c:v>
                </c:pt>
                <c:pt idx="955">
                  <c:v>0.76</c:v>
                </c:pt>
                <c:pt idx="956">
                  <c:v>1.65</c:v>
                </c:pt>
                <c:pt idx="957">
                  <c:v>0.76</c:v>
                </c:pt>
                <c:pt idx="958">
                  <c:v>46.480000000000004</c:v>
                </c:pt>
                <c:pt idx="959">
                  <c:v>0.25</c:v>
                </c:pt>
                <c:pt idx="960">
                  <c:v>6.2249999999999996</c:v>
                </c:pt>
                <c:pt idx="961">
                  <c:v>0.25</c:v>
                </c:pt>
                <c:pt idx="962">
                  <c:v>15.365</c:v>
                </c:pt>
                <c:pt idx="963">
                  <c:v>29.59</c:v>
                </c:pt>
                <c:pt idx="964">
                  <c:v>0.25</c:v>
                </c:pt>
                <c:pt idx="965">
                  <c:v>0</c:v>
                </c:pt>
                <c:pt idx="966">
                  <c:v>80.14</c:v>
                </c:pt>
                <c:pt idx="967">
                  <c:v>3.56</c:v>
                </c:pt>
                <c:pt idx="968">
                  <c:v>13.205</c:v>
                </c:pt>
                <c:pt idx="969">
                  <c:v>0.63500000000000001</c:v>
                </c:pt>
                <c:pt idx="970">
                  <c:v>0</c:v>
                </c:pt>
                <c:pt idx="971">
                  <c:v>0.51</c:v>
                </c:pt>
                <c:pt idx="972">
                  <c:v>5.08</c:v>
                </c:pt>
                <c:pt idx="973">
                  <c:v>7.24</c:v>
                </c:pt>
                <c:pt idx="974">
                  <c:v>2.16</c:v>
                </c:pt>
                <c:pt idx="975">
                  <c:v>0.38</c:v>
                </c:pt>
                <c:pt idx="976">
                  <c:v>4.5750000000000002</c:v>
                </c:pt>
                <c:pt idx="977">
                  <c:v>0.25</c:v>
                </c:pt>
                <c:pt idx="978">
                  <c:v>0.63500000000000001</c:v>
                </c:pt>
                <c:pt idx="979">
                  <c:v>33.78</c:v>
                </c:pt>
                <c:pt idx="980">
                  <c:v>43.43</c:v>
                </c:pt>
                <c:pt idx="981">
                  <c:v>0.125</c:v>
                </c:pt>
                <c:pt idx="982">
                  <c:v>12.32</c:v>
                </c:pt>
                <c:pt idx="983">
                  <c:v>32.89</c:v>
                </c:pt>
                <c:pt idx="984">
                  <c:v>32.385000000000005</c:v>
                </c:pt>
                <c:pt idx="985">
                  <c:v>0.51</c:v>
                </c:pt>
                <c:pt idx="986">
                  <c:v>12.955</c:v>
                </c:pt>
                <c:pt idx="987">
                  <c:v>3.1749999999999998</c:v>
                </c:pt>
                <c:pt idx="988">
                  <c:v>26.164999999999999</c:v>
                </c:pt>
                <c:pt idx="989">
                  <c:v>19.685000000000002</c:v>
                </c:pt>
                <c:pt idx="990">
                  <c:v>9.5250000000000004</c:v>
                </c:pt>
                <c:pt idx="991">
                  <c:v>81.150000000000006</c:v>
                </c:pt>
                <c:pt idx="992">
                  <c:v>43.94</c:v>
                </c:pt>
                <c:pt idx="993">
                  <c:v>4.9550000000000001</c:v>
                </c:pt>
                <c:pt idx="994">
                  <c:v>14.225000000000001</c:v>
                </c:pt>
                <c:pt idx="995">
                  <c:v>0.38</c:v>
                </c:pt>
                <c:pt idx="996">
                  <c:v>0.38</c:v>
                </c:pt>
                <c:pt idx="997">
                  <c:v>0.63500000000000001</c:v>
                </c:pt>
                <c:pt idx="998">
                  <c:v>4.0599999999999996</c:v>
                </c:pt>
                <c:pt idx="999">
                  <c:v>4.0599999999999996</c:v>
                </c:pt>
                <c:pt idx="1000">
                  <c:v>11.555</c:v>
                </c:pt>
                <c:pt idx="1001">
                  <c:v>6.4749999999999996</c:v>
                </c:pt>
                <c:pt idx="1002">
                  <c:v>18.03</c:v>
                </c:pt>
                <c:pt idx="1003">
                  <c:v>43.69</c:v>
                </c:pt>
                <c:pt idx="1004">
                  <c:v>17.905000000000001</c:v>
                </c:pt>
                <c:pt idx="1005">
                  <c:v>17.020000000000003</c:v>
                </c:pt>
                <c:pt idx="1006">
                  <c:v>52.45</c:v>
                </c:pt>
                <c:pt idx="1007">
                  <c:v>4.57</c:v>
                </c:pt>
                <c:pt idx="1008">
                  <c:v>17.02</c:v>
                </c:pt>
                <c:pt idx="1009">
                  <c:v>13.845000000000001</c:v>
                </c:pt>
                <c:pt idx="1010">
                  <c:v>0.51</c:v>
                </c:pt>
                <c:pt idx="1011">
                  <c:v>0.76</c:v>
                </c:pt>
                <c:pt idx="1012">
                  <c:v>61.215000000000003</c:v>
                </c:pt>
                <c:pt idx="1013">
                  <c:v>16.380000000000003</c:v>
                </c:pt>
                <c:pt idx="1014">
                  <c:v>45.085000000000001</c:v>
                </c:pt>
                <c:pt idx="1015">
                  <c:v>10.664999999999999</c:v>
                </c:pt>
                <c:pt idx="1016">
                  <c:v>25.4</c:v>
                </c:pt>
                <c:pt idx="1017">
                  <c:v>1.9049999999999998</c:v>
                </c:pt>
                <c:pt idx="1018">
                  <c:v>11.305</c:v>
                </c:pt>
                <c:pt idx="1019">
                  <c:v>9.7800000000000011</c:v>
                </c:pt>
                <c:pt idx="1020">
                  <c:v>1.65</c:v>
                </c:pt>
                <c:pt idx="1021">
                  <c:v>0.25</c:v>
                </c:pt>
                <c:pt idx="1022">
                  <c:v>0</c:v>
                </c:pt>
                <c:pt idx="1023">
                  <c:v>0</c:v>
                </c:pt>
                <c:pt idx="1024">
                  <c:v>0</c:v>
                </c:pt>
                <c:pt idx="1025">
                  <c:v>0</c:v>
                </c:pt>
                <c:pt idx="1026">
                  <c:v>0</c:v>
                </c:pt>
                <c:pt idx="1027">
                  <c:v>0</c:v>
                </c:pt>
                <c:pt idx="1028">
                  <c:v>0</c:v>
                </c:pt>
                <c:pt idx="1029">
                  <c:v>0</c:v>
                </c:pt>
                <c:pt idx="1030">
                  <c:v>0</c:v>
                </c:pt>
                <c:pt idx="1031">
                  <c:v>0.51</c:v>
                </c:pt>
                <c:pt idx="1032">
                  <c:v>0</c:v>
                </c:pt>
                <c:pt idx="1033">
                  <c:v>0</c:v>
                </c:pt>
                <c:pt idx="1034">
                  <c:v>14.73</c:v>
                </c:pt>
                <c:pt idx="1035">
                  <c:v>24.130000000000003</c:v>
                </c:pt>
                <c:pt idx="1036">
                  <c:v>0.125</c:v>
                </c:pt>
                <c:pt idx="1037">
                  <c:v>8.89</c:v>
                </c:pt>
                <c:pt idx="1038">
                  <c:v>4.1899999999999995</c:v>
                </c:pt>
                <c:pt idx="1039">
                  <c:v>8.2550000000000008</c:v>
                </c:pt>
                <c:pt idx="1040">
                  <c:v>6.9850000000000003</c:v>
                </c:pt>
                <c:pt idx="1041">
                  <c:v>25.91</c:v>
                </c:pt>
                <c:pt idx="1042">
                  <c:v>51.814999999999998</c:v>
                </c:pt>
                <c:pt idx="1043">
                  <c:v>0.25</c:v>
                </c:pt>
                <c:pt idx="1044">
                  <c:v>0.63500000000000001</c:v>
                </c:pt>
                <c:pt idx="1045">
                  <c:v>0.255</c:v>
                </c:pt>
                <c:pt idx="1046">
                  <c:v>9.3949999999999996</c:v>
                </c:pt>
                <c:pt idx="1047">
                  <c:v>0</c:v>
                </c:pt>
                <c:pt idx="1048">
                  <c:v>0.125</c:v>
                </c:pt>
                <c:pt idx="1049">
                  <c:v>8.5100000000000016</c:v>
                </c:pt>
                <c:pt idx="1050">
                  <c:v>9.5250000000000004</c:v>
                </c:pt>
                <c:pt idx="1051">
                  <c:v>0.25</c:v>
                </c:pt>
                <c:pt idx="1052">
                  <c:v>0</c:v>
                </c:pt>
                <c:pt idx="1053">
                  <c:v>0.25</c:v>
                </c:pt>
                <c:pt idx="1054">
                  <c:v>0</c:v>
                </c:pt>
                <c:pt idx="1055">
                  <c:v>0.38</c:v>
                </c:pt>
                <c:pt idx="1056">
                  <c:v>0</c:v>
                </c:pt>
                <c:pt idx="1057">
                  <c:v>0</c:v>
                </c:pt>
                <c:pt idx="1058">
                  <c:v>0.63500000000000001</c:v>
                </c:pt>
                <c:pt idx="1059">
                  <c:v>0.38</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0.89</c:v>
                </c:pt>
                <c:pt idx="1094">
                  <c:v>0.125</c:v>
                </c:pt>
                <c:pt idx="1095">
                  <c:v>0</c:v>
                </c:pt>
                <c:pt idx="1096">
                  <c:v>0</c:v>
                </c:pt>
                <c:pt idx="1097">
                  <c:v>8.5100000000000016</c:v>
                </c:pt>
                <c:pt idx="1098">
                  <c:v>0</c:v>
                </c:pt>
                <c:pt idx="1099">
                  <c:v>0</c:v>
                </c:pt>
                <c:pt idx="1100">
                  <c:v>0</c:v>
                </c:pt>
                <c:pt idx="1101">
                  <c:v>0</c:v>
                </c:pt>
                <c:pt idx="1102">
                  <c:v>4.57</c:v>
                </c:pt>
                <c:pt idx="1103">
                  <c:v>1.145</c:v>
                </c:pt>
                <c:pt idx="1104">
                  <c:v>0.125</c:v>
                </c:pt>
                <c:pt idx="1105">
                  <c:v>0</c:v>
                </c:pt>
                <c:pt idx="1106">
                  <c:v>0</c:v>
                </c:pt>
                <c:pt idx="1107">
                  <c:v>0</c:v>
                </c:pt>
                <c:pt idx="1108">
                  <c:v>0</c:v>
                </c:pt>
                <c:pt idx="1109">
                  <c:v>0</c:v>
                </c:pt>
                <c:pt idx="1110">
                  <c:v>0</c:v>
                </c:pt>
                <c:pt idx="1111">
                  <c:v>0</c:v>
                </c:pt>
                <c:pt idx="1112">
                  <c:v>1.0150000000000001</c:v>
                </c:pt>
                <c:pt idx="1113">
                  <c:v>4.1899999999999995</c:v>
                </c:pt>
                <c:pt idx="1114">
                  <c:v>0</c:v>
                </c:pt>
                <c:pt idx="1115">
                  <c:v>0</c:v>
                </c:pt>
                <c:pt idx="1116">
                  <c:v>0</c:v>
                </c:pt>
                <c:pt idx="1117">
                  <c:v>20.45</c:v>
                </c:pt>
                <c:pt idx="1118">
                  <c:v>40.004999999999995</c:v>
                </c:pt>
                <c:pt idx="1119">
                  <c:v>0</c:v>
                </c:pt>
                <c:pt idx="1120">
                  <c:v>0</c:v>
                </c:pt>
                <c:pt idx="1121">
                  <c:v>0</c:v>
                </c:pt>
                <c:pt idx="1122">
                  <c:v>0.51</c:v>
                </c:pt>
                <c:pt idx="1123">
                  <c:v>0.25</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2.54</c:v>
                </c:pt>
                <c:pt idx="1138">
                  <c:v>0.89</c:v>
                </c:pt>
                <c:pt idx="1139">
                  <c:v>0</c:v>
                </c:pt>
                <c:pt idx="1140">
                  <c:v>16.005000000000003</c:v>
                </c:pt>
                <c:pt idx="1141">
                  <c:v>0</c:v>
                </c:pt>
                <c:pt idx="1142">
                  <c:v>23.240000000000002</c:v>
                </c:pt>
                <c:pt idx="1143">
                  <c:v>0</c:v>
                </c:pt>
                <c:pt idx="1144">
                  <c:v>0</c:v>
                </c:pt>
                <c:pt idx="1145">
                  <c:v>9.0150000000000006</c:v>
                </c:pt>
                <c:pt idx="1146">
                  <c:v>0</c:v>
                </c:pt>
                <c:pt idx="1147">
                  <c:v>0</c:v>
                </c:pt>
                <c:pt idx="1148">
                  <c:v>26.925000000000001</c:v>
                </c:pt>
                <c:pt idx="1149">
                  <c:v>1.0150000000000001</c:v>
                </c:pt>
                <c:pt idx="1150">
                  <c:v>0.125</c:v>
                </c:pt>
                <c:pt idx="1151">
                  <c:v>53.215000000000003</c:v>
                </c:pt>
                <c:pt idx="1152">
                  <c:v>3.1749999999999998</c:v>
                </c:pt>
                <c:pt idx="1153">
                  <c:v>5.84</c:v>
                </c:pt>
                <c:pt idx="1154">
                  <c:v>29.59</c:v>
                </c:pt>
                <c:pt idx="1155">
                  <c:v>0</c:v>
                </c:pt>
                <c:pt idx="1156">
                  <c:v>0.89</c:v>
                </c:pt>
                <c:pt idx="1157">
                  <c:v>17.399999999999999</c:v>
                </c:pt>
                <c:pt idx="1158">
                  <c:v>0</c:v>
                </c:pt>
                <c:pt idx="1159">
                  <c:v>71.63</c:v>
                </c:pt>
                <c:pt idx="1160">
                  <c:v>0.38</c:v>
                </c:pt>
                <c:pt idx="1161">
                  <c:v>34.924999999999997</c:v>
                </c:pt>
                <c:pt idx="1162">
                  <c:v>1.9049999999999998</c:v>
                </c:pt>
                <c:pt idx="1163">
                  <c:v>13.715</c:v>
                </c:pt>
                <c:pt idx="1164">
                  <c:v>2.415</c:v>
                </c:pt>
                <c:pt idx="1165">
                  <c:v>0</c:v>
                </c:pt>
                <c:pt idx="1166">
                  <c:v>2.0299999999999998</c:v>
                </c:pt>
                <c:pt idx="1167">
                  <c:v>0.125</c:v>
                </c:pt>
                <c:pt idx="1168">
                  <c:v>1.9049999999999998</c:v>
                </c:pt>
                <c:pt idx="1169">
                  <c:v>1.395</c:v>
                </c:pt>
                <c:pt idx="1170">
                  <c:v>1.02</c:v>
                </c:pt>
                <c:pt idx="1171">
                  <c:v>0.38</c:v>
                </c:pt>
                <c:pt idx="1172">
                  <c:v>0.51</c:v>
                </c:pt>
                <c:pt idx="1173">
                  <c:v>0.63500000000000001</c:v>
                </c:pt>
                <c:pt idx="1174">
                  <c:v>0.25</c:v>
                </c:pt>
                <c:pt idx="1175">
                  <c:v>2.16</c:v>
                </c:pt>
                <c:pt idx="1176">
                  <c:v>0.125</c:v>
                </c:pt>
                <c:pt idx="1177">
                  <c:v>0</c:v>
                </c:pt>
                <c:pt idx="1178">
                  <c:v>0</c:v>
                </c:pt>
                <c:pt idx="1179">
                  <c:v>12.19</c:v>
                </c:pt>
                <c:pt idx="1180">
                  <c:v>21.59</c:v>
                </c:pt>
                <c:pt idx="1181">
                  <c:v>3.3</c:v>
                </c:pt>
                <c:pt idx="1182">
                  <c:v>0.125</c:v>
                </c:pt>
                <c:pt idx="1183">
                  <c:v>0</c:v>
                </c:pt>
                <c:pt idx="1184">
                  <c:v>0</c:v>
                </c:pt>
                <c:pt idx="1185">
                  <c:v>11.05</c:v>
                </c:pt>
                <c:pt idx="1186">
                  <c:v>11.94</c:v>
                </c:pt>
                <c:pt idx="1187">
                  <c:v>4.3149999999999995</c:v>
                </c:pt>
                <c:pt idx="1188">
                  <c:v>35.56</c:v>
                </c:pt>
                <c:pt idx="1189">
                  <c:v>11.43</c:v>
                </c:pt>
                <c:pt idx="1190">
                  <c:v>2.415</c:v>
                </c:pt>
                <c:pt idx="1191">
                  <c:v>37.340000000000003</c:v>
                </c:pt>
                <c:pt idx="1192">
                  <c:v>20.445</c:v>
                </c:pt>
                <c:pt idx="1193">
                  <c:v>0.51</c:v>
                </c:pt>
                <c:pt idx="1194">
                  <c:v>3.3</c:v>
                </c:pt>
                <c:pt idx="1195">
                  <c:v>100.07</c:v>
                </c:pt>
                <c:pt idx="1196">
                  <c:v>0</c:v>
                </c:pt>
                <c:pt idx="1197">
                  <c:v>0.254</c:v>
                </c:pt>
                <c:pt idx="1198">
                  <c:v>4.8259999999999996</c:v>
                </c:pt>
                <c:pt idx="1199">
                  <c:v>0</c:v>
                </c:pt>
                <c:pt idx="1200">
                  <c:v>0.254</c:v>
                </c:pt>
                <c:pt idx="1201">
                  <c:v>39.834000000000003</c:v>
                </c:pt>
                <c:pt idx="1202">
                  <c:v>3.343</c:v>
                </c:pt>
                <c:pt idx="1203">
                  <c:v>7.2430000000000003</c:v>
                </c:pt>
                <c:pt idx="1204">
                  <c:v>6.8579999999999997</c:v>
                </c:pt>
                <c:pt idx="1205">
                  <c:v>0.33900000000000002</c:v>
                </c:pt>
                <c:pt idx="1206">
                  <c:v>0.16900000000000001</c:v>
                </c:pt>
                <c:pt idx="1207">
                  <c:v>6.35</c:v>
                </c:pt>
                <c:pt idx="1208">
                  <c:v>1.27</c:v>
                </c:pt>
                <c:pt idx="1209">
                  <c:v>0</c:v>
                </c:pt>
                <c:pt idx="1210">
                  <c:v>5.2050000000000001</c:v>
                </c:pt>
                <c:pt idx="1211">
                  <c:v>15.875</c:v>
                </c:pt>
                <c:pt idx="1212">
                  <c:v>0.25</c:v>
                </c:pt>
                <c:pt idx="1213">
                  <c:v>59.314999999999998</c:v>
                </c:pt>
                <c:pt idx="1214">
                  <c:v>0.76</c:v>
                </c:pt>
                <c:pt idx="1215">
                  <c:v>9.14</c:v>
                </c:pt>
                <c:pt idx="1216">
                  <c:v>26.42</c:v>
                </c:pt>
                <c:pt idx="1217">
                  <c:v>0.25</c:v>
                </c:pt>
                <c:pt idx="1218">
                  <c:v>4.0599999999999996</c:v>
                </c:pt>
                <c:pt idx="1219">
                  <c:v>11.68</c:v>
                </c:pt>
                <c:pt idx="1220">
                  <c:v>2.29</c:v>
                </c:pt>
                <c:pt idx="1221">
                  <c:v>0.125</c:v>
                </c:pt>
                <c:pt idx="1222">
                  <c:v>26.67</c:v>
                </c:pt>
                <c:pt idx="1223">
                  <c:v>27.18</c:v>
                </c:pt>
                <c:pt idx="1224">
                  <c:v>0.51</c:v>
                </c:pt>
                <c:pt idx="1225">
                  <c:v>0</c:v>
                </c:pt>
                <c:pt idx="1226">
                  <c:v>0</c:v>
                </c:pt>
                <c:pt idx="1227">
                  <c:v>3.81</c:v>
                </c:pt>
                <c:pt idx="1228">
                  <c:v>0</c:v>
                </c:pt>
                <c:pt idx="1229">
                  <c:v>0</c:v>
                </c:pt>
                <c:pt idx="1230">
                  <c:v>2.29</c:v>
                </c:pt>
                <c:pt idx="1231">
                  <c:v>0</c:v>
                </c:pt>
                <c:pt idx="1232">
                  <c:v>9.0150000000000006</c:v>
                </c:pt>
                <c:pt idx="1233">
                  <c:v>27.939999999999998</c:v>
                </c:pt>
                <c:pt idx="1234">
                  <c:v>3.4299999999999997</c:v>
                </c:pt>
                <c:pt idx="1235">
                  <c:v>0</c:v>
                </c:pt>
                <c:pt idx="1236">
                  <c:v>0</c:v>
                </c:pt>
                <c:pt idx="1237">
                  <c:v>12.95</c:v>
                </c:pt>
                <c:pt idx="1238">
                  <c:v>9.27</c:v>
                </c:pt>
                <c:pt idx="1239">
                  <c:v>0</c:v>
                </c:pt>
                <c:pt idx="1240">
                  <c:v>59.05</c:v>
                </c:pt>
                <c:pt idx="1241">
                  <c:v>7.37</c:v>
                </c:pt>
                <c:pt idx="1242">
                  <c:v>9.4</c:v>
                </c:pt>
                <c:pt idx="1243">
                  <c:v>18.29</c:v>
                </c:pt>
                <c:pt idx="1244">
                  <c:v>6.73</c:v>
                </c:pt>
                <c:pt idx="1245">
                  <c:v>13.97</c:v>
                </c:pt>
                <c:pt idx="1246">
                  <c:v>14.095000000000001</c:v>
                </c:pt>
                <c:pt idx="1247">
                  <c:v>6.86</c:v>
                </c:pt>
                <c:pt idx="1248">
                  <c:v>2.79</c:v>
                </c:pt>
                <c:pt idx="1249">
                  <c:v>16.260000000000002</c:v>
                </c:pt>
                <c:pt idx="1250">
                  <c:v>0</c:v>
                </c:pt>
                <c:pt idx="1251">
                  <c:v>4.32</c:v>
                </c:pt>
                <c:pt idx="1252">
                  <c:v>28.954999999999998</c:v>
                </c:pt>
                <c:pt idx="1253">
                  <c:v>0.25</c:v>
                </c:pt>
                <c:pt idx="1254">
                  <c:v>3.1749999999999998</c:v>
                </c:pt>
                <c:pt idx="1255">
                  <c:v>3.3049999999999997</c:v>
                </c:pt>
                <c:pt idx="1256">
                  <c:v>0.125</c:v>
                </c:pt>
                <c:pt idx="1257">
                  <c:v>17.274999999999999</c:v>
                </c:pt>
                <c:pt idx="1258">
                  <c:v>11.43</c:v>
                </c:pt>
                <c:pt idx="1259">
                  <c:v>8.6350000000000016</c:v>
                </c:pt>
                <c:pt idx="1260">
                  <c:v>0.125</c:v>
                </c:pt>
                <c:pt idx="1261">
                  <c:v>11.68</c:v>
                </c:pt>
                <c:pt idx="1262">
                  <c:v>24.765000000000001</c:v>
                </c:pt>
                <c:pt idx="1263">
                  <c:v>0.63500000000000001</c:v>
                </c:pt>
                <c:pt idx="1264">
                  <c:v>0.25</c:v>
                </c:pt>
                <c:pt idx="1265">
                  <c:v>0.125</c:v>
                </c:pt>
                <c:pt idx="1266">
                  <c:v>0.125</c:v>
                </c:pt>
                <c:pt idx="1267">
                  <c:v>2.0299999999999998</c:v>
                </c:pt>
                <c:pt idx="1268">
                  <c:v>0.25</c:v>
                </c:pt>
                <c:pt idx="1269">
                  <c:v>0</c:v>
                </c:pt>
                <c:pt idx="1270">
                  <c:v>2.54</c:v>
                </c:pt>
                <c:pt idx="1271">
                  <c:v>5.2050000000000001</c:v>
                </c:pt>
                <c:pt idx="1272">
                  <c:v>2.29</c:v>
                </c:pt>
                <c:pt idx="1273">
                  <c:v>1.145</c:v>
                </c:pt>
                <c:pt idx="1274">
                  <c:v>0.89</c:v>
                </c:pt>
                <c:pt idx="1275">
                  <c:v>2.0299999999999998</c:v>
                </c:pt>
                <c:pt idx="1276">
                  <c:v>0.63500000000000001</c:v>
                </c:pt>
                <c:pt idx="1277">
                  <c:v>0.38</c:v>
                </c:pt>
                <c:pt idx="1278">
                  <c:v>27.305</c:v>
                </c:pt>
                <c:pt idx="1279">
                  <c:v>0</c:v>
                </c:pt>
                <c:pt idx="1280">
                  <c:v>0.125</c:v>
                </c:pt>
                <c:pt idx="1281">
                  <c:v>0.125</c:v>
                </c:pt>
                <c:pt idx="1282">
                  <c:v>17.27</c:v>
                </c:pt>
                <c:pt idx="1283">
                  <c:v>1.9049999999999998</c:v>
                </c:pt>
                <c:pt idx="1284">
                  <c:v>51.69</c:v>
                </c:pt>
                <c:pt idx="1285">
                  <c:v>14.350000000000001</c:v>
                </c:pt>
                <c:pt idx="1286">
                  <c:v>31.240000000000002</c:v>
                </c:pt>
                <c:pt idx="1287">
                  <c:v>0.51</c:v>
                </c:pt>
                <c:pt idx="1288">
                  <c:v>6.86</c:v>
                </c:pt>
                <c:pt idx="1289">
                  <c:v>0.125</c:v>
                </c:pt>
                <c:pt idx="1290">
                  <c:v>23.495000000000001</c:v>
                </c:pt>
                <c:pt idx="1291">
                  <c:v>15.115</c:v>
                </c:pt>
                <c:pt idx="1292">
                  <c:v>1.78</c:v>
                </c:pt>
                <c:pt idx="1293">
                  <c:v>8</c:v>
                </c:pt>
                <c:pt idx="1294">
                  <c:v>8.89</c:v>
                </c:pt>
                <c:pt idx="1295">
                  <c:v>3.05</c:v>
                </c:pt>
                <c:pt idx="1296">
                  <c:v>0.51</c:v>
                </c:pt>
                <c:pt idx="1297">
                  <c:v>6.6050000000000004</c:v>
                </c:pt>
                <c:pt idx="1298">
                  <c:v>38.734999999999999</c:v>
                </c:pt>
                <c:pt idx="1299">
                  <c:v>0.51</c:v>
                </c:pt>
                <c:pt idx="1300">
                  <c:v>0.25</c:v>
                </c:pt>
                <c:pt idx="1301">
                  <c:v>57.784999999999997</c:v>
                </c:pt>
                <c:pt idx="1302">
                  <c:v>9.6550000000000011</c:v>
                </c:pt>
                <c:pt idx="1303">
                  <c:v>15.875</c:v>
                </c:pt>
                <c:pt idx="1304">
                  <c:v>0</c:v>
                </c:pt>
                <c:pt idx="1305">
                  <c:v>37.844999999999999</c:v>
                </c:pt>
                <c:pt idx="1306">
                  <c:v>10.54</c:v>
                </c:pt>
                <c:pt idx="1307">
                  <c:v>15.875</c:v>
                </c:pt>
                <c:pt idx="1308">
                  <c:v>31.37</c:v>
                </c:pt>
                <c:pt idx="1309">
                  <c:v>0.51</c:v>
                </c:pt>
                <c:pt idx="1310">
                  <c:v>39.5</c:v>
                </c:pt>
                <c:pt idx="1311">
                  <c:v>9.1449999999999996</c:v>
                </c:pt>
                <c:pt idx="1312">
                  <c:v>0.25</c:v>
                </c:pt>
                <c:pt idx="1313">
                  <c:v>0</c:v>
                </c:pt>
                <c:pt idx="1314">
                  <c:v>0</c:v>
                </c:pt>
                <c:pt idx="1315">
                  <c:v>0</c:v>
                </c:pt>
                <c:pt idx="1316">
                  <c:v>0</c:v>
                </c:pt>
                <c:pt idx="1317">
                  <c:v>0</c:v>
                </c:pt>
                <c:pt idx="1318">
                  <c:v>11.809999999999999</c:v>
                </c:pt>
                <c:pt idx="1319">
                  <c:v>33.144999999999996</c:v>
                </c:pt>
                <c:pt idx="1320">
                  <c:v>69.465000000000003</c:v>
                </c:pt>
                <c:pt idx="1321">
                  <c:v>87.884999999999991</c:v>
                </c:pt>
                <c:pt idx="1322">
                  <c:v>5.33</c:v>
                </c:pt>
                <c:pt idx="1323">
                  <c:v>11.555</c:v>
                </c:pt>
                <c:pt idx="1324">
                  <c:v>0.25</c:v>
                </c:pt>
                <c:pt idx="1325">
                  <c:v>29.465</c:v>
                </c:pt>
                <c:pt idx="1326">
                  <c:v>2.16</c:v>
                </c:pt>
                <c:pt idx="1327">
                  <c:v>16.254999999999999</c:v>
                </c:pt>
                <c:pt idx="1328">
                  <c:v>17.270000000000003</c:v>
                </c:pt>
                <c:pt idx="1329">
                  <c:v>2.7949999999999999</c:v>
                </c:pt>
                <c:pt idx="1330">
                  <c:v>0.25</c:v>
                </c:pt>
                <c:pt idx="1331">
                  <c:v>47.879999999999995</c:v>
                </c:pt>
                <c:pt idx="1332">
                  <c:v>2.54</c:v>
                </c:pt>
                <c:pt idx="1333">
                  <c:v>0.25</c:v>
                </c:pt>
                <c:pt idx="1334">
                  <c:v>5.08</c:v>
                </c:pt>
                <c:pt idx="1335">
                  <c:v>19.049999999999997</c:v>
                </c:pt>
                <c:pt idx="1336">
                  <c:v>35.94</c:v>
                </c:pt>
                <c:pt idx="1337">
                  <c:v>0.125</c:v>
                </c:pt>
                <c:pt idx="1338">
                  <c:v>0</c:v>
                </c:pt>
                <c:pt idx="1339">
                  <c:v>0</c:v>
                </c:pt>
                <c:pt idx="1340">
                  <c:v>65.789999999999992</c:v>
                </c:pt>
                <c:pt idx="1341">
                  <c:v>8.2550000000000008</c:v>
                </c:pt>
                <c:pt idx="1342">
                  <c:v>9.91</c:v>
                </c:pt>
                <c:pt idx="1343">
                  <c:v>1.02</c:v>
                </c:pt>
                <c:pt idx="1344">
                  <c:v>17.27</c:v>
                </c:pt>
                <c:pt idx="1345">
                  <c:v>35.56</c:v>
                </c:pt>
                <c:pt idx="1346">
                  <c:v>9.9050000000000011</c:v>
                </c:pt>
                <c:pt idx="1347">
                  <c:v>7.7450000000000001</c:v>
                </c:pt>
                <c:pt idx="1348">
                  <c:v>8.2550000000000008</c:v>
                </c:pt>
                <c:pt idx="1349">
                  <c:v>4.1899999999999995</c:v>
                </c:pt>
                <c:pt idx="1350">
                  <c:v>0.125</c:v>
                </c:pt>
                <c:pt idx="1351">
                  <c:v>0.125</c:v>
                </c:pt>
                <c:pt idx="1352">
                  <c:v>0</c:v>
                </c:pt>
                <c:pt idx="1353">
                  <c:v>1.02</c:v>
                </c:pt>
                <c:pt idx="1354">
                  <c:v>9.27</c:v>
                </c:pt>
                <c:pt idx="1355">
                  <c:v>11.175000000000001</c:v>
                </c:pt>
                <c:pt idx="1356">
                  <c:v>0.125</c:v>
                </c:pt>
                <c:pt idx="1357">
                  <c:v>0.125</c:v>
                </c:pt>
                <c:pt idx="1358">
                  <c:v>2.54</c:v>
                </c:pt>
                <c:pt idx="1359">
                  <c:v>18.545000000000002</c:v>
                </c:pt>
                <c:pt idx="1360">
                  <c:v>4.32</c:v>
                </c:pt>
                <c:pt idx="1361">
                  <c:v>32.385000000000005</c:v>
                </c:pt>
                <c:pt idx="1362">
                  <c:v>3.4299999999999997</c:v>
                </c:pt>
                <c:pt idx="1363">
                  <c:v>0</c:v>
                </c:pt>
                <c:pt idx="1364">
                  <c:v>8</c:v>
                </c:pt>
                <c:pt idx="1365">
                  <c:v>6.1</c:v>
                </c:pt>
                <c:pt idx="1366">
                  <c:v>3.05</c:v>
                </c:pt>
                <c:pt idx="1367">
                  <c:v>0.125</c:v>
                </c:pt>
                <c:pt idx="1368">
                  <c:v>0.25</c:v>
                </c:pt>
                <c:pt idx="1369">
                  <c:v>0</c:v>
                </c:pt>
                <c:pt idx="1370">
                  <c:v>16.260000000000002</c:v>
                </c:pt>
                <c:pt idx="1371">
                  <c:v>0.89</c:v>
                </c:pt>
                <c:pt idx="1372">
                  <c:v>0.25</c:v>
                </c:pt>
                <c:pt idx="1373">
                  <c:v>1.145</c:v>
                </c:pt>
                <c:pt idx="1374">
                  <c:v>1.395</c:v>
                </c:pt>
                <c:pt idx="1375">
                  <c:v>0.25</c:v>
                </c:pt>
                <c:pt idx="1376">
                  <c:v>0</c:v>
                </c:pt>
                <c:pt idx="1377">
                  <c:v>0</c:v>
                </c:pt>
                <c:pt idx="1378">
                  <c:v>2.0299999999999998</c:v>
                </c:pt>
                <c:pt idx="1379">
                  <c:v>2.54</c:v>
                </c:pt>
                <c:pt idx="1380">
                  <c:v>0.125</c:v>
                </c:pt>
                <c:pt idx="1381">
                  <c:v>0</c:v>
                </c:pt>
                <c:pt idx="1382">
                  <c:v>0</c:v>
                </c:pt>
                <c:pt idx="1383">
                  <c:v>0</c:v>
                </c:pt>
                <c:pt idx="1384">
                  <c:v>0</c:v>
                </c:pt>
                <c:pt idx="1385">
                  <c:v>0</c:v>
                </c:pt>
                <c:pt idx="1386">
                  <c:v>0</c:v>
                </c:pt>
                <c:pt idx="1387">
                  <c:v>0.25</c:v>
                </c:pt>
                <c:pt idx="1388">
                  <c:v>0.125</c:v>
                </c:pt>
                <c:pt idx="1389">
                  <c:v>4.8250000000000002</c:v>
                </c:pt>
                <c:pt idx="1390">
                  <c:v>0.125</c:v>
                </c:pt>
                <c:pt idx="1391">
                  <c:v>6.0949999999999998</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0.25</c:v>
                </c:pt>
                <c:pt idx="1410">
                  <c:v>0.25</c:v>
                </c:pt>
                <c:pt idx="1411">
                  <c:v>4.4450000000000003</c:v>
                </c:pt>
                <c:pt idx="1412">
                  <c:v>0.125</c:v>
                </c:pt>
                <c:pt idx="1413">
                  <c:v>0</c:v>
                </c:pt>
                <c:pt idx="1414">
                  <c:v>0.25</c:v>
                </c:pt>
                <c:pt idx="1415">
                  <c:v>0</c:v>
                </c:pt>
                <c:pt idx="1416">
                  <c:v>0</c:v>
                </c:pt>
                <c:pt idx="1417">
                  <c:v>0</c:v>
                </c:pt>
                <c:pt idx="1418">
                  <c:v>0</c:v>
                </c:pt>
                <c:pt idx="1419">
                  <c:v>0</c:v>
                </c:pt>
                <c:pt idx="1420">
                  <c:v>0</c:v>
                </c:pt>
                <c:pt idx="1421">
                  <c:v>0.25</c:v>
                </c:pt>
                <c:pt idx="1422">
                  <c:v>0.51</c:v>
                </c:pt>
                <c:pt idx="1423">
                  <c:v>0</c:v>
                </c:pt>
                <c:pt idx="1424">
                  <c:v>0</c:v>
                </c:pt>
                <c:pt idx="1425">
                  <c:v>0</c:v>
                </c:pt>
                <c:pt idx="1426">
                  <c:v>0</c:v>
                </c:pt>
                <c:pt idx="1427">
                  <c:v>0</c:v>
                </c:pt>
                <c:pt idx="1428">
                  <c:v>0</c:v>
                </c:pt>
                <c:pt idx="1429">
                  <c:v>3.3</c:v>
                </c:pt>
                <c:pt idx="1430">
                  <c:v>0</c:v>
                </c:pt>
                <c:pt idx="1431">
                  <c:v>0</c:v>
                </c:pt>
                <c:pt idx="1432">
                  <c:v>0</c:v>
                </c:pt>
                <c:pt idx="1433">
                  <c:v>0</c:v>
                </c:pt>
                <c:pt idx="1434">
                  <c:v>0</c:v>
                </c:pt>
                <c:pt idx="1435">
                  <c:v>0</c:v>
                </c:pt>
                <c:pt idx="1436">
                  <c:v>0</c:v>
                </c:pt>
                <c:pt idx="1437">
                  <c:v>0</c:v>
                </c:pt>
                <c:pt idx="1438">
                  <c:v>0</c:v>
                </c:pt>
                <c:pt idx="1439">
                  <c:v>0</c:v>
                </c:pt>
                <c:pt idx="1440">
                  <c:v>1.02</c:v>
                </c:pt>
                <c:pt idx="1441">
                  <c:v>0</c:v>
                </c:pt>
                <c:pt idx="1442">
                  <c:v>0</c:v>
                </c:pt>
                <c:pt idx="1443">
                  <c:v>0</c:v>
                </c:pt>
                <c:pt idx="1444">
                  <c:v>0</c:v>
                </c:pt>
                <c:pt idx="1445">
                  <c:v>0</c:v>
                </c:pt>
                <c:pt idx="1446">
                  <c:v>0.51</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0.25</c:v>
                </c:pt>
                <c:pt idx="1472">
                  <c:v>0</c:v>
                </c:pt>
                <c:pt idx="1473">
                  <c:v>0</c:v>
                </c:pt>
                <c:pt idx="1474">
                  <c:v>0</c:v>
                </c:pt>
                <c:pt idx="1475">
                  <c:v>0</c:v>
                </c:pt>
                <c:pt idx="1476">
                  <c:v>0</c:v>
                </c:pt>
                <c:pt idx="1477">
                  <c:v>0</c:v>
                </c:pt>
                <c:pt idx="1478">
                  <c:v>3.56</c:v>
                </c:pt>
                <c:pt idx="1479">
                  <c:v>0</c:v>
                </c:pt>
                <c:pt idx="1480">
                  <c:v>15.620000000000001</c:v>
                </c:pt>
                <c:pt idx="1481">
                  <c:v>0</c:v>
                </c:pt>
                <c:pt idx="1482">
                  <c:v>0</c:v>
                </c:pt>
                <c:pt idx="1483">
                  <c:v>0</c:v>
                </c:pt>
                <c:pt idx="1484">
                  <c:v>0</c:v>
                </c:pt>
                <c:pt idx="1485">
                  <c:v>0</c:v>
                </c:pt>
                <c:pt idx="1486">
                  <c:v>0</c:v>
                </c:pt>
                <c:pt idx="1487">
                  <c:v>0</c:v>
                </c:pt>
                <c:pt idx="1488">
                  <c:v>0</c:v>
                </c:pt>
                <c:pt idx="1489">
                  <c:v>0</c:v>
                </c:pt>
                <c:pt idx="1490">
                  <c:v>0</c:v>
                </c:pt>
                <c:pt idx="1491">
                  <c:v>0</c:v>
                </c:pt>
                <c:pt idx="1492">
                  <c:v>0.125</c:v>
                </c:pt>
                <c:pt idx="1493">
                  <c:v>0</c:v>
                </c:pt>
                <c:pt idx="1494">
                  <c:v>0</c:v>
                </c:pt>
                <c:pt idx="1495">
                  <c:v>0</c:v>
                </c:pt>
                <c:pt idx="1496">
                  <c:v>0</c:v>
                </c:pt>
                <c:pt idx="1497">
                  <c:v>2.29</c:v>
                </c:pt>
                <c:pt idx="1498">
                  <c:v>0</c:v>
                </c:pt>
                <c:pt idx="1499">
                  <c:v>0</c:v>
                </c:pt>
                <c:pt idx="1500">
                  <c:v>0</c:v>
                </c:pt>
                <c:pt idx="1501">
                  <c:v>0</c:v>
                </c:pt>
                <c:pt idx="1502">
                  <c:v>0</c:v>
                </c:pt>
                <c:pt idx="1503">
                  <c:v>0</c:v>
                </c:pt>
                <c:pt idx="1504">
                  <c:v>0</c:v>
                </c:pt>
                <c:pt idx="1505">
                  <c:v>0</c:v>
                </c:pt>
                <c:pt idx="1506">
                  <c:v>0</c:v>
                </c:pt>
                <c:pt idx="1507">
                  <c:v>0</c:v>
                </c:pt>
                <c:pt idx="1508">
                  <c:v>0</c:v>
                </c:pt>
                <c:pt idx="1509">
                  <c:v>5.46</c:v>
                </c:pt>
                <c:pt idx="1510">
                  <c:v>14.350000000000001</c:v>
                </c:pt>
                <c:pt idx="1511">
                  <c:v>13.59</c:v>
                </c:pt>
                <c:pt idx="1512">
                  <c:v>32.510000000000005</c:v>
                </c:pt>
                <c:pt idx="1513">
                  <c:v>3.4299999999999997</c:v>
                </c:pt>
                <c:pt idx="1514">
                  <c:v>0</c:v>
                </c:pt>
                <c:pt idx="1515">
                  <c:v>0</c:v>
                </c:pt>
                <c:pt idx="1516">
                  <c:v>0</c:v>
                </c:pt>
                <c:pt idx="1517">
                  <c:v>0</c:v>
                </c:pt>
                <c:pt idx="1518">
                  <c:v>3.4299999999999997</c:v>
                </c:pt>
                <c:pt idx="1519">
                  <c:v>0</c:v>
                </c:pt>
                <c:pt idx="1520">
                  <c:v>0</c:v>
                </c:pt>
                <c:pt idx="1521">
                  <c:v>0.51</c:v>
                </c:pt>
                <c:pt idx="1522">
                  <c:v>0</c:v>
                </c:pt>
                <c:pt idx="1523">
                  <c:v>0</c:v>
                </c:pt>
                <c:pt idx="1524">
                  <c:v>0</c:v>
                </c:pt>
                <c:pt idx="1525">
                  <c:v>0</c:v>
                </c:pt>
                <c:pt idx="1526">
                  <c:v>0</c:v>
                </c:pt>
                <c:pt idx="1527">
                  <c:v>6.0960000000000001</c:v>
                </c:pt>
                <c:pt idx="1528">
                  <c:v>0.38100000000000001</c:v>
                </c:pt>
                <c:pt idx="1529">
                  <c:v>2.4130000000000003</c:v>
                </c:pt>
                <c:pt idx="1530">
                  <c:v>30.353000000000002</c:v>
                </c:pt>
                <c:pt idx="1531">
                  <c:v>15.620999999999999</c:v>
                </c:pt>
                <c:pt idx="1532">
                  <c:v>12.192</c:v>
                </c:pt>
                <c:pt idx="1533">
                  <c:v>0.38100000000000001</c:v>
                </c:pt>
                <c:pt idx="1534">
                  <c:v>0.63500000000000001</c:v>
                </c:pt>
                <c:pt idx="1535">
                  <c:v>79.503999999999991</c:v>
                </c:pt>
                <c:pt idx="1536">
                  <c:v>37.972999999999999</c:v>
                </c:pt>
                <c:pt idx="1537">
                  <c:v>0.63500000000000001</c:v>
                </c:pt>
                <c:pt idx="1538">
                  <c:v>22.097999999999999</c:v>
                </c:pt>
                <c:pt idx="1539">
                  <c:v>2.9210000000000003</c:v>
                </c:pt>
                <c:pt idx="1540">
                  <c:v>52.326000000000001</c:v>
                </c:pt>
                <c:pt idx="1541">
                  <c:v>1.778</c:v>
                </c:pt>
                <c:pt idx="1542">
                  <c:v>2.286</c:v>
                </c:pt>
                <c:pt idx="1543">
                  <c:v>15.367000000000001</c:v>
                </c:pt>
                <c:pt idx="1544">
                  <c:v>2.1589999999999998</c:v>
                </c:pt>
                <c:pt idx="1545">
                  <c:v>1.651</c:v>
                </c:pt>
                <c:pt idx="1546">
                  <c:v>0</c:v>
                </c:pt>
                <c:pt idx="1547">
                  <c:v>0.127</c:v>
                </c:pt>
                <c:pt idx="1548">
                  <c:v>0</c:v>
                </c:pt>
                <c:pt idx="1549">
                  <c:v>0</c:v>
                </c:pt>
                <c:pt idx="1550">
                  <c:v>2.1589999999999998</c:v>
                </c:pt>
                <c:pt idx="1551">
                  <c:v>35.179000000000002</c:v>
                </c:pt>
                <c:pt idx="1552">
                  <c:v>18.033999999999999</c:v>
                </c:pt>
                <c:pt idx="1553">
                  <c:v>30.353000000000002</c:v>
                </c:pt>
                <c:pt idx="1554">
                  <c:v>0.127</c:v>
                </c:pt>
                <c:pt idx="1555">
                  <c:v>7.1120000000000001</c:v>
                </c:pt>
                <c:pt idx="1556">
                  <c:v>12.573</c:v>
                </c:pt>
                <c:pt idx="1557">
                  <c:v>8.1280000000000001</c:v>
                </c:pt>
                <c:pt idx="1558">
                  <c:v>7.2389999999999999</c:v>
                </c:pt>
                <c:pt idx="1559">
                  <c:v>0.254</c:v>
                </c:pt>
                <c:pt idx="1560">
                  <c:v>14.350999999999999</c:v>
                </c:pt>
                <c:pt idx="1561">
                  <c:v>16.763999999999999</c:v>
                </c:pt>
                <c:pt idx="1562">
                  <c:v>0.127</c:v>
                </c:pt>
                <c:pt idx="1563">
                  <c:v>4.3179999999999996</c:v>
                </c:pt>
                <c:pt idx="1564">
                  <c:v>4.4450000000000003</c:v>
                </c:pt>
                <c:pt idx="1565">
                  <c:v>0.88900000000000001</c:v>
                </c:pt>
                <c:pt idx="1566">
                  <c:v>11.684000000000001</c:v>
                </c:pt>
                <c:pt idx="1567">
                  <c:v>4.1909999999999998</c:v>
                </c:pt>
                <c:pt idx="1568">
                  <c:v>0</c:v>
                </c:pt>
                <c:pt idx="1569">
                  <c:v>0</c:v>
                </c:pt>
                <c:pt idx="1570">
                  <c:v>0</c:v>
                </c:pt>
                <c:pt idx="1571">
                  <c:v>0</c:v>
                </c:pt>
                <c:pt idx="1572">
                  <c:v>5.2069999999999999</c:v>
                </c:pt>
                <c:pt idx="1573">
                  <c:v>18.923000000000002</c:v>
                </c:pt>
                <c:pt idx="1574">
                  <c:v>18.542000000000002</c:v>
                </c:pt>
                <c:pt idx="1575">
                  <c:v>4.8259999999999996</c:v>
                </c:pt>
                <c:pt idx="1576">
                  <c:v>22.987000000000002</c:v>
                </c:pt>
                <c:pt idx="1577">
                  <c:v>7.6199999999999992</c:v>
                </c:pt>
                <c:pt idx="1578">
                  <c:v>0.88900000000000001</c:v>
                </c:pt>
                <c:pt idx="1579">
                  <c:v>3.302</c:v>
                </c:pt>
                <c:pt idx="1580">
                  <c:v>3.302</c:v>
                </c:pt>
                <c:pt idx="1581">
                  <c:v>1.143</c:v>
                </c:pt>
                <c:pt idx="1582">
                  <c:v>0.76200000000000001</c:v>
                </c:pt>
                <c:pt idx="1583">
                  <c:v>41.021000000000001</c:v>
                </c:pt>
                <c:pt idx="1584">
                  <c:v>0.127</c:v>
                </c:pt>
                <c:pt idx="1585">
                  <c:v>32.257999999999996</c:v>
                </c:pt>
                <c:pt idx="1586">
                  <c:v>0.254</c:v>
                </c:pt>
                <c:pt idx="1587">
                  <c:v>0.127</c:v>
                </c:pt>
                <c:pt idx="1588">
                  <c:v>0.50800000000000001</c:v>
                </c:pt>
                <c:pt idx="1589">
                  <c:v>40.259</c:v>
                </c:pt>
                <c:pt idx="1590">
                  <c:v>8.6359999999999992</c:v>
                </c:pt>
                <c:pt idx="1591">
                  <c:v>61.849000000000004</c:v>
                </c:pt>
                <c:pt idx="1592">
                  <c:v>11.684000000000001</c:v>
                </c:pt>
                <c:pt idx="1593">
                  <c:v>11.811</c:v>
                </c:pt>
                <c:pt idx="1594">
                  <c:v>11.176</c:v>
                </c:pt>
                <c:pt idx="1595">
                  <c:v>16.637</c:v>
                </c:pt>
                <c:pt idx="1596">
                  <c:v>41.656000000000006</c:v>
                </c:pt>
                <c:pt idx="1597">
                  <c:v>41.402000000000001</c:v>
                </c:pt>
                <c:pt idx="1598">
                  <c:v>0.38100000000000001</c:v>
                </c:pt>
                <c:pt idx="1599">
                  <c:v>0.254</c:v>
                </c:pt>
                <c:pt idx="1600">
                  <c:v>14.350999999999999</c:v>
                </c:pt>
                <c:pt idx="1601">
                  <c:v>0.254</c:v>
                </c:pt>
                <c:pt idx="1602">
                  <c:v>0</c:v>
                </c:pt>
                <c:pt idx="1603">
                  <c:v>0</c:v>
                </c:pt>
                <c:pt idx="1604">
                  <c:v>6.0960000000000001</c:v>
                </c:pt>
                <c:pt idx="1605">
                  <c:v>11.43</c:v>
                </c:pt>
                <c:pt idx="1606">
                  <c:v>3.4290000000000003</c:v>
                </c:pt>
                <c:pt idx="1607">
                  <c:v>0</c:v>
                </c:pt>
                <c:pt idx="1608">
                  <c:v>13.716000000000001</c:v>
                </c:pt>
                <c:pt idx="1609">
                  <c:v>0</c:v>
                </c:pt>
                <c:pt idx="1610">
                  <c:v>0.254</c:v>
                </c:pt>
                <c:pt idx="1611">
                  <c:v>2.032</c:v>
                </c:pt>
                <c:pt idx="1612">
                  <c:v>1.27</c:v>
                </c:pt>
                <c:pt idx="1613">
                  <c:v>0.254</c:v>
                </c:pt>
                <c:pt idx="1614">
                  <c:v>18.414999999999999</c:v>
                </c:pt>
                <c:pt idx="1615">
                  <c:v>11.43</c:v>
                </c:pt>
                <c:pt idx="1616">
                  <c:v>3.81</c:v>
                </c:pt>
                <c:pt idx="1617">
                  <c:v>47.626999999999995</c:v>
                </c:pt>
                <c:pt idx="1618">
                  <c:v>4.4450000000000003</c:v>
                </c:pt>
                <c:pt idx="1619">
                  <c:v>1.905</c:v>
                </c:pt>
                <c:pt idx="1620">
                  <c:v>0.127</c:v>
                </c:pt>
                <c:pt idx="1621">
                  <c:v>0.254</c:v>
                </c:pt>
                <c:pt idx="1622">
                  <c:v>0</c:v>
                </c:pt>
                <c:pt idx="1623">
                  <c:v>0</c:v>
                </c:pt>
                <c:pt idx="1624">
                  <c:v>23.748999999999999</c:v>
                </c:pt>
                <c:pt idx="1625">
                  <c:v>1.524</c:v>
                </c:pt>
                <c:pt idx="1626">
                  <c:v>3.048</c:v>
                </c:pt>
                <c:pt idx="1627">
                  <c:v>7.7469999999999999</c:v>
                </c:pt>
                <c:pt idx="1628">
                  <c:v>8.89</c:v>
                </c:pt>
                <c:pt idx="1629">
                  <c:v>0.50800000000000001</c:v>
                </c:pt>
                <c:pt idx="1630">
                  <c:v>7.6199999999999992</c:v>
                </c:pt>
                <c:pt idx="1631">
                  <c:v>0</c:v>
                </c:pt>
                <c:pt idx="1632">
                  <c:v>11.176</c:v>
                </c:pt>
                <c:pt idx="1633">
                  <c:v>7.3659999999999997</c:v>
                </c:pt>
                <c:pt idx="1634">
                  <c:v>19.177</c:v>
                </c:pt>
                <c:pt idx="1635">
                  <c:v>4.3179999999999996</c:v>
                </c:pt>
                <c:pt idx="1636">
                  <c:v>0.254</c:v>
                </c:pt>
                <c:pt idx="1637">
                  <c:v>5.2069999999999999</c:v>
                </c:pt>
                <c:pt idx="1638">
                  <c:v>0.38100000000000001</c:v>
                </c:pt>
                <c:pt idx="1639">
                  <c:v>0</c:v>
                </c:pt>
                <c:pt idx="1640">
                  <c:v>0.63500000000000001</c:v>
                </c:pt>
                <c:pt idx="1641">
                  <c:v>14.350999999999999</c:v>
                </c:pt>
                <c:pt idx="1642">
                  <c:v>1.016</c:v>
                </c:pt>
                <c:pt idx="1643">
                  <c:v>0</c:v>
                </c:pt>
                <c:pt idx="1644">
                  <c:v>0.254</c:v>
                </c:pt>
                <c:pt idx="1645">
                  <c:v>2.286</c:v>
                </c:pt>
                <c:pt idx="1646">
                  <c:v>8.6359999999999992</c:v>
                </c:pt>
                <c:pt idx="1647">
                  <c:v>5.5880000000000001</c:v>
                </c:pt>
                <c:pt idx="1648">
                  <c:v>32.002000000000002</c:v>
                </c:pt>
                <c:pt idx="1649">
                  <c:v>13.715999999999999</c:v>
                </c:pt>
                <c:pt idx="1650">
                  <c:v>15.747999999999999</c:v>
                </c:pt>
                <c:pt idx="1651">
                  <c:v>54.356000000000002</c:v>
                </c:pt>
                <c:pt idx="1652">
                  <c:v>3.81</c:v>
                </c:pt>
                <c:pt idx="1653">
                  <c:v>3.302</c:v>
                </c:pt>
                <c:pt idx="1654">
                  <c:v>0.50800000000000001</c:v>
                </c:pt>
                <c:pt idx="1655">
                  <c:v>19.05</c:v>
                </c:pt>
                <c:pt idx="1656">
                  <c:v>14.986000000000001</c:v>
                </c:pt>
                <c:pt idx="1657">
                  <c:v>1.778</c:v>
                </c:pt>
                <c:pt idx="1658">
                  <c:v>1.524</c:v>
                </c:pt>
                <c:pt idx="1659">
                  <c:v>4.8259999999999996</c:v>
                </c:pt>
                <c:pt idx="1660">
                  <c:v>0.254</c:v>
                </c:pt>
                <c:pt idx="1661">
                  <c:v>8.1280000000000001</c:v>
                </c:pt>
                <c:pt idx="1662">
                  <c:v>3.048</c:v>
                </c:pt>
                <c:pt idx="1663">
                  <c:v>0.254</c:v>
                </c:pt>
                <c:pt idx="1664">
                  <c:v>0.50800000000000001</c:v>
                </c:pt>
                <c:pt idx="1665">
                  <c:v>0.254</c:v>
                </c:pt>
                <c:pt idx="1666">
                  <c:v>3.81</c:v>
                </c:pt>
                <c:pt idx="1667">
                  <c:v>0</c:v>
                </c:pt>
                <c:pt idx="1668">
                  <c:v>0</c:v>
                </c:pt>
                <c:pt idx="1669">
                  <c:v>0</c:v>
                </c:pt>
                <c:pt idx="1670">
                  <c:v>0</c:v>
                </c:pt>
                <c:pt idx="1671">
                  <c:v>0</c:v>
                </c:pt>
                <c:pt idx="1672">
                  <c:v>0.254</c:v>
                </c:pt>
                <c:pt idx="1673">
                  <c:v>0.254</c:v>
                </c:pt>
                <c:pt idx="1674">
                  <c:v>7.8739999999999997</c:v>
                </c:pt>
                <c:pt idx="1675">
                  <c:v>6.9849999999999994</c:v>
                </c:pt>
                <c:pt idx="1676">
                  <c:v>1.016</c:v>
                </c:pt>
                <c:pt idx="1677">
                  <c:v>0</c:v>
                </c:pt>
                <c:pt idx="1678">
                  <c:v>7.3659999999999997</c:v>
                </c:pt>
                <c:pt idx="1679">
                  <c:v>140.96899999999999</c:v>
                </c:pt>
                <c:pt idx="1680">
                  <c:v>0.88900000000000001</c:v>
                </c:pt>
                <c:pt idx="1681">
                  <c:v>0.254</c:v>
                </c:pt>
                <c:pt idx="1682">
                  <c:v>10.287000000000001</c:v>
                </c:pt>
                <c:pt idx="1683">
                  <c:v>66.043999999999997</c:v>
                </c:pt>
                <c:pt idx="1684">
                  <c:v>4.4450000000000003</c:v>
                </c:pt>
                <c:pt idx="1685">
                  <c:v>4.6989999999999998</c:v>
                </c:pt>
                <c:pt idx="1686">
                  <c:v>0.254</c:v>
                </c:pt>
                <c:pt idx="1687">
                  <c:v>0.76200000000000001</c:v>
                </c:pt>
                <c:pt idx="1688">
                  <c:v>0.254</c:v>
                </c:pt>
                <c:pt idx="1689">
                  <c:v>6.7309999999999999</c:v>
                </c:pt>
                <c:pt idx="1690">
                  <c:v>15.875</c:v>
                </c:pt>
                <c:pt idx="1691">
                  <c:v>17.652999999999999</c:v>
                </c:pt>
                <c:pt idx="1692">
                  <c:v>1.524</c:v>
                </c:pt>
                <c:pt idx="1693">
                  <c:v>0</c:v>
                </c:pt>
                <c:pt idx="1694">
                  <c:v>11.683999999999999</c:v>
                </c:pt>
                <c:pt idx="1695">
                  <c:v>0.254</c:v>
                </c:pt>
                <c:pt idx="1696">
                  <c:v>10.541</c:v>
                </c:pt>
                <c:pt idx="1697">
                  <c:v>6.2229999999999999</c:v>
                </c:pt>
                <c:pt idx="1698">
                  <c:v>5.2069999999999999</c:v>
                </c:pt>
                <c:pt idx="1699">
                  <c:v>0.127</c:v>
                </c:pt>
                <c:pt idx="1700">
                  <c:v>0.127</c:v>
                </c:pt>
                <c:pt idx="1701">
                  <c:v>29.718</c:v>
                </c:pt>
                <c:pt idx="1702">
                  <c:v>6.9849999999999994</c:v>
                </c:pt>
                <c:pt idx="1703">
                  <c:v>12.318999999999999</c:v>
                </c:pt>
                <c:pt idx="1704">
                  <c:v>8.0009999999999994</c:v>
                </c:pt>
                <c:pt idx="1705">
                  <c:v>21.591000000000001</c:v>
                </c:pt>
                <c:pt idx="1706">
                  <c:v>7.1120000000000001</c:v>
                </c:pt>
                <c:pt idx="1707">
                  <c:v>29.21</c:v>
                </c:pt>
                <c:pt idx="1708">
                  <c:v>21.716999999999999</c:v>
                </c:pt>
                <c:pt idx="1709">
                  <c:v>0</c:v>
                </c:pt>
                <c:pt idx="1710">
                  <c:v>0</c:v>
                </c:pt>
                <c:pt idx="1711">
                  <c:v>2.6669999999999998</c:v>
                </c:pt>
                <c:pt idx="1712">
                  <c:v>6.6040000000000001</c:v>
                </c:pt>
                <c:pt idx="1713">
                  <c:v>0</c:v>
                </c:pt>
                <c:pt idx="1714">
                  <c:v>0</c:v>
                </c:pt>
                <c:pt idx="1715">
                  <c:v>13.716000000000001</c:v>
                </c:pt>
                <c:pt idx="1716">
                  <c:v>14.605</c:v>
                </c:pt>
                <c:pt idx="1717">
                  <c:v>5.7149999999999999</c:v>
                </c:pt>
                <c:pt idx="1718">
                  <c:v>3.9370000000000003</c:v>
                </c:pt>
                <c:pt idx="1719">
                  <c:v>11.048999999999999</c:v>
                </c:pt>
                <c:pt idx="1720">
                  <c:v>16.637</c:v>
                </c:pt>
                <c:pt idx="1721">
                  <c:v>5.3339999999999996</c:v>
                </c:pt>
                <c:pt idx="1722">
                  <c:v>1.397</c:v>
                </c:pt>
                <c:pt idx="1723">
                  <c:v>1.651</c:v>
                </c:pt>
                <c:pt idx="1724">
                  <c:v>0</c:v>
                </c:pt>
                <c:pt idx="1725">
                  <c:v>0</c:v>
                </c:pt>
                <c:pt idx="1726">
                  <c:v>0.63500000000000001</c:v>
                </c:pt>
                <c:pt idx="1727">
                  <c:v>21.59</c:v>
                </c:pt>
                <c:pt idx="1728">
                  <c:v>9.1440000000000001</c:v>
                </c:pt>
                <c:pt idx="1729">
                  <c:v>1.27</c:v>
                </c:pt>
                <c:pt idx="1730">
                  <c:v>0.38100000000000001</c:v>
                </c:pt>
                <c:pt idx="1731">
                  <c:v>12.446</c:v>
                </c:pt>
                <c:pt idx="1732">
                  <c:v>0.254</c:v>
                </c:pt>
                <c:pt idx="1733">
                  <c:v>26.798000000000002</c:v>
                </c:pt>
                <c:pt idx="1734">
                  <c:v>33.908999999999999</c:v>
                </c:pt>
                <c:pt idx="1735">
                  <c:v>0</c:v>
                </c:pt>
                <c:pt idx="1736">
                  <c:v>0.76200000000000001</c:v>
                </c:pt>
                <c:pt idx="1737">
                  <c:v>0.127</c:v>
                </c:pt>
                <c:pt idx="1738">
                  <c:v>6.0960000000000001</c:v>
                </c:pt>
                <c:pt idx="1739">
                  <c:v>2.032</c:v>
                </c:pt>
                <c:pt idx="1740">
                  <c:v>5.3339999999999996</c:v>
                </c:pt>
                <c:pt idx="1741">
                  <c:v>1.143</c:v>
                </c:pt>
                <c:pt idx="1742">
                  <c:v>1.143</c:v>
                </c:pt>
                <c:pt idx="1743">
                  <c:v>0.127</c:v>
                </c:pt>
                <c:pt idx="1744">
                  <c:v>0.88900000000000001</c:v>
                </c:pt>
                <c:pt idx="1745">
                  <c:v>0</c:v>
                </c:pt>
                <c:pt idx="1746">
                  <c:v>9.0169999999999995</c:v>
                </c:pt>
                <c:pt idx="1747">
                  <c:v>2.286</c:v>
                </c:pt>
                <c:pt idx="1748">
                  <c:v>4.0640000000000001</c:v>
                </c:pt>
                <c:pt idx="1749">
                  <c:v>1.143</c:v>
                </c:pt>
                <c:pt idx="1750">
                  <c:v>0.38100000000000001</c:v>
                </c:pt>
                <c:pt idx="1751">
                  <c:v>0.63500000000000001</c:v>
                </c:pt>
                <c:pt idx="1752">
                  <c:v>7.1120000000000001</c:v>
                </c:pt>
                <c:pt idx="1753">
                  <c:v>18.795999999999999</c:v>
                </c:pt>
                <c:pt idx="1754">
                  <c:v>7.3659999999999997</c:v>
                </c:pt>
                <c:pt idx="1755">
                  <c:v>3.556</c:v>
                </c:pt>
                <c:pt idx="1756">
                  <c:v>0.254</c:v>
                </c:pt>
                <c:pt idx="1757">
                  <c:v>0.38100000000000001</c:v>
                </c:pt>
                <c:pt idx="1758">
                  <c:v>13.335000000000001</c:v>
                </c:pt>
                <c:pt idx="1759">
                  <c:v>62.611000000000004</c:v>
                </c:pt>
                <c:pt idx="1760">
                  <c:v>0.127</c:v>
                </c:pt>
                <c:pt idx="1761">
                  <c:v>0.127</c:v>
                </c:pt>
                <c:pt idx="1762">
                  <c:v>3.6829999999999998</c:v>
                </c:pt>
                <c:pt idx="1763">
                  <c:v>2.1589999999999998</c:v>
                </c:pt>
                <c:pt idx="1764">
                  <c:v>0.127</c:v>
                </c:pt>
                <c:pt idx="1765">
                  <c:v>2.794</c:v>
                </c:pt>
                <c:pt idx="1766">
                  <c:v>3.302</c:v>
                </c:pt>
                <c:pt idx="1767">
                  <c:v>19.558</c:v>
                </c:pt>
                <c:pt idx="1768">
                  <c:v>20.193000000000001</c:v>
                </c:pt>
                <c:pt idx="1769">
                  <c:v>0.254</c:v>
                </c:pt>
                <c:pt idx="1770">
                  <c:v>0.127</c:v>
                </c:pt>
                <c:pt idx="1771">
                  <c:v>0</c:v>
                </c:pt>
                <c:pt idx="1772">
                  <c:v>0</c:v>
                </c:pt>
                <c:pt idx="1773">
                  <c:v>0.76200000000000001</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9.7789999999999999</c:v>
                </c:pt>
                <c:pt idx="1789">
                  <c:v>7.4930000000000003</c:v>
                </c:pt>
                <c:pt idx="1790">
                  <c:v>0</c:v>
                </c:pt>
                <c:pt idx="1791">
                  <c:v>0</c:v>
                </c:pt>
                <c:pt idx="1792">
                  <c:v>0</c:v>
                </c:pt>
                <c:pt idx="1793">
                  <c:v>0.88900000000000001</c:v>
                </c:pt>
                <c:pt idx="1794">
                  <c:v>0</c:v>
                </c:pt>
                <c:pt idx="1795">
                  <c:v>0</c:v>
                </c:pt>
                <c:pt idx="1796">
                  <c:v>0</c:v>
                </c:pt>
                <c:pt idx="1797">
                  <c:v>0</c:v>
                </c:pt>
                <c:pt idx="1798">
                  <c:v>6.0960000000000001</c:v>
                </c:pt>
                <c:pt idx="1799">
                  <c:v>0.38100000000000001</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1.778</c:v>
                </c:pt>
                <c:pt idx="1813">
                  <c:v>0</c:v>
                </c:pt>
                <c:pt idx="1814">
                  <c:v>0.50800000000000001</c:v>
                </c:pt>
                <c:pt idx="1815">
                  <c:v>0</c:v>
                </c:pt>
                <c:pt idx="1816">
                  <c:v>0</c:v>
                </c:pt>
                <c:pt idx="1817">
                  <c:v>0</c:v>
                </c:pt>
                <c:pt idx="1818">
                  <c:v>5.7149999999999999</c:v>
                </c:pt>
                <c:pt idx="1819">
                  <c:v>0</c:v>
                </c:pt>
                <c:pt idx="1820">
                  <c:v>0</c:v>
                </c:pt>
                <c:pt idx="1821">
                  <c:v>0</c:v>
                </c:pt>
                <c:pt idx="1822">
                  <c:v>0</c:v>
                </c:pt>
                <c:pt idx="1823">
                  <c:v>0</c:v>
                </c:pt>
                <c:pt idx="1824">
                  <c:v>0</c:v>
                </c:pt>
                <c:pt idx="1825">
                  <c:v>0</c:v>
                </c:pt>
                <c:pt idx="1826">
                  <c:v>0.50800000000000001</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0.50800000000000001</c:v>
                </c:pt>
                <c:pt idx="1843">
                  <c:v>0.38100000000000001</c:v>
                </c:pt>
                <c:pt idx="1844">
                  <c:v>0</c:v>
                </c:pt>
                <c:pt idx="1845">
                  <c:v>0</c:v>
                </c:pt>
                <c:pt idx="1846">
                  <c:v>0</c:v>
                </c:pt>
                <c:pt idx="1847">
                  <c:v>0.127</c:v>
                </c:pt>
                <c:pt idx="1848">
                  <c:v>0</c:v>
                </c:pt>
                <c:pt idx="1849">
                  <c:v>0</c:v>
                </c:pt>
                <c:pt idx="1850">
                  <c:v>0</c:v>
                </c:pt>
                <c:pt idx="1851">
                  <c:v>0</c:v>
                </c:pt>
                <c:pt idx="1852">
                  <c:v>0</c:v>
                </c:pt>
                <c:pt idx="1853">
                  <c:v>0</c:v>
                </c:pt>
                <c:pt idx="1854">
                  <c:v>0</c:v>
                </c:pt>
                <c:pt idx="1855">
                  <c:v>0</c:v>
                </c:pt>
                <c:pt idx="1856">
                  <c:v>0</c:v>
                </c:pt>
                <c:pt idx="1857">
                  <c:v>8.0009999999999994</c:v>
                </c:pt>
                <c:pt idx="1858">
                  <c:v>0</c:v>
                </c:pt>
                <c:pt idx="1859">
                  <c:v>0</c:v>
                </c:pt>
                <c:pt idx="1860">
                  <c:v>1.524</c:v>
                </c:pt>
                <c:pt idx="1861">
                  <c:v>0</c:v>
                </c:pt>
                <c:pt idx="1862">
                  <c:v>0</c:v>
                </c:pt>
                <c:pt idx="1863">
                  <c:v>0</c:v>
                </c:pt>
                <c:pt idx="1864">
                  <c:v>0</c:v>
                </c:pt>
                <c:pt idx="1865">
                  <c:v>4.9529999999999994</c:v>
                </c:pt>
                <c:pt idx="1866">
                  <c:v>0.127</c:v>
                </c:pt>
                <c:pt idx="1867">
                  <c:v>0</c:v>
                </c:pt>
                <c:pt idx="1868">
                  <c:v>0.76200000000000001</c:v>
                </c:pt>
                <c:pt idx="1869">
                  <c:v>1.016</c:v>
                </c:pt>
                <c:pt idx="1870">
                  <c:v>8.89</c:v>
                </c:pt>
                <c:pt idx="1871">
                  <c:v>51.180999999999997</c:v>
                </c:pt>
                <c:pt idx="1872">
                  <c:v>0.50800000000000001</c:v>
                </c:pt>
                <c:pt idx="1873">
                  <c:v>0.127</c:v>
                </c:pt>
                <c:pt idx="1874">
                  <c:v>0</c:v>
                </c:pt>
                <c:pt idx="1875">
                  <c:v>0</c:v>
                </c:pt>
                <c:pt idx="1876">
                  <c:v>0</c:v>
                </c:pt>
                <c:pt idx="1877">
                  <c:v>0</c:v>
                </c:pt>
                <c:pt idx="1878">
                  <c:v>52.579000000000001</c:v>
                </c:pt>
                <c:pt idx="1879">
                  <c:v>6.35</c:v>
                </c:pt>
                <c:pt idx="1880">
                  <c:v>17.145</c:v>
                </c:pt>
                <c:pt idx="1881">
                  <c:v>8.5090000000000003</c:v>
                </c:pt>
                <c:pt idx="1882">
                  <c:v>0.254</c:v>
                </c:pt>
                <c:pt idx="1883">
                  <c:v>0</c:v>
                </c:pt>
                <c:pt idx="1884">
                  <c:v>0</c:v>
                </c:pt>
                <c:pt idx="1885">
                  <c:v>0</c:v>
                </c:pt>
                <c:pt idx="1886">
                  <c:v>0.127</c:v>
                </c:pt>
                <c:pt idx="1887">
                  <c:v>0</c:v>
                </c:pt>
                <c:pt idx="1888">
                  <c:v>0</c:v>
                </c:pt>
                <c:pt idx="1889">
                  <c:v>0</c:v>
                </c:pt>
                <c:pt idx="1890">
                  <c:v>0</c:v>
                </c:pt>
                <c:pt idx="1891">
                  <c:v>0</c:v>
                </c:pt>
                <c:pt idx="1892">
                  <c:v>8.3819999999999997</c:v>
                </c:pt>
                <c:pt idx="1893">
                  <c:v>0.254</c:v>
                </c:pt>
                <c:pt idx="1894">
                  <c:v>0.127</c:v>
                </c:pt>
                <c:pt idx="1895">
                  <c:v>0</c:v>
                </c:pt>
                <c:pt idx="1896">
                  <c:v>4.3179999999999996</c:v>
                </c:pt>
                <c:pt idx="1897">
                  <c:v>0.127</c:v>
                </c:pt>
                <c:pt idx="1898">
                  <c:v>1.016</c:v>
                </c:pt>
                <c:pt idx="1899">
                  <c:v>0.127</c:v>
                </c:pt>
                <c:pt idx="1900">
                  <c:v>22.606000000000002</c:v>
                </c:pt>
                <c:pt idx="1901">
                  <c:v>0.254</c:v>
                </c:pt>
                <c:pt idx="1902">
                  <c:v>24.765000000000001</c:v>
                </c:pt>
                <c:pt idx="1903">
                  <c:v>0.127</c:v>
                </c:pt>
                <c:pt idx="1904">
                  <c:v>36.323999999999998</c:v>
                </c:pt>
                <c:pt idx="1905">
                  <c:v>9.6519999999999992</c:v>
                </c:pt>
                <c:pt idx="1906">
                  <c:v>11.811</c:v>
                </c:pt>
                <c:pt idx="1907">
                  <c:v>0.88900000000000001</c:v>
                </c:pt>
                <c:pt idx="1908">
                  <c:v>0</c:v>
                </c:pt>
                <c:pt idx="1909">
                  <c:v>16.001999999999999</c:v>
                </c:pt>
                <c:pt idx="1910">
                  <c:v>0.38100000000000001</c:v>
                </c:pt>
                <c:pt idx="1911">
                  <c:v>0.127</c:v>
                </c:pt>
                <c:pt idx="1912">
                  <c:v>1.27</c:v>
                </c:pt>
                <c:pt idx="1913">
                  <c:v>3.6829999999999998</c:v>
                </c:pt>
                <c:pt idx="1914">
                  <c:v>2.6669999999999998</c:v>
                </c:pt>
                <c:pt idx="1915">
                  <c:v>0.76200000000000001</c:v>
                </c:pt>
                <c:pt idx="1916">
                  <c:v>0.254</c:v>
                </c:pt>
                <c:pt idx="1917">
                  <c:v>4.0640000000000001</c:v>
                </c:pt>
                <c:pt idx="1918">
                  <c:v>0.254</c:v>
                </c:pt>
                <c:pt idx="1919">
                  <c:v>0</c:v>
                </c:pt>
                <c:pt idx="1920">
                  <c:v>42.798999999999999</c:v>
                </c:pt>
                <c:pt idx="1921">
                  <c:v>0</c:v>
                </c:pt>
                <c:pt idx="1922">
                  <c:v>0.127</c:v>
                </c:pt>
                <c:pt idx="1923">
                  <c:v>0</c:v>
                </c:pt>
                <c:pt idx="1924">
                  <c:v>0.50800000000000001</c:v>
                </c:pt>
                <c:pt idx="1925">
                  <c:v>10.922000000000001</c:v>
                </c:pt>
                <c:pt idx="1926">
                  <c:v>0.88900000000000001</c:v>
                </c:pt>
                <c:pt idx="1927">
                  <c:v>8.89</c:v>
                </c:pt>
                <c:pt idx="1928">
                  <c:v>17.399000000000001</c:v>
                </c:pt>
                <c:pt idx="1929">
                  <c:v>85.09</c:v>
                </c:pt>
                <c:pt idx="1930">
                  <c:v>0.127</c:v>
                </c:pt>
                <c:pt idx="1931">
                  <c:v>0</c:v>
                </c:pt>
                <c:pt idx="1932">
                  <c:v>0</c:v>
                </c:pt>
                <c:pt idx="1933">
                  <c:v>29.718</c:v>
                </c:pt>
                <c:pt idx="1934">
                  <c:v>0.254</c:v>
                </c:pt>
                <c:pt idx="1935">
                  <c:v>28.701999999999998</c:v>
                </c:pt>
                <c:pt idx="1936">
                  <c:v>6.2229999999999999</c:v>
                </c:pt>
                <c:pt idx="1937">
                  <c:v>2.286</c:v>
                </c:pt>
                <c:pt idx="1938">
                  <c:v>40.260999999999996</c:v>
                </c:pt>
                <c:pt idx="1939">
                  <c:v>0.254</c:v>
                </c:pt>
                <c:pt idx="1940">
                  <c:v>0</c:v>
                </c:pt>
                <c:pt idx="1941">
                  <c:v>18.542000000000002</c:v>
                </c:pt>
                <c:pt idx="1942">
                  <c:v>3.9370000000000003</c:v>
                </c:pt>
                <c:pt idx="1943">
                  <c:v>1.27</c:v>
                </c:pt>
                <c:pt idx="1944">
                  <c:v>6.2229999999999999</c:v>
                </c:pt>
                <c:pt idx="1945">
                  <c:v>15.239999999999998</c:v>
                </c:pt>
                <c:pt idx="1946">
                  <c:v>3.9370000000000003</c:v>
                </c:pt>
                <c:pt idx="1947">
                  <c:v>43.054000000000002</c:v>
                </c:pt>
                <c:pt idx="1948">
                  <c:v>44.576000000000001</c:v>
                </c:pt>
                <c:pt idx="1949">
                  <c:v>2.54</c:v>
                </c:pt>
                <c:pt idx="1950">
                  <c:v>9.0169999999999995</c:v>
                </c:pt>
                <c:pt idx="1951">
                  <c:v>4.8259999999999996</c:v>
                </c:pt>
                <c:pt idx="1952">
                  <c:v>8.1280000000000001</c:v>
                </c:pt>
                <c:pt idx="1953">
                  <c:v>0.254</c:v>
                </c:pt>
                <c:pt idx="1954">
                  <c:v>5.5880000000000001</c:v>
                </c:pt>
                <c:pt idx="1955">
                  <c:v>35.814</c:v>
                </c:pt>
                <c:pt idx="1956">
                  <c:v>12.065000000000001</c:v>
                </c:pt>
                <c:pt idx="1957">
                  <c:v>0.63500000000000001</c:v>
                </c:pt>
                <c:pt idx="1958">
                  <c:v>8.6359999999999992</c:v>
                </c:pt>
                <c:pt idx="1959">
                  <c:v>1.397</c:v>
                </c:pt>
                <c:pt idx="1960">
                  <c:v>0</c:v>
                </c:pt>
                <c:pt idx="1961">
                  <c:v>2.032</c:v>
                </c:pt>
                <c:pt idx="1962">
                  <c:v>0.50800000000000001</c:v>
                </c:pt>
                <c:pt idx="1963">
                  <c:v>1.016</c:v>
                </c:pt>
                <c:pt idx="1964">
                  <c:v>0.254</c:v>
                </c:pt>
                <c:pt idx="1965">
                  <c:v>1.524</c:v>
                </c:pt>
                <c:pt idx="1966">
                  <c:v>0.50800000000000001</c:v>
                </c:pt>
                <c:pt idx="1967">
                  <c:v>0</c:v>
                </c:pt>
                <c:pt idx="1968">
                  <c:v>8.1280000000000001</c:v>
                </c:pt>
                <c:pt idx="1969">
                  <c:v>2.794</c:v>
                </c:pt>
                <c:pt idx="1970">
                  <c:v>9.652000000000001</c:v>
                </c:pt>
                <c:pt idx="1971">
                  <c:v>3.048</c:v>
                </c:pt>
                <c:pt idx="1972">
                  <c:v>0</c:v>
                </c:pt>
                <c:pt idx="1973">
                  <c:v>0.254</c:v>
                </c:pt>
                <c:pt idx="1974">
                  <c:v>1.778</c:v>
                </c:pt>
                <c:pt idx="1975">
                  <c:v>12.827</c:v>
                </c:pt>
                <c:pt idx="1976">
                  <c:v>0.88900000000000001</c:v>
                </c:pt>
                <c:pt idx="1977">
                  <c:v>0.38100000000000001</c:v>
                </c:pt>
                <c:pt idx="1978">
                  <c:v>0</c:v>
                </c:pt>
                <c:pt idx="1979">
                  <c:v>0</c:v>
                </c:pt>
                <c:pt idx="1980">
                  <c:v>0</c:v>
                </c:pt>
                <c:pt idx="1981">
                  <c:v>6.0960000000000001</c:v>
                </c:pt>
                <c:pt idx="1982">
                  <c:v>16.637</c:v>
                </c:pt>
                <c:pt idx="1983">
                  <c:v>1.27</c:v>
                </c:pt>
                <c:pt idx="1984">
                  <c:v>6.7309999999999999</c:v>
                </c:pt>
                <c:pt idx="1985">
                  <c:v>0.127</c:v>
                </c:pt>
                <c:pt idx="1986">
                  <c:v>0.127</c:v>
                </c:pt>
                <c:pt idx="1987">
                  <c:v>7.1120000000000001</c:v>
                </c:pt>
                <c:pt idx="1988">
                  <c:v>5.5880000000000001</c:v>
                </c:pt>
                <c:pt idx="1989">
                  <c:v>0.127</c:v>
                </c:pt>
                <c:pt idx="1990">
                  <c:v>0.254</c:v>
                </c:pt>
                <c:pt idx="1991">
                  <c:v>25.018999999999998</c:v>
                </c:pt>
                <c:pt idx="1992">
                  <c:v>55.756</c:v>
                </c:pt>
                <c:pt idx="1993">
                  <c:v>3.1749999999999998</c:v>
                </c:pt>
                <c:pt idx="1994">
                  <c:v>5.3339999999999996</c:v>
                </c:pt>
                <c:pt idx="1995">
                  <c:v>0</c:v>
                </c:pt>
                <c:pt idx="1996">
                  <c:v>6.4770000000000003</c:v>
                </c:pt>
                <c:pt idx="1997">
                  <c:v>27.939999999999998</c:v>
                </c:pt>
                <c:pt idx="1998">
                  <c:v>1.143</c:v>
                </c:pt>
                <c:pt idx="1999">
                  <c:v>0.50800000000000001</c:v>
                </c:pt>
                <c:pt idx="2000">
                  <c:v>0</c:v>
                </c:pt>
                <c:pt idx="2001">
                  <c:v>9.3979999999999997</c:v>
                </c:pt>
                <c:pt idx="2002">
                  <c:v>17.907</c:v>
                </c:pt>
                <c:pt idx="2003">
                  <c:v>1.27</c:v>
                </c:pt>
                <c:pt idx="2004">
                  <c:v>17.018000000000001</c:v>
                </c:pt>
                <c:pt idx="2005">
                  <c:v>0.127</c:v>
                </c:pt>
                <c:pt idx="2006">
                  <c:v>0.50800000000000001</c:v>
                </c:pt>
                <c:pt idx="2007">
                  <c:v>0</c:v>
                </c:pt>
                <c:pt idx="2008">
                  <c:v>15.747999999999999</c:v>
                </c:pt>
                <c:pt idx="2009">
                  <c:v>0.127</c:v>
                </c:pt>
                <c:pt idx="2010">
                  <c:v>19.304000000000002</c:v>
                </c:pt>
                <c:pt idx="2011">
                  <c:v>0.1</c:v>
                </c:pt>
                <c:pt idx="2012">
                  <c:v>5.6</c:v>
                </c:pt>
                <c:pt idx="2013">
                  <c:v>0.9</c:v>
                </c:pt>
                <c:pt idx="2014">
                  <c:v>0.1</c:v>
                </c:pt>
                <c:pt idx="2015">
                  <c:v>16.600000000000001</c:v>
                </c:pt>
                <c:pt idx="2016">
                  <c:v>7.2</c:v>
                </c:pt>
                <c:pt idx="2017">
                  <c:v>3.7</c:v>
                </c:pt>
                <c:pt idx="2018">
                  <c:v>0.3</c:v>
                </c:pt>
                <c:pt idx="2019">
                  <c:v>28.8</c:v>
                </c:pt>
                <c:pt idx="2020">
                  <c:v>6</c:v>
                </c:pt>
                <c:pt idx="2021">
                  <c:v>2.9</c:v>
                </c:pt>
                <c:pt idx="2022">
                  <c:v>1.8</c:v>
                </c:pt>
                <c:pt idx="2023">
                  <c:v>0.1</c:v>
                </c:pt>
                <c:pt idx="2024">
                  <c:v>6.1</c:v>
                </c:pt>
                <c:pt idx="2025">
                  <c:v>0</c:v>
                </c:pt>
                <c:pt idx="2026">
                  <c:v>0</c:v>
                </c:pt>
                <c:pt idx="2027">
                  <c:v>0</c:v>
                </c:pt>
                <c:pt idx="2028">
                  <c:v>9.4</c:v>
                </c:pt>
                <c:pt idx="2029">
                  <c:v>59.1</c:v>
                </c:pt>
                <c:pt idx="2030">
                  <c:v>17.399999999999999</c:v>
                </c:pt>
                <c:pt idx="2031">
                  <c:v>22.9</c:v>
                </c:pt>
                <c:pt idx="2032">
                  <c:v>3.9</c:v>
                </c:pt>
                <c:pt idx="2033">
                  <c:v>25.1</c:v>
                </c:pt>
                <c:pt idx="2034">
                  <c:v>4.5999999999999996</c:v>
                </c:pt>
                <c:pt idx="2035">
                  <c:v>0.6</c:v>
                </c:pt>
                <c:pt idx="2036">
                  <c:v>7</c:v>
                </c:pt>
                <c:pt idx="2037">
                  <c:v>10.199999999999999</c:v>
                </c:pt>
                <c:pt idx="2038">
                  <c:v>11.2</c:v>
                </c:pt>
                <c:pt idx="2039">
                  <c:v>0.3</c:v>
                </c:pt>
                <c:pt idx="2040">
                  <c:v>40</c:v>
                </c:pt>
                <c:pt idx="2041">
                  <c:v>0.254</c:v>
                </c:pt>
                <c:pt idx="2042">
                  <c:v>10.033000000000001</c:v>
                </c:pt>
                <c:pt idx="2043">
                  <c:v>0.254</c:v>
                </c:pt>
                <c:pt idx="2044">
                  <c:v>0</c:v>
                </c:pt>
                <c:pt idx="2045">
                  <c:v>1.27</c:v>
                </c:pt>
                <c:pt idx="2046">
                  <c:v>13.843</c:v>
                </c:pt>
                <c:pt idx="2047">
                  <c:v>1.27</c:v>
                </c:pt>
                <c:pt idx="2048">
                  <c:v>0.127</c:v>
                </c:pt>
                <c:pt idx="2049">
                  <c:v>0.127</c:v>
                </c:pt>
                <c:pt idx="2050">
                  <c:v>0</c:v>
                </c:pt>
                <c:pt idx="2051">
                  <c:v>9.7789999999999999</c:v>
                </c:pt>
                <c:pt idx="2052">
                  <c:v>7.8740000000000006</c:v>
                </c:pt>
                <c:pt idx="2053">
                  <c:v>4.1909999999999998</c:v>
                </c:pt>
                <c:pt idx="2054">
                  <c:v>2.4130000000000003</c:v>
                </c:pt>
                <c:pt idx="2055">
                  <c:v>0.127</c:v>
                </c:pt>
                <c:pt idx="2056">
                  <c:v>5.2069999999999999</c:v>
                </c:pt>
                <c:pt idx="2057">
                  <c:v>6.2229999999999999</c:v>
                </c:pt>
                <c:pt idx="2058">
                  <c:v>7.8740000000000006</c:v>
                </c:pt>
                <c:pt idx="2059">
                  <c:v>0.63500000000000001</c:v>
                </c:pt>
                <c:pt idx="2060">
                  <c:v>9.3979999999999997</c:v>
                </c:pt>
                <c:pt idx="2061">
                  <c:v>0.254</c:v>
                </c:pt>
                <c:pt idx="2062">
                  <c:v>0</c:v>
                </c:pt>
                <c:pt idx="2063">
                  <c:v>0.76200000000000001</c:v>
                </c:pt>
                <c:pt idx="2064">
                  <c:v>1.016</c:v>
                </c:pt>
                <c:pt idx="2065">
                  <c:v>0.127</c:v>
                </c:pt>
                <c:pt idx="2066">
                  <c:v>0</c:v>
                </c:pt>
                <c:pt idx="2067">
                  <c:v>4.0640000000000001</c:v>
                </c:pt>
                <c:pt idx="2068">
                  <c:v>38.478999999999999</c:v>
                </c:pt>
                <c:pt idx="2069">
                  <c:v>13.462</c:v>
                </c:pt>
                <c:pt idx="2070">
                  <c:v>8.89</c:v>
                </c:pt>
                <c:pt idx="2071">
                  <c:v>1.651</c:v>
                </c:pt>
                <c:pt idx="2072">
                  <c:v>77.088999999999999</c:v>
                </c:pt>
                <c:pt idx="2073">
                  <c:v>0.63500000000000001</c:v>
                </c:pt>
                <c:pt idx="2074">
                  <c:v>6.4770000000000003</c:v>
                </c:pt>
                <c:pt idx="2075">
                  <c:v>0</c:v>
                </c:pt>
                <c:pt idx="2076">
                  <c:v>0</c:v>
                </c:pt>
                <c:pt idx="2077">
                  <c:v>0</c:v>
                </c:pt>
                <c:pt idx="2078">
                  <c:v>0</c:v>
                </c:pt>
                <c:pt idx="2079">
                  <c:v>0</c:v>
                </c:pt>
                <c:pt idx="2080">
                  <c:v>0</c:v>
                </c:pt>
                <c:pt idx="2081">
                  <c:v>0</c:v>
                </c:pt>
                <c:pt idx="2082">
                  <c:v>1.397</c:v>
                </c:pt>
                <c:pt idx="2083">
                  <c:v>9.5250000000000004</c:v>
                </c:pt>
                <c:pt idx="2084">
                  <c:v>9.0169999999999995</c:v>
                </c:pt>
                <c:pt idx="2085">
                  <c:v>3.4290000000000003</c:v>
                </c:pt>
                <c:pt idx="2086">
                  <c:v>10.414</c:v>
                </c:pt>
                <c:pt idx="2087">
                  <c:v>8.89</c:v>
                </c:pt>
                <c:pt idx="2088">
                  <c:v>0</c:v>
                </c:pt>
                <c:pt idx="2089">
                  <c:v>45.212000000000003</c:v>
                </c:pt>
                <c:pt idx="2090">
                  <c:v>12.318999999999999</c:v>
                </c:pt>
                <c:pt idx="2091">
                  <c:v>65.912999999999997</c:v>
                </c:pt>
                <c:pt idx="2092">
                  <c:v>9.9060000000000006</c:v>
                </c:pt>
                <c:pt idx="2093">
                  <c:v>0.127</c:v>
                </c:pt>
                <c:pt idx="2094">
                  <c:v>0</c:v>
                </c:pt>
                <c:pt idx="2095">
                  <c:v>1.778</c:v>
                </c:pt>
                <c:pt idx="2096">
                  <c:v>3.1749999999999998</c:v>
                </c:pt>
                <c:pt idx="2097">
                  <c:v>60.070999999999998</c:v>
                </c:pt>
                <c:pt idx="2098">
                  <c:v>0.127</c:v>
                </c:pt>
                <c:pt idx="2099">
                  <c:v>1.27</c:v>
                </c:pt>
                <c:pt idx="2100">
                  <c:v>21.716999999999999</c:v>
                </c:pt>
                <c:pt idx="2101">
                  <c:v>29.463999999999999</c:v>
                </c:pt>
                <c:pt idx="2102">
                  <c:v>3.81</c:v>
                </c:pt>
                <c:pt idx="2103">
                  <c:v>67.563999999999993</c:v>
                </c:pt>
                <c:pt idx="2104">
                  <c:v>5.5880000000000001</c:v>
                </c:pt>
                <c:pt idx="2105">
                  <c:v>2.794</c:v>
                </c:pt>
                <c:pt idx="2106">
                  <c:v>0</c:v>
                </c:pt>
                <c:pt idx="2107">
                  <c:v>7.3659999999999997</c:v>
                </c:pt>
                <c:pt idx="2108">
                  <c:v>7.2389999999999999</c:v>
                </c:pt>
                <c:pt idx="2109">
                  <c:v>9.1440000000000001</c:v>
                </c:pt>
                <c:pt idx="2110">
                  <c:v>35.56</c:v>
                </c:pt>
                <c:pt idx="2111">
                  <c:v>0.76200000000000001</c:v>
                </c:pt>
                <c:pt idx="2112">
                  <c:v>0</c:v>
                </c:pt>
                <c:pt idx="2113">
                  <c:v>0</c:v>
                </c:pt>
                <c:pt idx="2114">
                  <c:v>0</c:v>
                </c:pt>
                <c:pt idx="2115">
                  <c:v>0.127</c:v>
                </c:pt>
                <c:pt idx="2116">
                  <c:v>0</c:v>
                </c:pt>
                <c:pt idx="2117">
                  <c:v>3.4290000000000003</c:v>
                </c:pt>
                <c:pt idx="2118">
                  <c:v>6.35</c:v>
                </c:pt>
                <c:pt idx="2119">
                  <c:v>0</c:v>
                </c:pt>
                <c:pt idx="2120">
                  <c:v>4.4450000000000003</c:v>
                </c:pt>
                <c:pt idx="2121">
                  <c:v>0</c:v>
                </c:pt>
                <c:pt idx="2122">
                  <c:v>0</c:v>
                </c:pt>
                <c:pt idx="2123">
                  <c:v>0</c:v>
                </c:pt>
                <c:pt idx="2124">
                  <c:v>0.127</c:v>
                </c:pt>
                <c:pt idx="2125">
                  <c:v>0</c:v>
                </c:pt>
                <c:pt idx="2126">
                  <c:v>7.7469999999999999</c:v>
                </c:pt>
                <c:pt idx="2127">
                  <c:v>1.016</c:v>
                </c:pt>
                <c:pt idx="2128">
                  <c:v>12.065000000000001</c:v>
                </c:pt>
                <c:pt idx="2129">
                  <c:v>4.8259999999999996</c:v>
                </c:pt>
                <c:pt idx="2130">
                  <c:v>0.38100000000000001</c:v>
                </c:pt>
                <c:pt idx="2131">
                  <c:v>9.6519999999999992</c:v>
                </c:pt>
                <c:pt idx="2132">
                  <c:v>0.127</c:v>
                </c:pt>
              </c:numCache>
            </c:numRef>
          </c:yVal>
          <c:smooth val="0"/>
          <c:extLst>
            <c:ext xmlns:c16="http://schemas.microsoft.com/office/drawing/2014/chart" uri="{C3380CC4-5D6E-409C-BE32-E72D297353CC}">
              <c16:uniqueId val="{00000000-62D1-4564-B646-4051D1E90A75}"/>
            </c:ext>
          </c:extLst>
        </c:ser>
        <c:dLbls>
          <c:showLegendKey val="0"/>
          <c:showVal val="0"/>
          <c:showCatName val="0"/>
          <c:showSerName val="0"/>
          <c:showPercent val="0"/>
          <c:showBubbleSize val="0"/>
        </c:dLbls>
        <c:axId val="660643160"/>
        <c:axId val="660643552"/>
      </c:scatterChart>
      <c:valAx>
        <c:axId val="660643160"/>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60"/>
      </c:valAx>
      <c:valAx>
        <c:axId val="660643552"/>
        <c:scaling>
          <c:orientation val="minMax"/>
          <c:max val="16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1"/>
          <c:order val="0"/>
          <c:tx>
            <c:v>Total Daily Solar Radiation</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Daily_Prev!$K$19:$K$2498</c:f>
              <c:numCache>
                <c:formatCode>0.0</c:formatCode>
                <c:ptCount val="2480"/>
                <c:pt idx="0">
                  <c:v>13.44</c:v>
                </c:pt>
                <c:pt idx="1">
                  <c:v>20.05</c:v>
                </c:pt>
                <c:pt idx="2">
                  <c:v>22.14</c:v>
                </c:pt>
                <c:pt idx="3">
                  <c:v>19.53</c:v>
                </c:pt>
                <c:pt idx="4">
                  <c:v>24.24</c:v>
                </c:pt>
                <c:pt idx="5">
                  <c:v>20.76</c:v>
                </c:pt>
                <c:pt idx="6">
                  <c:v>18.329999999999998</c:v>
                </c:pt>
                <c:pt idx="7">
                  <c:v>18.190000000000001</c:v>
                </c:pt>
                <c:pt idx="8">
                  <c:v>18.29</c:v>
                </c:pt>
                <c:pt idx="9">
                  <c:v>22.69</c:v>
                </c:pt>
                <c:pt idx="10">
                  <c:v>21.23</c:v>
                </c:pt>
                <c:pt idx="11">
                  <c:v>15.69</c:v>
                </c:pt>
                <c:pt idx="12">
                  <c:v>19.920000000000002</c:v>
                </c:pt>
                <c:pt idx="13">
                  <c:v>20.260000000000002</c:v>
                </c:pt>
                <c:pt idx="14">
                  <c:v>17.829999999999998</c:v>
                </c:pt>
                <c:pt idx="15">
                  <c:v>18.440000000000001</c:v>
                </c:pt>
                <c:pt idx="16">
                  <c:v>17.510000000000002</c:v>
                </c:pt>
                <c:pt idx="17">
                  <c:v>19.59</c:v>
                </c:pt>
                <c:pt idx="18">
                  <c:v>17.62</c:v>
                </c:pt>
                <c:pt idx="19">
                  <c:v>20.21</c:v>
                </c:pt>
                <c:pt idx="20">
                  <c:v>23.16</c:v>
                </c:pt>
                <c:pt idx="21">
                  <c:v>20.88</c:v>
                </c:pt>
                <c:pt idx="22">
                  <c:v>20.69</c:v>
                </c:pt>
                <c:pt idx="23">
                  <c:v>17.809999999999999</c:v>
                </c:pt>
                <c:pt idx="24">
                  <c:v>21.97</c:v>
                </c:pt>
                <c:pt idx="25">
                  <c:v>17.86</c:v>
                </c:pt>
                <c:pt idx="26">
                  <c:v>16.82</c:v>
                </c:pt>
                <c:pt idx="27">
                  <c:v>17.03</c:v>
                </c:pt>
                <c:pt idx="28">
                  <c:v>11.17</c:v>
                </c:pt>
                <c:pt idx="29">
                  <c:v>18.32</c:v>
                </c:pt>
                <c:pt idx="30">
                  <c:v>14.53</c:v>
                </c:pt>
                <c:pt idx="31">
                  <c:v>22.7</c:v>
                </c:pt>
                <c:pt idx="32">
                  <c:v>12.9</c:v>
                </c:pt>
                <c:pt idx="33">
                  <c:v>16.68</c:v>
                </c:pt>
                <c:pt idx="34">
                  <c:v>16.2</c:v>
                </c:pt>
                <c:pt idx="35">
                  <c:v>25.37</c:v>
                </c:pt>
                <c:pt idx="36">
                  <c:v>19</c:v>
                </c:pt>
                <c:pt idx="37">
                  <c:v>17.11</c:v>
                </c:pt>
                <c:pt idx="38">
                  <c:v>18.920000000000002</c:v>
                </c:pt>
                <c:pt idx="39">
                  <c:v>15.78</c:v>
                </c:pt>
                <c:pt idx="40">
                  <c:v>14.68</c:v>
                </c:pt>
                <c:pt idx="41">
                  <c:v>14.41</c:v>
                </c:pt>
                <c:pt idx="42">
                  <c:v>14.79</c:v>
                </c:pt>
                <c:pt idx="43">
                  <c:v>15.94</c:v>
                </c:pt>
                <c:pt idx="44">
                  <c:v>17.43</c:v>
                </c:pt>
                <c:pt idx="45">
                  <c:v>12.77</c:v>
                </c:pt>
                <c:pt idx="46">
                  <c:v>19.5</c:v>
                </c:pt>
                <c:pt idx="47">
                  <c:v>16.34</c:v>
                </c:pt>
                <c:pt idx="48">
                  <c:v>21.73</c:v>
                </c:pt>
                <c:pt idx="49">
                  <c:v>18.21</c:v>
                </c:pt>
                <c:pt idx="50">
                  <c:v>15.26</c:v>
                </c:pt>
                <c:pt idx="51">
                  <c:v>14.57</c:v>
                </c:pt>
                <c:pt idx="52">
                  <c:v>17.11</c:v>
                </c:pt>
                <c:pt idx="53">
                  <c:v>18.760000000000002</c:v>
                </c:pt>
                <c:pt idx="54">
                  <c:v>17.93</c:v>
                </c:pt>
                <c:pt idx="55">
                  <c:v>11</c:v>
                </c:pt>
                <c:pt idx="56">
                  <c:v>15.65</c:v>
                </c:pt>
                <c:pt idx="57">
                  <c:v>16.600000000000001</c:v>
                </c:pt>
                <c:pt idx="58">
                  <c:v>21.5</c:v>
                </c:pt>
                <c:pt idx="59">
                  <c:v>14.79</c:v>
                </c:pt>
                <c:pt idx="60">
                  <c:v>8.07</c:v>
                </c:pt>
                <c:pt idx="61">
                  <c:v>5.46</c:v>
                </c:pt>
                <c:pt idx="62">
                  <c:v>6.79</c:v>
                </c:pt>
                <c:pt idx="63">
                  <c:v>10.66</c:v>
                </c:pt>
                <c:pt idx="64">
                  <c:v>13.14</c:v>
                </c:pt>
                <c:pt idx="65">
                  <c:v>17.91</c:v>
                </c:pt>
                <c:pt idx="66">
                  <c:v>18.899999999999999</c:v>
                </c:pt>
                <c:pt idx="67">
                  <c:v>14.86</c:v>
                </c:pt>
                <c:pt idx="68">
                  <c:v>17.2</c:v>
                </c:pt>
                <c:pt idx="69">
                  <c:v>12</c:v>
                </c:pt>
                <c:pt idx="70">
                  <c:v>14.4</c:v>
                </c:pt>
                <c:pt idx="71">
                  <c:v>12.91</c:v>
                </c:pt>
                <c:pt idx="72">
                  <c:v>20.62</c:v>
                </c:pt>
                <c:pt idx="73">
                  <c:v>16.45</c:v>
                </c:pt>
                <c:pt idx="74">
                  <c:v>18.23</c:v>
                </c:pt>
                <c:pt idx="75">
                  <c:v>13.1</c:v>
                </c:pt>
                <c:pt idx="76">
                  <c:v>3.45</c:v>
                </c:pt>
                <c:pt idx="77">
                  <c:v>6.17</c:v>
                </c:pt>
                <c:pt idx="78">
                  <c:v>7.71</c:v>
                </c:pt>
                <c:pt idx="79">
                  <c:v>11.5</c:v>
                </c:pt>
                <c:pt idx="80">
                  <c:v>12.97</c:v>
                </c:pt>
                <c:pt idx="81">
                  <c:v>10.4</c:v>
                </c:pt>
                <c:pt idx="82">
                  <c:v>12.08</c:v>
                </c:pt>
                <c:pt idx="83">
                  <c:v>17.059999999999999</c:v>
                </c:pt>
                <c:pt idx="84">
                  <c:v>12.92</c:v>
                </c:pt>
                <c:pt idx="85">
                  <c:v>9.77</c:v>
                </c:pt>
                <c:pt idx="86">
                  <c:v>12.06</c:v>
                </c:pt>
                <c:pt idx="87">
                  <c:v>18.41</c:v>
                </c:pt>
                <c:pt idx="88">
                  <c:v>14.27</c:v>
                </c:pt>
                <c:pt idx="89">
                  <c:v>14.82</c:v>
                </c:pt>
                <c:pt idx="90">
                  <c:v>12.78</c:v>
                </c:pt>
                <c:pt idx="91">
                  <c:v>21.13</c:v>
                </c:pt>
                <c:pt idx="92">
                  <c:v>16.02</c:v>
                </c:pt>
                <c:pt idx="93">
                  <c:v>15.9</c:v>
                </c:pt>
                <c:pt idx="94">
                  <c:v>12.93</c:v>
                </c:pt>
                <c:pt idx="95">
                  <c:v>10.85</c:v>
                </c:pt>
                <c:pt idx="96">
                  <c:v>7.11</c:v>
                </c:pt>
                <c:pt idx="97">
                  <c:v>18.97</c:v>
                </c:pt>
                <c:pt idx="98">
                  <c:v>8.74</c:v>
                </c:pt>
                <c:pt idx="99">
                  <c:v>9.16</c:v>
                </c:pt>
                <c:pt idx="100">
                  <c:v>10.72</c:v>
                </c:pt>
                <c:pt idx="101">
                  <c:v>11.33</c:v>
                </c:pt>
                <c:pt idx="102">
                  <c:v>15.13</c:v>
                </c:pt>
                <c:pt idx="103">
                  <c:v>14.96</c:v>
                </c:pt>
                <c:pt idx="104">
                  <c:v>17.28</c:v>
                </c:pt>
                <c:pt idx="105">
                  <c:v>17.190000000000001</c:v>
                </c:pt>
                <c:pt idx="106">
                  <c:v>20.92</c:v>
                </c:pt>
                <c:pt idx="107">
                  <c:v>16.760000000000002</c:v>
                </c:pt>
                <c:pt idx="108">
                  <c:v>18.920000000000002</c:v>
                </c:pt>
                <c:pt idx="109">
                  <c:v>16.760000000000002</c:v>
                </c:pt>
                <c:pt idx="110">
                  <c:v>20.03</c:v>
                </c:pt>
                <c:pt idx="111">
                  <c:v>13.66</c:v>
                </c:pt>
                <c:pt idx="112">
                  <c:v>13.37</c:v>
                </c:pt>
                <c:pt idx="113">
                  <c:v>15.97</c:v>
                </c:pt>
                <c:pt idx="114">
                  <c:v>18.41</c:v>
                </c:pt>
                <c:pt idx="115">
                  <c:v>16.170000000000002</c:v>
                </c:pt>
                <c:pt idx="116">
                  <c:v>20.260000000000002</c:v>
                </c:pt>
                <c:pt idx="117">
                  <c:v>18.809999999999999</c:v>
                </c:pt>
                <c:pt idx="118">
                  <c:v>21.27</c:v>
                </c:pt>
                <c:pt idx="119">
                  <c:v>16.09</c:v>
                </c:pt>
                <c:pt idx="120">
                  <c:v>12.59</c:v>
                </c:pt>
                <c:pt idx="121">
                  <c:v>15.66</c:v>
                </c:pt>
                <c:pt idx="122">
                  <c:v>20.079999999999998</c:v>
                </c:pt>
                <c:pt idx="123">
                  <c:v>24.53</c:v>
                </c:pt>
                <c:pt idx="124">
                  <c:v>18.489999999999998</c:v>
                </c:pt>
                <c:pt idx="125">
                  <c:v>18</c:v>
                </c:pt>
                <c:pt idx="126">
                  <c:v>16.559999999999999</c:v>
                </c:pt>
                <c:pt idx="127">
                  <c:v>14.84</c:v>
                </c:pt>
                <c:pt idx="128">
                  <c:v>6.88</c:v>
                </c:pt>
                <c:pt idx="129">
                  <c:v>7.56</c:v>
                </c:pt>
                <c:pt idx="130">
                  <c:v>11.07</c:v>
                </c:pt>
                <c:pt idx="131">
                  <c:v>11.27</c:v>
                </c:pt>
                <c:pt idx="132">
                  <c:v>12.36</c:v>
                </c:pt>
                <c:pt idx="133">
                  <c:v>4.6399999999999997</c:v>
                </c:pt>
                <c:pt idx="134">
                  <c:v>8.34</c:v>
                </c:pt>
                <c:pt idx="135">
                  <c:v>14.29</c:v>
                </c:pt>
                <c:pt idx="136">
                  <c:v>12.59</c:v>
                </c:pt>
                <c:pt idx="137">
                  <c:v>12.73</c:v>
                </c:pt>
                <c:pt idx="138">
                  <c:v>8.8000000000000007</c:v>
                </c:pt>
                <c:pt idx="139">
                  <c:v>4.7300000000000004</c:v>
                </c:pt>
                <c:pt idx="140">
                  <c:v>14.13</c:v>
                </c:pt>
                <c:pt idx="141">
                  <c:v>10.48</c:v>
                </c:pt>
                <c:pt idx="142">
                  <c:v>6.09</c:v>
                </c:pt>
                <c:pt idx="143">
                  <c:v>5.8</c:v>
                </c:pt>
                <c:pt idx="144">
                  <c:v>7.1</c:v>
                </c:pt>
                <c:pt idx="145">
                  <c:v>14.94</c:v>
                </c:pt>
                <c:pt idx="146">
                  <c:v>18.16</c:v>
                </c:pt>
                <c:pt idx="147">
                  <c:v>20.12</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pt idx="1767">
                  <c:v>7.125</c:v>
                </c:pt>
                <c:pt idx="1768">
                  <c:v>12.944000000000001</c:v>
                </c:pt>
                <c:pt idx="1769">
                  <c:v>20.349</c:v>
                </c:pt>
                <c:pt idx="1770">
                  <c:v>21.190999999999999</c:v>
                </c:pt>
                <c:pt idx="1771">
                  <c:v>17.146000000000001</c:v>
                </c:pt>
                <c:pt idx="1772">
                  <c:v>18.687000000000001</c:v>
                </c:pt>
                <c:pt idx="1773">
                  <c:v>17.128</c:v>
                </c:pt>
                <c:pt idx="1774">
                  <c:v>20.827999999999999</c:v>
                </c:pt>
                <c:pt idx="1775">
                  <c:v>22.917000000000002</c:v>
                </c:pt>
                <c:pt idx="1776">
                  <c:v>21.527999999999999</c:v>
                </c:pt>
                <c:pt idx="1777">
                  <c:v>17.878</c:v>
                </c:pt>
                <c:pt idx="1778">
                  <c:v>19.420999999999999</c:v>
                </c:pt>
                <c:pt idx="1779">
                  <c:v>18.908999999999999</c:v>
                </c:pt>
                <c:pt idx="1780">
                  <c:v>18.922000000000001</c:v>
                </c:pt>
                <c:pt idx="1781">
                  <c:v>18.231999999999999</c:v>
                </c:pt>
                <c:pt idx="1782">
                  <c:v>20.916</c:v>
                </c:pt>
                <c:pt idx="1783">
                  <c:v>12.284000000000001</c:v>
                </c:pt>
                <c:pt idx="1784">
                  <c:v>9.4</c:v>
                </c:pt>
                <c:pt idx="1785">
                  <c:v>14.882</c:v>
                </c:pt>
                <c:pt idx="1786">
                  <c:v>16.556999999999999</c:v>
                </c:pt>
                <c:pt idx="1787">
                  <c:v>18.356000000000002</c:v>
                </c:pt>
                <c:pt idx="1788">
                  <c:v>7.9669999999999996</c:v>
                </c:pt>
                <c:pt idx="1789">
                  <c:v>7.2619999999999996</c:v>
                </c:pt>
                <c:pt idx="1790">
                  <c:v>16.91</c:v>
                </c:pt>
                <c:pt idx="1791">
                  <c:v>21.751999999999999</c:v>
                </c:pt>
                <c:pt idx="1792">
                  <c:v>24.521000000000001</c:v>
                </c:pt>
                <c:pt idx="1793">
                  <c:v>14.776999999999999</c:v>
                </c:pt>
                <c:pt idx="1794">
                  <c:v>19.939</c:v>
                </c:pt>
                <c:pt idx="1795">
                  <c:v>17.164999999999999</c:v>
                </c:pt>
                <c:pt idx="1796">
                  <c:v>21.78</c:v>
                </c:pt>
                <c:pt idx="1797">
                  <c:v>19.300999999999998</c:v>
                </c:pt>
                <c:pt idx="1798">
                  <c:v>14.872999999999999</c:v>
                </c:pt>
                <c:pt idx="1799">
                  <c:v>18.870999999999999</c:v>
                </c:pt>
                <c:pt idx="1800">
                  <c:v>14.566000000000001</c:v>
                </c:pt>
                <c:pt idx="1801">
                  <c:v>20.486000000000001</c:v>
                </c:pt>
                <c:pt idx="1802">
                  <c:v>12.497999999999999</c:v>
                </c:pt>
                <c:pt idx="1803">
                  <c:v>24.018000000000001</c:v>
                </c:pt>
                <c:pt idx="1804">
                  <c:v>24.35</c:v>
                </c:pt>
                <c:pt idx="1805">
                  <c:v>23.137</c:v>
                </c:pt>
                <c:pt idx="1806">
                  <c:v>19.047999999999998</c:v>
                </c:pt>
                <c:pt idx="1807">
                  <c:v>20.446000000000002</c:v>
                </c:pt>
                <c:pt idx="1808">
                  <c:v>18.466999999999999</c:v>
                </c:pt>
                <c:pt idx="1809">
                  <c:v>22.416</c:v>
                </c:pt>
                <c:pt idx="1810">
                  <c:v>20.027999999999999</c:v>
                </c:pt>
                <c:pt idx="1811">
                  <c:v>21.614000000000001</c:v>
                </c:pt>
                <c:pt idx="1812">
                  <c:v>19.542000000000002</c:v>
                </c:pt>
                <c:pt idx="1813">
                  <c:v>16.218</c:v>
                </c:pt>
                <c:pt idx="1814">
                  <c:v>13.586</c:v>
                </c:pt>
                <c:pt idx="1815">
                  <c:v>12.019</c:v>
                </c:pt>
                <c:pt idx="1816">
                  <c:v>18.602</c:v>
                </c:pt>
                <c:pt idx="1817">
                  <c:v>18.343</c:v>
                </c:pt>
                <c:pt idx="1818">
                  <c:v>17.006</c:v>
                </c:pt>
                <c:pt idx="1819">
                  <c:v>23.350999999999999</c:v>
                </c:pt>
                <c:pt idx="1820">
                  <c:v>24.065000000000001</c:v>
                </c:pt>
                <c:pt idx="1821">
                  <c:v>17.446999999999999</c:v>
                </c:pt>
                <c:pt idx="1822">
                  <c:v>23.736000000000001</c:v>
                </c:pt>
                <c:pt idx="1823">
                  <c:v>22.952999999999999</c:v>
                </c:pt>
                <c:pt idx="1824">
                  <c:v>17.297000000000001</c:v>
                </c:pt>
                <c:pt idx="1825">
                  <c:v>22.206</c:v>
                </c:pt>
                <c:pt idx="1826">
                  <c:v>20.690999999999999</c:v>
                </c:pt>
                <c:pt idx="1827">
                  <c:v>22.382000000000001</c:v>
                </c:pt>
                <c:pt idx="1828">
                  <c:v>18.837</c:v>
                </c:pt>
                <c:pt idx="1829">
                  <c:v>14.084</c:v>
                </c:pt>
                <c:pt idx="1830">
                  <c:v>18.954999999999998</c:v>
                </c:pt>
                <c:pt idx="1831">
                  <c:v>15.646000000000001</c:v>
                </c:pt>
                <c:pt idx="1832">
                  <c:v>23.321000000000002</c:v>
                </c:pt>
                <c:pt idx="1833">
                  <c:v>21.574999999999999</c:v>
                </c:pt>
                <c:pt idx="1834">
                  <c:v>19.215</c:v>
                </c:pt>
                <c:pt idx="1835">
                  <c:v>25.207000000000001</c:v>
                </c:pt>
                <c:pt idx="1836">
                  <c:v>24.256</c:v>
                </c:pt>
                <c:pt idx="1837">
                  <c:v>23.155000000000001</c:v>
                </c:pt>
                <c:pt idx="1838">
                  <c:v>24.797999999999998</c:v>
                </c:pt>
                <c:pt idx="1839">
                  <c:v>25.78</c:v>
                </c:pt>
                <c:pt idx="1840">
                  <c:v>21.422000000000001</c:v>
                </c:pt>
                <c:pt idx="1841">
                  <c:v>20.663</c:v>
                </c:pt>
                <c:pt idx="1842">
                  <c:v>22.3</c:v>
                </c:pt>
                <c:pt idx="1843">
                  <c:v>18.887</c:v>
                </c:pt>
                <c:pt idx="1844">
                  <c:v>22.683</c:v>
                </c:pt>
                <c:pt idx="1845">
                  <c:v>16.957999999999998</c:v>
                </c:pt>
                <c:pt idx="1846">
                  <c:v>16.782</c:v>
                </c:pt>
                <c:pt idx="1847">
                  <c:v>19.123000000000001</c:v>
                </c:pt>
                <c:pt idx="1848">
                  <c:v>25.733000000000001</c:v>
                </c:pt>
                <c:pt idx="1849">
                  <c:v>21.803000000000001</c:v>
                </c:pt>
                <c:pt idx="1850">
                  <c:v>19.593</c:v>
                </c:pt>
                <c:pt idx="1851">
                  <c:v>19.78</c:v>
                </c:pt>
                <c:pt idx="1852">
                  <c:v>23.937000000000001</c:v>
                </c:pt>
                <c:pt idx="1853">
                  <c:v>23.936</c:v>
                </c:pt>
                <c:pt idx="1854">
                  <c:v>25.347999999999999</c:v>
                </c:pt>
                <c:pt idx="1855">
                  <c:v>22.189</c:v>
                </c:pt>
                <c:pt idx="1856">
                  <c:v>21.251999999999999</c:v>
                </c:pt>
                <c:pt idx="1857">
                  <c:v>13.71</c:v>
                </c:pt>
                <c:pt idx="1858">
                  <c:v>17.597999999999999</c:v>
                </c:pt>
                <c:pt idx="1859">
                  <c:v>24.1</c:v>
                </c:pt>
                <c:pt idx="1860">
                  <c:v>13.327999999999999</c:v>
                </c:pt>
                <c:pt idx="1861">
                  <c:v>19.478999999999999</c:v>
                </c:pt>
                <c:pt idx="1862">
                  <c:v>17.204999999999998</c:v>
                </c:pt>
                <c:pt idx="1863">
                  <c:v>17.420000000000002</c:v>
                </c:pt>
                <c:pt idx="1864">
                  <c:v>12.275</c:v>
                </c:pt>
                <c:pt idx="1865">
                  <c:v>10.423999999999999</c:v>
                </c:pt>
                <c:pt idx="1866">
                  <c:v>16.638000000000002</c:v>
                </c:pt>
                <c:pt idx="1867">
                  <c:v>13.983000000000001</c:v>
                </c:pt>
                <c:pt idx="1868">
                  <c:v>13.666</c:v>
                </c:pt>
                <c:pt idx="1869">
                  <c:v>11.678000000000001</c:v>
                </c:pt>
                <c:pt idx="1870">
                  <c:v>8.5459999999999994</c:v>
                </c:pt>
                <c:pt idx="1871">
                  <c:v>12.852</c:v>
                </c:pt>
                <c:pt idx="1872">
                  <c:v>19.082999999999998</c:v>
                </c:pt>
                <c:pt idx="1873">
                  <c:v>18.521999999999998</c:v>
                </c:pt>
                <c:pt idx="1874">
                  <c:v>23.218</c:v>
                </c:pt>
                <c:pt idx="1875">
                  <c:v>18.501000000000001</c:v>
                </c:pt>
                <c:pt idx="1876">
                  <c:v>19.420999999999999</c:v>
                </c:pt>
                <c:pt idx="1877">
                  <c:v>25.34</c:v>
                </c:pt>
                <c:pt idx="1878">
                  <c:v>18.827000000000002</c:v>
                </c:pt>
                <c:pt idx="1879">
                  <c:v>18.890999999999998</c:v>
                </c:pt>
                <c:pt idx="1880">
                  <c:v>13.291</c:v>
                </c:pt>
                <c:pt idx="1881">
                  <c:v>12.233000000000001</c:v>
                </c:pt>
                <c:pt idx="1882">
                  <c:v>25.565999999999999</c:v>
                </c:pt>
                <c:pt idx="1883">
                  <c:v>18.297000000000001</c:v>
                </c:pt>
                <c:pt idx="1884">
                  <c:v>11.298999999999999</c:v>
                </c:pt>
                <c:pt idx="1885">
                  <c:v>14.955</c:v>
                </c:pt>
                <c:pt idx="1886">
                  <c:v>18.984000000000002</c:v>
                </c:pt>
                <c:pt idx="1887">
                  <c:v>22.728000000000002</c:v>
                </c:pt>
                <c:pt idx="1888">
                  <c:v>16.297999999999998</c:v>
                </c:pt>
                <c:pt idx="1889">
                  <c:v>16.138000000000002</c:v>
                </c:pt>
                <c:pt idx="1890">
                  <c:v>16.856000000000002</c:v>
                </c:pt>
                <c:pt idx="1891">
                  <c:v>14.852</c:v>
                </c:pt>
                <c:pt idx="1892">
                  <c:v>11.401</c:v>
                </c:pt>
                <c:pt idx="1893">
                  <c:v>16.401</c:v>
                </c:pt>
                <c:pt idx="1894">
                  <c:v>11.163</c:v>
                </c:pt>
                <c:pt idx="1895">
                  <c:v>12.827999999999999</c:v>
                </c:pt>
                <c:pt idx="1896">
                  <c:v>11.086</c:v>
                </c:pt>
                <c:pt idx="1897">
                  <c:v>14.992000000000001</c:v>
                </c:pt>
                <c:pt idx="1898">
                  <c:v>16.242000000000001</c:v>
                </c:pt>
                <c:pt idx="1899">
                  <c:v>24.669</c:v>
                </c:pt>
                <c:pt idx="1900">
                  <c:v>13.856</c:v>
                </c:pt>
                <c:pt idx="1901">
                  <c:v>18.247</c:v>
                </c:pt>
                <c:pt idx="1902">
                  <c:v>7.9219999999999997</c:v>
                </c:pt>
                <c:pt idx="1903">
                  <c:v>21.419</c:v>
                </c:pt>
                <c:pt idx="1904">
                  <c:v>5.6050000000000004</c:v>
                </c:pt>
                <c:pt idx="1905">
                  <c:v>10.805999999999999</c:v>
                </c:pt>
                <c:pt idx="1906">
                  <c:v>5.2279999999999998</c:v>
                </c:pt>
                <c:pt idx="1907">
                  <c:v>16.844999999999999</c:v>
                </c:pt>
                <c:pt idx="1908">
                  <c:v>20.164000000000001</c:v>
                </c:pt>
                <c:pt idx="1909">
                  <c:v>9.7420000000000009</c:v>
                </c:pt>
                <c:pt idx="1910">
                  <c:v>18.417000000000002</c:v>
                </c:pt>
                <c:pt idx="1911">
                  <c:v>18.928000000000001</c:v>
                </c:pt>
                <c:pt idx="1912">
                  <c:v>18.260999999999999</c:v>
                </c:pt>
                <c:pt idx="1913">
                  <c:v>15.555</c:v>
                </c:pt>
                <c:pt idx="1914">
                  <c:v>5.3869999999999996</c:v>
                </c:pt>
                <c:pt idx="1915">
                  <c:v>7.9690000000000003</c:v>
                </c:pt>
                <c:pt idx="1916">
                  <c:v>14.675000000000001</c:v>
                </c:pt>
                <c:pt idx="1917">
                  <c:v>15.971</c:v>
                </c:pt>
                <c:pt idx="1918">
                  <c:v>19.899000000000001</c:v>
                </c:pt>
                <c:pt idx="1919">
                  <c:v>12.394</c:v>
                </c:pt>
                <c:pt idx="1920">
                  <c:v>6.7</c:v>
                </c:pt>
                <c:pt idx="1921">
                  <c:v>20.771000000000001</c:v>
                </c:pt>
                <c:pt idx="1922">
                  <c:v>20.712</c:v>
                </c:pt>
                <c:pt idx="1923">
                  <c:v>10.210000000000001</c:v>
                </c:pt>
                <c:pt idx="1924">
                  <c:v>11.388999999999999</c:v>
                </c:pt>
                <c:pt idx="1925">
                  <c:v>14.901999999999999</c:v>
                </c:pt>
                <c:pt idx="1926">
                  <c:v>12.318</c:v>
                </c:pt>
                <c:pt idx="1927">
                  <c:v>11.103999999999999</c:v>
                </c:pt>
                <c:pt idx="1928">
                  <c:v>5.1740000000000004</c:v>
                </c:pt>
                <c:pt idx="1929">
                  <c:v>13.135999999999999</c:v>
                </c:pt>
                <c:pt idx="1930">
                  <c:v>19.109000000000002</c:v>
                </c:pt>
                <c:pt idx="1931">
                  <c:v>17.649999999999999</c:v>
                </c:pt>
                <c:pt idx="1932">
                  <c:v>16.550999999999998</c:v>
                </c:pt>
                <c:pt idx="1933">
                  <c:v>6.5750000000000002</c:v>
                </c:pt>
                <c:pt idx="1934">
                  <c:v>16.036999999999999</c:v>
                </c:pt>
                <c:pt idx="1935">
                  <c:v>10.435</c:v>
                </c:pt>
                <c:pt idx="1936">
                  <c:v>7.6740000000000004</c:v>
                </c:pt>
                <c:pt idx="1937">
                  <c:v>6.5990000000000002</c:v>
                </c:pt>
                <c:pt idx="1938">
                  <c:v>11.367000000000001</c:v>
                </c:pt>
                <c:pt idx="1939">
                  <c:v>9.1229999999999993</c:v>
                </c:pt>
                <c:pt idx="1940">
                  <c:v>15.747999999999999</c:v>
                </c:pt>
                <c:pt idx="1941">
                  <c:v>7.4640000000000004</c:v>
                </c:pt>
                <c:pt idx="1942">
                  <c:v>13.407999999999999</c:v>
                </c:pt>
                <c:pt idx="1943">
                  <c:v>21.038</c:v>
                </c:pt>
                <c:pt idx="1944">
                  <c:v>5.1040000000000001</c:v>
                </c:pt>
                <c:pt idx="1945">
                  <c:v>6.1260000000000003</c:v>
                </c:pt>
                <c:pt idx="1946">
                  <c:v>8.2140000000000004</c:v>
                </c:pt>
                <c:pt idx="1947">
                  <c:v>12.272</c:v>
                </c:pt>
                <c:pt idx="1948">
                  <c:v>8.0540000000000003</c:v>
                </c:pt>
                <c:pt idx="1949">
                  <c:v>12.288</c:v>
                </c:pt>
                <c:pt idx="1950">
                  <c:v>9.4339999999999993</c:v>
                </c:pt>
                <c:pt idx="1951">
                  <c:v>10.856999999999999</c:v>
                </c:pt>
                <c:pt idx="1952">
                  <c:v>3.06</c:v>
                </c:pt>
                <c:pt idx="1953">
                  <c:v>16.59</c:v>
                </c:pt>
                <c:pt idx="1954">
                  <c:v>12.755000000000001</c:v>
                </c:pt>
                <c:pt idx="1955">
                  <c:v>9.7609999999999992</c:v>
                </c:pt>
                <c:pt idx="1956">
                  <c:v>8.3569999999999993</c:v>
                </c:pt>
                <c:pt idx="1957">
                  <c:v>16.693000000000001</c:v>
                </c:pt>
                <c:pt idx="1958">
                  <c:v>12.257999999999999</c:v>
                </c:pt>
                <c:pt idx="1959">
                  <c:v>8.9689999999999994</c:v>
                </c:pt>
                <c:pt idx="1960">
                  <c:v>14.663</c:v>
                </c:pt>
                <c:pt idx="1961">
                  <c:v>5.6680000000000001</c:v>
                </c:pt>
                <c:pt idx="1962">
                  <c:v>9.8689999999999998</c:v>
                </c:pt>
                <c:pt idx="1963">
                  <c:v>17.108000000000001</c:v>
                </c:pt>
                <c:pt idx="1964">
                  <c:v>13.917</c:v>
                </c:pt>
                <c:pt idx="1965">
                  <c:v>19.228000000000002</c:v>
                </c:pt>
                <c:pt idx="1966">
                  <c:v>14.93</c:v>
                </c:pt>
                <c:pt idx="1967">
                  <c:v>12.731</c:v>
                </c:pt>
                <c:pt idx="1968">
                  <c:v>12.614000000000001</c:v>
                </c:pt>
                <c:pt idx="1969">
                  <c:v>9.2560000000000002</c:v>
                </c:pt>
                <c:pt idx="1970">
                  <c:v>7.55</c:v>
                </c:pt>
                <c:pt idx="1971">
                  <c:v>13.542999999999999</c:v>
                </c:pt>
                <c:pt idx="1972">
                  <c:v>7.0090000000000003</c:v>
                </c:pt>
                <c:pt idx="1973">
                  <c:v>13.36</c:v>
                </c:pt>
                <c:pt idx="1974">
                  <c:v>12.569000000000001</c:v>
                </c:pt>
                <c:pt idx="1975">
                  <c:v>15.835000000000001</c:v>
                </c:pt>
                <c:pt idx="1976">
                  <c:v>20.934000000000001</c:v>
                </c:pt>
                <c:pt idx="1977">
                  <c:v>13.759</c:v>
                </c:pt>
                <c:pt idx="1978">
                  <c:v>20.856999999999999</c:v>
                </c:pt>
                <c:pt idx="1979">
                  <c:v>20.248999999999999</c:v>
                </c:pt>
                <c:pt idx="1980">
                  <c:v>17.920999999999999</c:v>
                </c:pt>
                <c:pt idx="1981">
                  <c:v>14.968</c:v>
                </c:pt>
                <c:pt idx="1982">
                  <c:v>10.923</c:v>
                </c:pt>
                <c:pt idx="1983">
                  <c:v>15.101000000000001</c:v>
                </c:pt>
                <c:pt idx="1984">
                  <c:v>9.9589999999999996</c:v>
                </c:pt>
                <c:pt idx="1985">
                  <c:v>6.915</c:v>
                </c:pt>
                <c:pt idx="1986">
                  <c:v>16.890999999999998</c:v>
                </c:pt>
                <c:pt idx="1987">
                  <c:v>14.029</c:v>
                </c:pt>
                <c:pt idx="1988">
                  <c:v>4.2640000000000002</c:v>
                </c:pt>
                <c:pt idx="1989">
                  <c:v>9.0920000000000005</c:v>
                </c:pt>
                <c:pt idx="1990">
                  <c:v>12.484999999999999</c:v>
                </c:pt>
                <c:pt idx="1991">
                  <c:v>6.5919999999999996</c:v>
                </c:pt>
                <c:pt idx="1992">
                  <c:v>12.079000000000001</c:v>
                </c:pt>
                <c:pt idx="1993">
                  <c:v>14.843</c:v>
                </c:pt>
                <c:pt idx="1994">
                  <c:v>4.7640000000000002</c:v>
                </c:pt>
                <c:pt idx="1995">
                  <c:v>11.847</c:v>
                </c:pt>
                <c:pt idx="1996">
                  <c:v>14.927</c:v>
                </c:pt>
                <c:pt idx="1997">
                  <c:v>7.2430000000000003</c:v>
                </c:pt>
                <c:pt idx="1998">
                  <c:v>4.8559999999999999</c:v>
                </c:pt>
                <c:pt idx="1999">
                  <c:v>8.7289999999999992</c:v>
                </c:pt>
                <c:pt idx="2000">
                  <c:v>21.507999999999999</c:v>
                </c:pt>
                <c:pt idx="2001">
                  <c:v>9.7010000000000005</c:v>
                </c:pt>
                <c:pt idx="2002">
                  <c:v>13.217000000000001</c:v>
                </c:pt>
                <c:pt idx="2003">
                  <c:v>14.595000000000001</c:v>
                </c:pt>
                <c:pt idx="2004">
                  <c:v>9.9809999999999999</c:v>
                </c:pt>
                <c:pt idx="2005">
                  <c:v>25.318999999999999</c:v>
                </c:pt>
                <c:pt idx="2006">
                  <c:v>17.184999999999999</c:v>
                </c:pt>
                <c:pt idx="2007">
                  <c:v>10.712999999999999</c:v>
                </c:pt>
                <c:pt idx="2008">
                  <c:v>14.122999999999999</c:v>
                </c:pt>
                <c:pt idx="2009">
                  <c:v>13.952999999999999</c:v>
                </c:pt>
                <c:pt idx="2010">
                  <c:v>15.371</c:v>
                </c:pt>
                <c:pt idx="2011">
                  <c:v>14.113</c:v>
                </c:pt>
                <c:pt idx="2012">
                  <c:v>15.026</c:v>
                </c:pt>
                <c:pt idx="2013">
                  <c:v>21.934999999999999</c:v>
                </c:pt>
                <c:pt idx="2014">
                  <c:v>21.59</c:v>
                </c:pt>
                <c:pt idx="2015">
                  <c:v>19.094000000000001</c:v>
                </c:pt>
                <c:pt idx="2016">
                  <c:v>9.375</c:v>
                </c:pt>
                <c:pt idx="2017">
                  <c:v>5.8259999999999996</c:v>
                </c:pt>
                <c:pt idx="2018">
                  <c:v>16.934000000000001</c:v>
                </c:pt>
                <c:pt idx="2019">
                  <c:v>15.574</c:v>
                </c:pt>
                <c:pt idx="2020">
                  <c:v>16.777000000000001</c:v>
                </c:pt>
                <c:pt idx="2021">
                  <c:v>12.670999999999999</c:v>
                </c:pt>
                <c:pt idx="2022">
                  <c:v>13.176</c:v>
                </c:pt>
                <c:pt idx="2023">
                  <c:v>15.378</c:v>
                </c:pt>
                <c:pt idx="2024">
                  <c:v>15.134</c:v>
                </c:pt>
                <c:pt idx="2025">
                  <c:v>9.5350000000000001</c:v>
                </c:pt>
                <c:pt idx="2026">
                  <c:v>15.129</c:v>
                </c:pt>
                <c:pt idx="2027">
                  <c:v>17.460999999999999</c:v>
                </c:pt>
                <c:pt idx="2028">
                  <c:v>15.919</c:v>
                </c:pt>
                <c:pt idx="2029">
                  <c:v>15.135999999999999</c:v>
                </c:pt>
                <c:pt idx="2030">
                  <c:v>16.137</c:v>
                </c:pt>
                <c:pt idx="2031">
                  <c:v>13.619</c:v>
                </c:pt>
                <c:pt idx="2032">
                  <c:v>8.6890000000000001</c:v>
                </c:pt>
                <c:pt idx="2033">
                  <c:v>17.091999999999999</c:v>
                </c:pt>
                <c:pt idx="2034">
                  <c:v>7.5810000000000004</c:v>
                </c:pt>
                <c:pt idx="2035">
                  <c:v>8.1219999999999999</c:v>
                </c:pt>
                <c:pt idx="2036">
                  <c:v>15.984999999999999</c:v>
                </c:pt>
                <c:pt idx="2037">
                  <c:v>9.6739999999999995</c:v>
                </c:pt>
                <c:pt idx="2038">
                  <c:v>10.978</c:v>
                </c:pt>
                <c:pt idx="2039">
                  <c:v>7.0709999999999997</c:v>
                </c:pt>
                <c:pt idx="2040">
                  <c:v>2.7850000000000001</c:v>
                </c:pt>
                <c:pt idx="2041">
                  <c:v>19.861999999999998</c:v>
                </c:pt>
                <c:pt idx="2042">
                  <c:v>12.053000000000001</c:v>
                </c:pt>
                <c:pt idx="2043">
                  <c:v>13.565</c:v>
                </c:pt>
                <c:pt idx="2044">
                  <c:v>14.005000000000001</c:v>
                </c:pt>
                <c:pt idx="2045">
                  <c:v>16.091000000000001</c:v>
                </c:pt>
                <c:pt idx="2046">
                  <c:v>11.042999999999999</c:v>
                </c:pt>
                <c:pt idx="2047">
                  <c:v>22.004000000000001</c:v>
                </c:pt>
                <c:pt idx="2048">
                  <c:v>5.9509999999999996</c:v>
                </c:pt>
                <c:pt idx="2049">
                  <c:v>19.745999999999999</c:v>
                </c:pt>
                <c:pt idx="2050">
                  <c:v>17.605</c:v>
                </c:pt>
                <c:pt idx="2051">
                  <c:v>13.534000000000001</c:v>
                </c:pt>
                <c:pt idx="2052">
                  <c:v>11.692</c:v>
                </c:pt>
                <c:pt idx="2053">
                  <c:v>9.9559999999999995</c:v>
                </c:pt>
                <c:pt idx="2054">
                  <c:v>9.9179999999999993</c:v>
                </c:pt>
                <c:pt idx="2055">
                  <c:v>21.297999999999998</c:v>
                </c:pt>
                <c:pt idx="2056">
                  <c:v>17.263000000000002</c:v>
                </c:pt>
                <c:pt idx="2057">
                  <c:v>9.3109999999999999</c:v>
                </c:pt>
                <c:pt idx="2058">
                  <c:v>3.7440000000000002</c:v>
                </c:pt>
                <c:pt idx="2059">
                  <c:v>15.294</c:v>
                </c:pt>
                <c:pt idx="2060">
                  <c:v>13.664</c:v>
                </c:pt>
                <c:pt idx="2061">
                  <c:v>19.449000000000002</c:v>
                </c:pt>
                <c:pt idx="2062">
                  <c:v>12.680999999999999</c:v>
                </c:pt>
                <c:pt idx="2063">
                  <c:v>11.489000000000001</c:v>
                </c:pt>
                <c:pt idx="2064">
                  <c:v>13.666</c:v>
                </c:pt>
                <c:pt idx="2065">
                  <c:v>20.126000000000001</c:v>
                </c:pt>
                <c:pt idx="2066">
                  <c:v>21.34</c:v>
                </c:pt>
                <c:pt idx="2067">
                  <c:v>13.436</c:v>
                </c:pt>
                <c:pt idx="2068">
                  <c:v>12.981999999999999</c:v>
                </c:pt>
                <c:pt idx="2069">
                  <c:v>14.893000000000001</c:v>
                </c:pt>
                <c:pt idx="2070">
                  <c:v>20.873000000000001</c:v>
                </c:pt>
                <c:pt idx="2071">
                  <c:v>14.635999999999999</c:v>
                </c:pt>
                <c:pt idx="2072">
                  <c:v>12.513</c:v>
                </c:pt>
                <c:pt idx="2073">
                  <c:v>13.832000000000001</c:v>
                </c:pt>
                <c:pt idx="2074">
                  <c:v>9.8079999999999998</c:v>
                </c:pt>
                <c:pt idx="2075">
                  <c:v>10.195</c:v>
                </c:pt>
                <c:pt idx="2076">
                  <c:v>19.206</c:v>
                </c:pt>
                <c:pt idx="2077">
                  <c:v>20.259</c:v>
                </c:pt>
                <c:pt idx="2078">
                  <c:v>23.765999999999998</c:v>
                </c:pt>
                <c:pt idx="2079">
                  <c:v>19.768000000000001</c:v>
                </c:pt>
                <c:pt idx="2080">
                  <c:v>22.242999999999999</c:v>
                </c:pt>
                <c:pt idx="2081">
                  <c:v>19.744</c:v>
                </c:pt>
                <c:pt idx="2082">
                  <c:v>9.0779999999999994</c:v>
                </c:pt>
                <c:pt idx="2083">
                  <c:v>7.7160000000000002</c:v>
                </c:pt>
                <c:pt idx="2084">
                  <c:v>9.5139999999999993</c:v>
                </c:pt>
                <c:pt idx="2085">
                  <c:v>9.5410000000000004</c:v>
                </c:pt>
                <c:pt idx="2086">
                  <c:v>1.823</c:v>
                </c:pt>
                <c:pt idx="2087">
                  <c:v>12.193</c:v>
                </c:pt>
                <c:pt idx="2088">
                  <c:v>8.4600000000000009</c:v>
                </c:pt>
                <c:pt idx="2089">
                  <c:v>14.526</c:v>
                </c:pt>
                <c:pt idx="2090">
                  <c:v>10.821999999999999</c:v>
                </c:pt>
                <c:pt idx="2091">
                  <c:v>10.92</c:v>
                </c:pt>
                <c:pt idx="2092">
                  <c:v>10.53</c:v>
                </c:pt>
                <c:pt idx="2093">
                  <c:v>14.333</c:v>
                </c:pt>
                <c:pt idx="2094">
                  <c:v>18.196999999999999</c:v>
                </c:pt>
                <c:pt idx="2095">
                  <c:v>11.565</c:v>
                </c:pt>
                <c:pt idx="2096">
                  <c:v>9.0619999999999994</c:v>
                </c:pt>
                <c:pt idx="2097">
                  <c:v>5.4409999999999998</c:v>
                </c:pt>
                <c:pt idx="2098">
                  <c:v>16.532</c:v>
                </c:pt>
                <c:pt idx="2099">
                  <c:v>10.561</c:v>
                </c:pt>
                <c:pt idx="2100">
                  <c:v>11.702</c:v>
                </c:pt>
                <c:pt idx="2101">
                  <c:v>12.435</c:v>
                </c:pt>
                <c:pt idx="2102">
                  <c:v>4.3789999999999996</c:v>
                </c:pt>
                <c:pt idx="2103">
                  <c:v>9.75</c:v>
                </c:pt>
                <c:pt idx="2104">
                  <c:v>11.827999999999999</c:v>
                </c:pt>
                <c:pt idx="2105">
                  <c:v>21.425000000000001</c:v>
                </c:pt>
                <c:pt idx="2106">
                  <c:v>12.238</c:v>
                </c:pt>
                <c:pt idx="2107">
                  <c:v>14.571999999999999</c:v>
                </c:pt>
                <c:pt idx="2108">
                  <c:v>17.434000000000001</c:v>
                </c:pt>
                <c:pt idx="2109">
                  <c:v>15.201000000000001</c:v>
                </c:pt>
                <c:pt idx="2110">
                  <c:v>12.946</c:v>
                </c:pt>
                <c:pt idx="2111">
                  <c:v>14.698</c:v>
                </c:pt>
                <c:pt idx="2112">
                  <c:v>21.548999999999999</c:v>
                </c:pt>
                <c:pt idx="2113">
                  <c:v>20.22</c:v>
                </c:pt>
                <c:pt idx="2114">
                  <c:v>18.122</c:v>
                </c:pt>
                <c:pt idx="2115">
                  <c:v>21.132000000000001</c:v>
                </c:pt>
                <c:pt idx="2116">
                  <c:v>15.565</c:v>
                </c:pt>
                <c:pt idx="2117">
                  <c:v>12.491</c:v>
                </c:pt>
                <c:pt idx="2118">
                  <c:v>12.569000000000001</c:v>
                </c:pt>
                <c:pt idx="2119">
                  <c:v>21.300999999999998</c:v>
                </c:pt>
                <c:pt idx="2120">
                  <c:v>11.211</c:v>
                </c:pt>
                <c:pt idx="2121">
                  <c:v>18.670999999999999</c:v>
                </c:pt>
                <c:pt idx="2122">
                  <c:v>13.756</c:v>
                </c:pt>
                <c:pt idx="2123">
                  <c:v>18.765000000000001</c:v>
                </c:pt>
                <c:pt idx="2124">
                  <c:v>15.586</c:v>
                </c:pt>
                <c:pt idx="2125">
                  <c:v>19.526</c:v>
                </c:pt>
                <c:pt idx="2126">
                  <c:v>7.641</c:v>
                </c:pt>
                <c:pt idx="2127">
                  <c:v>20.664000000000001</c:v>
                </c:pt>
                <c:pt idx="2128">
                  <c:v>14.369</c:v>
                </c:pt>
                <c:pt idx="2129">
                  <c:v>11.531000000000001</c:v>
                </c:pt>
                <c:pt idx="2130">
                  <c:v>15.837</c:v>
                </c:pt>
                <c:pt idx="2131">
                  <c:v>15.907</c:v>
                </c:pt>
                <c:pt idx="2132">
                  <c:v>14.597</c:v>
                </c:pt>
              </c:numCache>
            </c:numRef>
          </c:yVal>
          <c:smooth val="0"/>
          <c:extLst>
            <c:ext xmlns:c16="http://schemas.microsoft.com/office/drawing/2014/chart" uri="{C3380CC4-5D6E-409C-BE32-E72D297353CC}">
              <c16:uniqueId val="{00000002-FC95-448A-AA94-65BC83807E48}"/>
            </c:ext>
          </c:extLst>
        </c:ser>
        <c:ser>
          <c:idx val="0"/>
          <c:order val="1"/>
          <c:tx>
            <c:v>Total Daily Solar Radiation</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Daily_Prev!$K$19:$K$2498</c:f>
              <c:numCache>
                <c:formatCode>0.0</c:formatCode>
                <c:ptCount val="2480"/>
                <c:pt idx="0">
                  <c:v>13.44</c:v>
                </c:pt>
                <c:pt idx="1">
                  <c:v>20.05</c:v>
                </c:pt>
                <c:pt idx="2">
                  <c:v>22.14</c:v>
                </c:pt>
                <c:pt idx="3">
                  <c:v>19.53</c:v>
                </c:pt>
                <c:pt idx="4">
                  <c:v>24.24</c:v>
                </c:pt>
                <c:pt idx="5">
                  <c:v>20.76</c:v>
                </c:pt>
                <c:pt idx="6">
                  <c:v>18.329999999999998</c:v>
                </c:pt>
                <c:pt idx="7">
                  <c:v>18.190000000000001</c:v>
                </c:pt>
                <c:pt idx="8">
                  <c:v>18.29</c:v>
                </c:pt>
                <c:pt idx="9">
                  <c:v>22.69</c:v>
                </c:pt>
                <c:pt idx="10">
                  <c:v>21.23</c:v>
                </c:pt>
                <c:pt idx="11">
                  <c:v>15.69</c:v>
                </c:pt>
                <c:pt idx="12">
                  <c:v>19.920000000000002</c:v>
                </c:pt>
                <c:pt idx="13">
                  <c:v>20.260000000000002</c:v>
                </c:pt>
                <c:pt idx="14">
                  <c:v>17.829999999999998</c:v>
                </c:pt>
                <c:pt idx="15">
                  <c:v>18.440000000000001</c:v>
                </c:pt>
                <c:pt idx="16">
                  <c:v>17.510000000000002</c:v>
                </c:pt>
                <c:pt idx="17">
                  <c:v>19.59</c:v>
                </c:pt>
                <c:pt idx="18">
                  <c:v>17.62</c:v>
                </c:pt>
                <c:pt idx="19">
                  <c:v>20.21</c:v>
                </c:pt>
                <c:pt idx="20">
                  <c:v>23.16</c:v>
                </c:pt>
                <c:pt idx="21">
                  <c:v>20.88</c:v>
                </c:pt>
                <c:pt idx="22">
                  <c:v>20.69</c:v>
                </c:pt>
                <c:pt idx="23">
                  <c:v>17.809999999999999</c:v>
                </c:pt>
                <c:pt idx="24">
                  <c:v>21.97</c:v>
                </c:pt>
                <c:pt idx="25">
                  <c:v>17.86</c:v>
                </c:pt>
                <c:pt idx="26">
                  <c:v>16.82</c:v>
                </c:pt>
                <c:pt idx="27">
                  <c:v>17.03</c:v>
                </c:pt>
                <c:pt idx="28">
                  <c:v>11.17</c:v>
                </c:pt>
                <c:pt idx="29">
                  <c:v>18.32</c:v>
                </c:pt>
                <c:pt idx="30">
                  <c:v>14.53</c:v>
                </c:pt>
                <c:pt idx="31">
                  <c:v>22.7</c:v>
                </c:pt>
                <c:pt idx="32">
                  <c:v>12.9</c:v>
                </c:pt>
                <c:pt idx="33">
                  <c:v>16.68</c:v>
                </c:pt>
                <c:pt idx="34">
                  <c:v>16.2</c:v>
                </c:pt>
                <c:pt idx="35">
                  <c:v>25.37</c:v>
                </c:pt>
                <c:pt idx="36">
                  <c:v>19</c:v>
                </c:pt>
                <c:pt idx="37">
                  <c:v>17.11</c:v>
                </c:pt>
                <c:pt idx="38">
                  <c:v>18.920000000000002</c:v>
                </c:pt>
                <c:pt idx="39">
                  <c:v>15.78</c:v>
                </c:pt>
                <c:pt idx="40">
                  <c:v>14.68</c:v>
                </c:pt>
                <c:pt idx="41">
                  <c:v>14.41</c:v>
                </c:pt>
                <c:pt idx="42">
                  <c:v>14.79</c:v>
                </c:pt>
                <c:pt idx="43">
                  <c:v>15.94</c:v>
                </c:pt>
                <c:pt idx="44">
                  <c:v>17.43</c:v>
                </c:pt>
                <c:pt idx="45">
                  <c:v>12.77</c:v>
                </c:pt>
                <c:pt idx="46">
                  <c:v>19.5</c:v>
                </c:pt>
                <c:pt idx="47">
                  <c:v>16.34</c:v>
                </c:pt>
                <c:pt idx="48">
                  <c:v>21.73</c:v>
                </c:pt>
                <c:pt idx="49">
                  <c:v>18.21</c:v>
                </c:pt>
                <c:pt idx="50">
                  <c:v>15.26</c:v>
                </c:pt>
                <c:pt idx="51">
                  <c:v>14.57</c:v>
                </c:pt>
                <c:pt idx="52">
                  <c:v>17.11</c:v>
                </c:pt>
                <c:pt idx="53">
                  <c:v>18.760000000000002</c:v>
                </c:pt>
                <c:pt idx="54">
                  <c:v>17.93</c:v>
                </c:pt>
                <c:pt idx="55">
                  <c:v>11</c:v>
                </c:pt>
                <c:pt idx="56">
                  <c:v>15.65</c:v>
                </c:pt>
                <c:pt idx="57">
                  <c:v>16.600000000000001</c:v>
                </c:pt>
                <c:pt idx="58">
                  <c:v>21.5</c:v>
                </c:pt>
                <c:pt idx="59">
                  <c:v>14.79</c:v>
                </c:pt>
                <c:pt idx="60">
                  <c:v>8.07</c:v>
                </c:pt>
                <c:pt idx="61">
                  <c:v>5.46</c:v>
                </c:pt>
                <c:pt idx="62">
                  <c:v>6.79</c:v>
                </c:pt>
                <c:pt idx="63">
                  <c:v>10.66</c:v>
                </c:pt>
                <c:pt idx="64">
                  <c:v>13.14</c:v>
                </c:pt>
                <c:pt idx="65">
                  <c:v>17.91</c:v>
                </c:pt>
                <c:pt idx="66">
                  <c:v>18.899999999999999</c:v>
                </c:pt>
                <c:pt idx="67">
                  <c:v>14.86</c:v>
                </c:pt>
                <c:pt idx="68">
                  <c:v>17.2</c:v>
                </c:pt>
                <c:pt idx="69">
                  <c:v>12</c:v>
                </c:pt>
                <c:pt idx="70">
                  <c:v>14.4</c:v>
                </c:pt>
                <c:pt idx="71">
                  <c:v>12.91</c:v>
                </c:pt>
                <c:pt idx="72">
                  <c:v>20.62</c:v>
                </c:pt>
                <c:pt idx="73">
                  <c:v>16.45</c:v>
                </c:pt>
                <c:pt idx="74">
                  <c:v>18.23</c:v>
                </c:pt>
                <c:pt idx="75">
                  <c:v>13.1</c:v>
                </c:pt>
                <c:pt idx="76">
                  <c:v>3.45</c:v>
                </c:pt>
                <c:pt idx="77">
                  <c:v>6.17</c:v>
                </c:pt>
                <c:pt idx="78">
                  <c:v>7.71</c:v>
                </c:pt>
                <c:pt idx="79">
                  <c:v>11.5</c:v>
                </c:pt>
                <c:pt idx="80">
                  <c:v>12.97</c:v>
                </c:pt>
                <c:pt idx="81">
                  <c:v>10.4</c:v>
                </c:pt>
                <c:pt idx="82">
                  <c:v>12.08</c:v>
                </c:pt>
                <c:pt idx="83">
                  <c:v>17.059999999999999</c:v>
                </c:pt>
                <c:pt idx="84">
                  <c:v>12.92</c:v>
                </c:pt>
                <c:pt idx="85">
                  <c:v>9.77</c:v>
                </c:pt>
                <c:pt idx="86">
                  <c:v>12.06</c:v>
                </c:pt>
                <c:pt idx="87">
                  <c:v>18.41</c:v>
                </c:pt>
                <c:pt idx="88">
                  <c:v>14.27</c:v>
                </c:pt>
                <c:pt idx="89">
                  <c:v>14.82</c:v>
                </c:pt>
                <c:pt idx="90">
                  <c:v>12.78</c:v>
                </c:pt>
                <c:pt idx="91">
                  <c:v>21.13</c:v>
                </c:pt>
                <c:pt idx="92">
                  <c:v>16.02</c:v>
                </c:pt>
                <c:pt idx="93">
                  <c:v>15.9</c:v>
                </c:pt>
                <c:pt idx="94">
                  <c:v>12.93</c:v>
                </c:pt>
                <c:pt idx="95">
                  <c:v>10.85</c:v>
                </c:pt>
                <c:pt idx="96">
                  <c:v>7.11</c:v>
                </c:pt>
                <c:pt idx="97">
                  <c:v>18.97</c:v>
                </c:pt>
                <c:pt idx="98">
                  <c:v>8.74</c:v>
                </c:pt>
                <c:pt idx="99">
                  <c:v>9.16</c:v>
                </c:pt>
                <c:pt idx="100">
                  <c:v>10.72</c:v>
                </c:pt>
                <c:pt idx="101">
                  <c:v>11.33</c:v>
                </c:pt>
                <c:pt idx="102">
                  <c:v>15.13</c:v>
                </c:pt>
                <c:pt idx="103">
                  <c:v>14.96</c:v>
                </c:pt>
                <c:pt idx="104">
                  <c:v>17.28</c:v>
                </c:pt>
                <c:pt idx="105">
                  <c:v>17.190000000000001</c:v>
                </c:pt>
                <c:pt idx="106">
                  <c:v>20.92</c:v>
                </c:pt>
                <c:pt idx="107">
                  <c:v>16.760000000000002</c:v>
                </c:pt>
                <c:pt idx="108">
                  <c:v>18.920000000000002</c:v>
                </c:pt>
                <c:pt idx="109">
                  <c:v>16.760000000000002</c:v>
                </c:pt>
                <c:pt idx="110">
                  <c:v>20.03</c:v>
                </c:pt>
                <c:pt idx="111">
                  <c:v>13.66</c:v>
                </c:pt>
                <c:pt idx="112">
                  <c:v>13.37</c:v>
                </c:pt>
                <c:pt idx="113">
                  <c:v>15.97</c:v>
                </c:pt>
                <c:pt idx="114">
                  <c:v>18.41</c:v>
                </c:pt>
                <c:pt idx="115">
                  <c:v>16.170000000000002</c:v>
                </c:pt>
                <c:pt idx="116">
                  <c:v>20.260000000000002</c:v>
                </c:pt>
                <c:pt idx="117">
                  <c:v>18.809999999999999</c:v>
                </c:pt>
                <c:pt idx="118">
                  <c:v>21.27</c:v>
                </c:pt>
                <c:pt idx="119">
                  <c:v>16.09</c:v>
                </c:pt>
                <c:pt idx="120">
                  <c:v>12.59</c:v>
                </c:pt>
                <c:pt idx="121">
                  <c:v>15.66</c:v>
                </c:pt>
                <c:pt idx="122">
                  <c:v>20.079999999999998</c:v>
                </c:pt>
                <c:pt idx="123">
                  <c:v>24.53</c:v>
                </c:pt>
                <c:pt idx="124">
                  <c:v>18.489999999999998</c:v>
                </c:pt>
                <c:pt idx="125">
                  <c:v>18</c:v>
                </c:pt>
                <c:pt idx="126">
                  <c:v>16.559999999999999</c:v>
                </c:pt>
                <c:pt idx="127">
                  <c:v>14.84</c:v>
                </c:pt>
                <c:pt idx="128">
                  <c:v>6.88</c:v>
                </c:pt>
                <c:pt idx="129">
                  <c:v>7.56</c:v>
                </c:pt>
                <c:pt idx="130">
                  <c:v>11.07</c:v>
                </c:pt>
                <c:pt idx="131">
                  <c:v>11.27</c:v>
                </c:pt>
                <c:pt idx="132">
                  <c:v>12.36</c:v>
                </c:pt>
                <c:pt idx="133">
                  <c:v>4.6399999999999997</c:v>
                </c:pt>
                <c:pt idx="134">
                  <c:v>8.34</c:v>
                </c:pt>
                <c:pt idx="135">
                  <c:v>14.29</c:v>
                </c:pt>
                <c:pt idx="136">
                  <c:v>12.59</c:v>
                </c:pt>
                <c:pt idx="137">
                  <c:v>12.73</c:v>
                </c:pt>
                <c:pt idx="138">
                  <c:v>8.8000000000000007</c:v>
                </c:pt>
                <c:pt idx="139">
                  <c:v>4.7300000000000004</c:v>
                </c:pt>
                <c:pt idx="140">
                  <c:v>14.13</c:v>
                </c:pt>
                <c:pt idx="141">
                  <c:v>10.48</c:v>
                </c:pt>
                <c:pt idx="142">
                  <c:v>6.09</c:v>
                </c:pt>
                <c:pt idx="143">
                  <c:v>5.8</c:v>
                </c:pt>
                <c:pt idx="144">
                  <c:v>7.1</c:v>
                </c:pt>
                <c:pt idx="145">
                  <c:v>14.94</c:v>
                </c:pt>
                <c:pt idx="146">
                  <c:v>18.16</c:v>
                </c:pt>
                <c:pt idx="147">
                  <c:v>20.12</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pt idx="1767">
                  <c:v>7.125</c:v>
                </c:pt>
                <c:pt idx="1768">
                  <c:v>12.944000000000001</c:v>
                </c:pt>
                <c:pt idx="1769">
                  <c:v>20.349</c:v>
                </c:pt>
                <c:pt idx="1770">
                  <c:v>21.190999999999999</c:v>
                </c:pt>
                <c:pt idx="1771">
                  <c:v>17.146000000000001</c:v>
                </c:pt>
                <c:pt idx="1772">
                  <c:v>18.687000000000001</c:v>
                </c:pt>
                <c:pt idx="1773">
                  <c:v>17.128</c:v>
                </c:pt>
                <c:pt idx="1774">
                  <c:v>20.827999999999999</c:v>
                </c:pt>
                <c:pt idx="1775">
                  <c:v>22.917000000000002</c:v>
                </c:pt>
                <c:pt idx="1776">
                  <c:v>21.527999999999999</c:v>
                </c:pt>
                <c:pt idx="1777">
                  <c:v>17.878</c:v>
                </c:pt>
                <c:pt idx="1778">
                  <c:v>19.420999999999999</c:v>
                </c:pt>
                <c:pt idx="1779">
                  <c:v>18.908999999999999</c:v>
                </c:pt>
                <c:pt idx="1780">
                  <c:v>18.922000000000001</c:v>
                </c:pt>
                <c:pt idx="1781">
                  <c:v>18.231999999999999</c:v>
                </c:pt>
                <c:pt idx="1782">
                  <c:v>20.916</c:v>
                </c:pt>
                <c:pt idx="1783">
                  <c:v>12.284000000000001</c:v>
                </c:pt>
                <c:pt idx="1784">
                  <c:v>9.4</c:v>
                </c:pt>
                <c:pt idx="1785">
                  <c:v>14.882</c:v>
                </c:pt>
                <c:pt idx="1786">
                  <c:v>16.556999999999999</c:v>
                </c:pt>
                <c:pt idx="1787">
                  <c:v>18.356000000000002</c:v>
                </c:pt>
                <c:pt idx="1788">
                  <c:v>7.9669999999999996</c:v>
                </c:pt>
                <c:pt idx="1789">
                  <c:v>7.2619999999999996</c:v>
                </c:pt>
                <c:pt idx="1790">
                  <c:v>16.91</c:v>
                </c:pt>
                <c:pt idx="1791">
                  <c:v>21.751999999999999</c:v>
                </c:pt>
                <c:pt idx="1792">
                  <c:v>24.521000000000001</c:v>
                </c:pt>
                <c:pt idx="1793">
                  <c:v>14.776999999999999</c:v>
                </c:pt>
                <c:pt idx="1794">
                  <c:v>19.939</c:v>
                </c:pt>
                <c:pt idx="1795">
                  <c:v>17.164999999999999</c:v>
                </c:pt>
                <c:pt idx="1796">
                  <c:v>21.78</c:v>
                </c:pt>
                <c:pt idx="1797">
                  <c:v>19.300999999999998</c:v>
                </c:pt>
                <c:pt idx="1798">
                  <c:v>14.872999999999999</c:v>
                </c:pt>
                <c:pt idx="1799">
                  <c:v>18.870999999999999</c:v>
                </c:pt>
                <c:pt idx="1800">
                  <c:v>14.566000000000001</c:v>
                </c:pt>
                <c:pt idx="1801">
                  <c:v>20.486000000000001</c:v>
                </c:pt>
                <c:pt idx="1802">
                  <c:v>12.497999999999999</c:v>
                </c:pt>
                <c:pt idx="1803">
                  <c:v>24.018000000000001</c:v>
                </c:pt>
                <c:pt idx="1804">
                  <c:v>24.35</c:v>
                </c:pt>
                <c:pt idx="1805">
                  <c:v>23.137</c:v>
                </c:pt>
                <c:pt idx="1806">
                  <c:v>19.047999999999998</c:v>
                </c:pt>
                <c:pt idx="1807">
                  <c:v>20.446000000000002</c:v>
                </c:pt>
                <c:pt idx="1808">
                  <c:v>18.466999999999999</c:v>
                </c:pt>
                <c:pt idx="1809">
                  <c:v>22.416</c:v>
                </c:pt>
                <c:pt idx="1810">
                  <c:v>20.027999999999999</c:v>
                </c:pt>
                <c:pt idx="1811">
                  <c:v>21.614000000000001</c:v>
                </c:pt>
                <c:pt idx="1812">
                  <c:v>19.542000000000002</c:v>
                </c:pt>
                <c:pt idx="1813">
                  <c:v>16.218</c:v>
                </c:pt>
                <c:pt idx="1814">
                  <c:v>13.586</c:v>
                </c:pt>
                <c:pt idx="1815">
                  <c:v>12.019</c:v>
                </c:pt>
                <c:pt idx="1816">
                  <c:v>18.602</c:v>
                </c:pt>
                <c:pt idx="1817">
                  <c:v>18.343</c:v>
                </c:pt>
                <c:pt idx="1818">
                  <c:v>17.006</c:v>
                </c:pt>
                <c:pt idx="1819">
                  <c:v>23.350999999999999</c:v>
                </c:pt>
                <c:pt idx="1820">
                  <c:v>24.065000000000001</c:v>
                </c:pt>
                <c:pt idx="1821">
                  <c:v>17.446999999999999</c:v>
                </c:pt>
                <c:pt idx="1822">
                  <c:v>23.736000000000001</c:v>
                </c:pt>
                <c:pt idx="1823">
                  <c:v>22.952999999999999</c:v>
                </c:pt>
                <c:pt idx="1824">
                  <c:v>17.297000000000001</c:v>
                </c:pt>
                <c:pt idx="1825">
                  <c:v>22.206</c:v>
                </c:pt>
                <c:pt idx="1826">
                  <c:v>20.690999999999999</c:v>
                </c:pt>
                <c:pt idx="1827">
                  <c:v>22.382000000000001</c:v>
                </c:pt>
                <c:pt idx="1828">
                  <c:v>18.837</c:v>
                </c:pt>
                <c:pt idx="1829">
                  <c:v>14.084</c:v>
                </c:pt>
                <c:pt idx="1830">
                  <c:v>18.954999999999998</c:v>
                </c:pt>
                <c:pt idx="1831">
                  <c:v>15.646000000000001</c:v>
                </c:pt>
                <c:pt idx="1832">
                  <c:v>23.321000000000002</c:v>
                </c:pt>
                <c:pt idx="1833">
                  <c:v>21.574999999999999</c:v>
                </c:pt>
                <c:pt idx="1834">
                  <c:v>19.215</c:v>
                </c:pt>
                <c:pt idx="1835">
                  <c:v>25.207000000000001</c:v>
                </c:pt>
                <c:pt idx="1836">
                  <c:v>24.256</c:v>
                </c:pt>
                <c:pt idx="1837">
                  <c:v>23.155000000000001</c:v>
                </c:pt>
                <c:pt idx="1838">
                  <c:v>24.797999999999998</c:v>
                </c:pt>
                <c:pt idx="1839">
                  <c:v>25.78</c:v>
                </c:pt>
                <c:pt idx="1840">
                  <c:v>21.422000000000001</c:v>
                </c:pt>
                <c:pt idx="1841">
                  <c:v>20.663</c:v>
                </c:pt>
                <c:pt idx="1842">
                  <c:v>22.3</c:v>
                </c:pt>
                <c:pt idx="1843">
                  <c:v>18.887</c:v>
                </c:pt>
                <c:pt idx="1844">
                  <c:v>22.683</c:v>
                </c:pt>
                <c:pt idx="1845">
                  <c:v>16.957999999999998</c:v>
                </c:pt>
                <c:pt idx="1846">
                  <c:v>16.782</c:v>
                </c:pt>
                <c:pt idx="1847">
                  <c:v>19.123000000000001</c:v>
                </c:pt>
                <c:pt idx="1848">
                  <c:v>25.733000000000001</c:v>
                </c:pt>
                <c:pt idx="1849">
                  <c:v>21.803000000000001</c:v>
                </c:pt>
                <c:pt idx="1850">
                  <c:v>19.593</c:v>
                </c:pt>
                <c:pt idx="1851">
                  <c:v>19.78</c:v>
                </c:pt>
                <c:pt idx="1852">
                  <c:v>23.937000000000001</c:v>
                </c:pt>
                <c:pt idx="1853">
                  <c:v>23.936</c:v>
                </c:pt>
                <c:pt idx="1854">
                  <c:v>25.347999999999999</c:v>
                </c:pt>
                <c:pt idx="1855">
                  <c:v>22.189</c:v>
                </c:pt>
                <c:pt idx="1856">
                  <c:v>21.251999999999999</c:v>
                </c:pt>
                <c:pt idx="1857">
                  <c:v>13.71</c:v>
                </c:pt>
                <c:pt idx="1858">
                  <c:v>17.597999999999999</c:v>
                </c:pt>
                <c:pt idx="1859">
                  <c:v>24.1</c:v>
                </c:pt>
                <c:pt idx="1860">
                  <c:v>13.327999999999999</c:v>
                </c:pt>
                <c:pt idx="1861">
                  <c:v>19.478999999999999</c:v>
                </c:pt>
                <c:pt idx="1862">
                  <c:v>17.204999999999998</c:v>
                </c:pt>
                <c:pt idx="1863">
                  <c:v>17.420000000000002</c:v>
                </c:pt>
                <c:pt idx="1864">
                  <c:v>12.275</c:v>
                </c:pt>
                <c:pt idx="1865">
                  <c:v>10.423999999999999</c:v>
                </c:pt>
                <c:pt idx="1866">
                  <c:v>16.638000000000002</c:v>
                </c:pt>
                <c:pt idx="1867">
                  <c:v>13.983000000000001</c:v>
                </c:pt>
                <c:pt idx="1868">
                  <c:v>13.666</c:v>
                </c:pt>
                <c:pt idx="1869">
                  <c:v>11.678000000000001</c:v>
                </c:pt>
                <c:pt idx="1870">
                  <c:v>8.5459999999999994</c:v>
                </c:pt>
                <c:pt idx="1871">
                  <c:v>12.852</c:v>
                </c:pt>
                <c:pt idx="1872">
                  <c:v>19.082999999999998</c:v>
                </c:pt>
                <c:pt idx="1873">
                  <c:v>18.521999999999998</c:v>
                </c:pt>
                <c:pt idx="1874">
                  <c:v>23.218</c:v>
                </c:pt>
                <c:pt idx="1875">
                  <c:v>18.501000000000001</c:v>
                </c:pt>
                <c:pt idx="1876">
                  <c:v>19.420999999999999</c:v>
                </c:pt>
                <c:pt idx="1877">
                  <c:v>25.34</c:v>
                </c:pt>
                <c:pt idx="1878">
                  <c:v>18.827000000000002</c:v>
                </c:pt>
                <c:pt idx="1879">
                  <c:v>18.890999999999998</c:v>
                </c:pt>
                <c:pt idx="1880">
                  <c:v>13.291</c:v>
                </c:pt>
                <c:pt idx="1881">
                  <c:v>12.233000000000001</c:v>
                </c:pt>
                <c:pt idx="1882">
                  <c:v>25.565999999999999</c:v>
                </c:pt>
                <c:pt idx="1883">
                  <c:v>18.297000000000001</c:v>
                </c:pt>
                <c:pt idx="1884">
                  <c:v>11.298999999999999</c:v>
                </c:pt>
                <c:pt idx="1885">
                  <c:v>14.955</c:v>
                </c:pt>
                <c:pt idx="1886">
                  <c:v>18.984000000000002</c:v>
                </c:pt>
                <c:pt idx="1887">
                  <c:v>22.728000000000002</c:v>
                </c:pt>
                <c:pt idx="1888">
                  <c:v>16.297999999999998</c:v>
                </c:pt>
                <c:pt idx="1889">
                  <c:v>16.138000000000002</c:v>
                </c:pt>
                <c:pt idx="1890">
                  <c:v>16.856000000000002</c:v>
                </c:pt>
                <c:pt idx="1891">
                  <c:v>14.852</c:v>
                </c:pt>
                <c:pt idx="1892">
                  <c:v>11.401</c:v>
                </c:pt>
                <c:pt idx="1893">
                  <c:v>16.401</c:v>
                </c:pt>
                <c:pt idx="1894">
                  <c:v>11.163</c:v>
                </c:pt>
                <c:pt idx="1895">
                  <c:v>12.827999999999999</c:v>
                </c:pt>
                <c:pt idx="1896">
                  <c:v>11.086</c:v>
                </c:pt>
                <c:pt idx="1897">
                  <c:v>14.992000000000001</c:v>
                </c:pt>
                <c:pt idx="1898">
                  <c:v>16.242000000000001</c:v>
                </c:pt>
                <c:pt idx="1899">
                  <c:v>24.669</c:v>
                </c:pt>
                <c:pt idx="1900">
                  <c:v>13.856</c:v>
                </c:pt>
                <c:pt idx="1901">
                  <c:v>18.247</c:v>
                </c:pt>
                <c:pt idx="1902">
                  <c:v>7.9219999999999997</c:v>
                </c:pt>
                <c:pt idx="1903">
                  <c:v>21.419</c:v>
                </c:pt>
                <c:pt idx="1904">
                  <c:v>5.6050000000000004</c:v>
                </c:pt>
                <c:pt idx="1905">
                  <c:v>10.805999999999999</c:v>
                </c:pt>
                <c:pt idx="1906">
                  <c:v>5.2279999999999998</c:v>
                </c:pt>
                <c:pt idx="1907">
                  <c:v>16.844999999999999</c:v>
                </c:pt>
                <c:pt idx="1908">
                  <c:v>20.164000000000001</c:v>
                </c:pt>
                <c:pt idx="1909">
                  <c:v>9.7420000000000009</c:v>
                </c:pt>
                <c:pt idx="1910">
                  <c:v>18.417000000000002</c:v>
                </c:pt>
                <c:pt idx="1911">
                  <c:v>18.928000000000001</c:v>
                </c:pt>
                <c:pt idx="1912">
                  <c:v>18.260999999999999</c:v>
                </c:pt>
                <c:pt idx="1913">
                  <c:v>15.555</c:v>
                </c:pt>
                <c:pt idx="1914">
                  <c:v>5.3869999999999996</c:v>
                </c:pt>
                <c:pt idx="1915">
                  <c:v>7.9690000000000003</c:v>
                </c:pt>
                <c:pt idx="1916">
                  <c:v>14.675000000000001</c:v>
                </c:pt>
                <c:pt idx="1917">
                  <c:v>15.971</c:v>
                </c:pt>
                <c:pt idx="1918">
                  <c:v>19.899000000000001</c:v>
                </c:pt>
                <c:pt idx="1919">
                  <c:v>12.394</c:v>
                </c:pt>
                <c:pt idx="1920">
                  <c:v>6.7</c:v>
                </c:pt>
                <c:pt idx="1921">
                  <c:v>20.771000000000001</c:v>
                </c:pt>
                <c:pt idx="1922">
                  <c:v>20.712</c:v>
                </c:pt>
                <c:pt idx="1923">
                  <c:v>10.210000000000001</c:v>
                </c:pt>
                <c:pt idx="1924">
                  <c:v>11.388999999999999</c:v>
                </c:pt>
                <c:pt idx="1925">
                  <c:v>14.901999999999999</c:v>
                </c:pt>
                <c:pt idx="1926">
                  <c:v>12.318</c:v>
                </c:pt>
                <c:pt idx="1927">
                  <c:v>11.103999999999999</c:v>
                </c:pt>
                <c:pt idx="1928">
                  <c:v>5.1740000000000004</c:v>
                </c:pt>
                <c:pt idx="1929">
                  <c:v>13.135999999999999</c:v>
                </c:pt>
                <c:pt idx="1930">
                  <c:v>19.109000000000002</c:v>
                </c:pt>
                <c:pt idx="1931">
                  <c:v>17.649999999999999</c:v>
                </c:pt>
                <c:pt idx="1932">
                  <c:v>16.550999999999998</c:v>
                </c:pt>
                <c:pt idx="1933">
                  <c:v>6.5750000000000002</c:v>
                </c:pt>
                <c:pt idx="1934">
                  <c:v>16.036999999999999</c:v>
                </c:pt>
                <c:pt idx="1935">
                  <c:v>10.435</c:v>
                </c:pt>
                <c:pt idx="1936">
                  <c:v>7.6740000000000004</c:v>
                </c:pt>
                <c:pt idx="1937">
                  <c:v>6.5990000000000002</c:v>
                </c:pt>
                <c:pt idx="1938">
                  <c:v>11.367000000000001</c:v>
                </c:pt>
                <c:pt idx="1939">
                  <c:v>9.1229999999999993</c:v>
                </c:pt>
                <c:pt idx="1940">
                  <c:v>15.747999999999999</c:v>
                </c:pt>
                <c:pt idx="1941">
                  <c:v>7.4640000000000004</c:v>
                </c:pt>
                <c:pt idx="1942">
                  <c:v>13.407999999999999</c:v>
                </c:pt>
                <c:pt idx="1943">
                  <c:v>21.038</c:v>
                </c:pt>
                <c:pt idx="1944">
                  <c:v>5.1040000000000001</c:v>
                </c:pt>
                <c:pt idx="1945">
                  <c:v>6.1260000000000003</c:v>
                </c:pt>
                <c:pt idx="1946">
                  <c:v>8.2140000000000004</c:v>
                </c:pt>
                <c:pt idx="1947">
                  <c:v>12.272</c:v>
                </c:pt>
                <c:pt idx="1948">
                  <c:v>8.0540000000000003</c:v>
                </c:pt>
                <c:pt idx="1949">
                  <c:v>12.288</c:v>
                </c:pt>
                <c:pt idx="1950">
                  <c:v>9.4339999999999993</c:v>
                </c:pt>
                <c:pt idx="1951">
                  <c:v>10.856999999999999</c:v>
                </c:pt>
                <c:pt idx="1952">
                  <c:v>3.06</c:v>
                </c:pt>
                <c:pt idx="1953">
                  <c:v>16.59</c:v>
                </c:pt>
                <c:pt idx="1954">
                  <c:v>12.755000000000001</c:v>
                </c:pt>
                <c:pt idx="1955">
                  <c:v>9.7609999999999992</c:v>
                </c:pt>
                <c:pt idx="1956">
                  <c:v>8.3569999999999993</c:v>
                </c:pt>
                <c:pt idx="1957">
                  <c:v>16.693000000000001</c:v>
                </c:pt>
                <c:pt idx="1958">
                  <c:v>12.257999999999999</c:v>
                </c:pt>
                <c:pt idx="1959">
                  <c:v>8.9689999999999994</c:v>
                </c:pt>
                <c:pt idx="1960">
                  <c:v>14.663</c:v>
                </c:pt>
                <c:pt idx="1961">
                  <c:v>5.6680000000000001</c:v>
                </c:pt>
                <c:pt idx="1962">
                  <c:v>9.8689999999999998</c:v>
                </c:pt>
                <c:pt idx="1963">
                  <c:v>17.108000000000001</c:v>
                </c:pt>
                <c:pt idx="1964">
                  <c:v>13.917</c:v>
                </c:pt>
                <c:pt idx="1965">
                  <c:v>19.228000000000002</c:v>
                </c:pt>
                <c:pt idx="1966">
                  <c:v>14.93</c:v>
                </c:pt>
                <c:pt idx="1967">
                  <c:v>12.731</c:v>
                </c:pt>
                <c:pt idx="1968">
                  <c:v>12.614000000000001</c:v>
                </c:pt>
                <c:pt idx="1969">
                  <c:v>9.2560000000000002</c:v>
                </c:pt>
                <c:pt idx="1970">
                  <c:v>7.55</c:v>
                </c:pt>
                <c:pt idx="1971">
                  <c:v>13.542999999999999</c:v>
                </c:pt>
                <c:pt idx="1972">
                  <c:v>7.0090000000000003</c:v>
                </c:pt>
                <c:pt idx="1973">
                  <c:v>13.36</c:v>
                </c:pt>
                <c:pt idx="1974">
                  <c:v>12.569000000000001</c:v>
                </c:pt>
                <c:pt idx="1975">
                  <c:v>15.835000000000001</c:v>
                </c:pt>
                <c:pt idx="1976">
                  <c:v>20.934000000000001</c:v>
                </c:pt>
                <c:pt idx="1977">
                  <c:v>13.759</c:v>
                </c:pt>
                <c:pt idx="1978">
                  <c:v>20.856999999999999</c:v>
                </c:pt>
                <c:pt idx="1979">
                  <c:v>20.248999999999999</c:v>
                </c:pt>
                <c:pt idx="1980">
                  <c:v>17.920999999999999</c:v>
                </c:pt>
                <c:pt idx="1981">
                  <c:v>14.968</c:v>
                </c:pt>
                <c:pt idx="1982">
                  <c:v>10.923</c:v>
                </c:pt>
                <c:pt idx="1983">
                  <c:v>15.101000000000001</c:v>
                </c:pt>
                <c:pt idx="1984">
                  <c:v>9.9589999999999996</c:v>
                </c:pt>
                <c:pt idx="1985">
                  <c:v>6.915</c:v>
                </c:pt>
                <c:pt idx="1986">
                  <c:v>16.890999999999998</c:v>
                </c:pt>
                <c:pt idx="1987">
                  <c:v>14.029</c:v>
                </c:pt>
                <c:pt idx="1988">
                  <c:v>4.2640000000000002</c:v>
                </c:pt>
                <c:pt idx="1989">
                  <c:v>9.0920000000000005</c:v>
                </c:pt>
                <c:pt idx="1990">
                  <c:v>12.484999999999999</c:v>
                </c:pt>
                <c:pt idx="1991">
                  <c:v>6.5919999999999996</c:v>
                </c:pt>
                <c:pt idx="1992">
                  <c:v>12.079000000000001</c:v>
                </c:pt>
                <c:pt idx="1993">
                  <c:v>14.843</c:v>
                </c:pt>
                <c:pt idx="1994">
                  <c:v>4.7640000000000002</c:v>
                </c:pt>
                <c:pt idx="1995">
                  <c:v>11.847</c:v>
                </c:pt>
                <c:pt idx="1996">
                  <c:v>14.927</c:v>
                </c:pt>
                <c:pt idx="1997">
                  <c:v>7.2430000000000003</c:v>
                </c:pt>
                <c:pt idx="1998">
                  <c:v>4.8559999999999999</c:v>
                </c:pt>
                <c:pt idx="1999">
                  <c:v>8.7289999999999992</c:v>
                </c:pt>
                <c:pt idx="2000">
                  <c:v>21.507999999999999</c:v>
                </c:pt>
                <c:pt idx="2001">
                  <c:v>9.7010000000000005</c:v>
                </c:pt>
                <c:pt idx="2002">
                  <c:v>13.217000000000001</c:v>
                </c:pt>
                <c:pt idx="2003">
                  <c:v>14.595000000000001</c:v>
                </c:pt>
                <c:pt idx="2004">
                  <c:v>9.9809999999999999</c:v>
                </c:pt>
                <c:pt idx="2005">
                  <c:v>25.318999999999999</c:v>
                </c:pt>
                <c:pt idx="2006">
                  <c:v>17.184999999999999</c:v>
                </c:pt>
                <c:pt idx="2007">
                  <c:v>10.712999999999999</c:v>
                </c:pt>
                <c:pt idx="2008">
                  <c:v>14.122999999999999</c:v>
                </c:pt>
                <c:pt idx="2009">
                  <c:v>13.952999999999999</c:v>
                </c:pt>
                <c:pt idx="2010">
                  <c:v>15.371</c:v>
                </c:pt>
                <c:pt idx="2011">
                  <c:v>14.113</c:v>
                </c:pt>
                <c:pt idx="2012">
                  <c:v>15.026</c:v>
                </c:pt>
                <c:pt idx="2013">
                  <c:v>21.934999999999999</c:v>
                </c:pt>
                <c:pt idx="2014">
                  <c:v>21.59</c:v>
                </c:pt>
                <c:pt idx="2015">
                  <c:v>19.094000000000001</c:v>
                </c:pt>
                <c:pt idx="2016">
                  <c:v>9.375</c:v>
                </c:pt>
                <c:pt idx="2017">
                  <c:v>5.8259999999999996</c:v>
                </c:pt>
                <c:pt idx="2018">
                  <c:v>16.934000000000001</c:v>
                </c:pt>
                <c:pt idx="2019">
                  <c:v>15.574</c:v>
                </c:pt>
                <c:pt idx="2020">
                  <c:v>16.777000000000001</c:v>
                </c:pt>
                <c:pt idx="2021">
                  <c:v>12.670999999999999</c:v>
                </c:pt>
                <c:pt idx="2022">
                  <c:v>13.176</c:v>
                </c:pt>
                <c:pt idx="2023">
                  <c:v>15.378</c:v>
                </c:pt>
                <c:pt idx="2024">
                  <c:v>15.134</c:v>
                </c:pt>
                <c:pt idx="2025">
                  <c:v>9.5350000000000001</c:v>
                </c:pt>
                <c:pt idx="2026">
                  <c:v>15.129</c:v>
                </c:pt>
                <c:pt idx="2027">
                  <c:v>17.460999999999999</c:v>
                </c:pt>
                <c:pt idx="2028">
                  <c:v>15.919</c:v>
                </c:pt>
                <c:pt idx="2029">
                  <c:v>15.135999999999999</c:v>
                </c:pt>
                <c:pt idx="2030">
                  <c:v>16.137</c:v>
                </c:pt>
                <c:pt idx="2031">
                  <c:v>13.619</c:v>
                </c:pt>
                <c:pt idx="2032">
                  <c:v>8.6890000000000001</c:v>
                </c:pt>
                <c:pt idx="2033">
                  <c:v>17.091999999999999</c:v>
                </c:pt>
                <c:pt idx="2034">
                  <c:v>7.5810000000000004</c:v>
                </c:pt>
                <c:pt idx="2035">
                  <c:v>8.1219999999999999</c:v>
                </c:pt>
                <c:pt idx="2036">
                  <c:v>15.984999999999999</c:v>
                </c:pt>
                <c:pt idx="2037">
                  <c:v>9.6739999999999995</c:v>
                </c:pt>
                <c:pt idx="2038">
                  <c:v>10.978</c:v>
                </c:pt>
                <c:pt idx="2039">
                  <c:v>7.0709999999999997</c:v>
                </c:pt>
                <c:pt idx="2040">
                  <c:v>2.7850000000000001</c:v>
                </c:pt>
                <c:pt idx="2041">
                  <c:v>19.861999999999998</c:v>
                </c:pt>
                <c:pt idx="2042">
                  <c:v>12.053000000000001</c:v>
                </c:pt>
                <c:pt idx="2043">
                  <c:v>13.565</c:v>
                </c:pt>
                <c:pt idx="2044">
                  <c:v>14.005000000000001</c:v>
                </c:pt>
                <c:pt idx="2045">
                  <c:v>16.091000000000001</c:v>
                </c:pt>
                <c:pt idx="2046">
                  <c:v>11.042999999999999</c:v>
                </c:pt>
                <c:pt idx="2047">
                  <c:v>22.004000000000001</c:v>
                </c:pt>
                <c:pt idx="2048">
                  <c:v>5.9509999999999996</c:v>
                </c:pt>
                <c:pt idx="2049">
                  <c:v>19.745999999999999</c:v>
                </c:pt>
                <c:pt idx="2050">
                  <c:v>17.605</c:v>
                </c:pt>
                <c:pt idx="2051">
                  <c:v>13.534000000000001</c:v>
                </c:pt>
                <c:pt idx="2052">
                  <c:v>11.692</c:v>
                </c:pt>
                <c:pt idx="2053">
                  <c:v>9.9559999999999995</c:v>
                </c:pt>
                <c:pt idx="2054">
                  <c:v>9.9179999999999993</c:v>
                </c:pt>
                <c:pt idx="2055">
                  <c:v>21.297999999999998</c:v>
                </c:pt>
                <c:pt idx="2056">
                  <c:v>17.263000000000002</c:v>
                </c:pt>
                <c:pt idx="2057">
                  <c:v>9.3109999999999999</c:v>
                </c:pt>
                <c:pt idx="2058">
                  <c:v>3.7440000000000002</c:v>
                </c:pt>
                <c:pt idx="2059">
                  <c:v>15.294</c:v>
                </c:pt>
                <c:pt idx="2060">
                  <c:v>13.664</c:v>
                </c:pt>
                <c:pt idx="2061">
                  <c:v>19.449000000000002</c:v>
                </c:pt>
                <c:pt idx="2062">
                  <c:v>12.680999999999999</c:v>
                </c:pt>
                <c:pt idx="2063">
                  <c:v>11.489000000000001</c:v>
                </c:pt>
                <c:pt idx="2064">
                  <c:v>13.666</c:v>
                </c:pt>
                <c:pt idx="2065">
                  <c:v>20.126000000000001</c:v>
                </c:pt>
                <c:pt idx="2066">
                  <c:v>21.34</c:v>
                </c:pt>
                <c:pt idx="2067">
                  <c:v>13.436</c:v>
                </c:pt>
                <c:pt idx="2068">
                  <c:v>12.981999999999999</c:v>
                </c:pt>
                <c:pt idx="2069">
                  <c:v>14.893000000000001</c:v>
                </c:pt>
                <c:pt idx="2070">
                  <c:v>20.873000000000001</c:v>
                </c:pt>
                <c:pt idx="2071">
                  <c:v>14.635999999999999</c:v>
                </c:pt>
                <c:pt idx="2072">
                  <c:v>12.513</c:v>
                </c:pt>
                <c:pt idx="2073">
                  <c:v>13.832000000000001</c:v>
                </c:pt>
                <c:pt idx="2074">
                  <c:v>9.8079999999999998</c:v>
                </c:pt>
                <c:pt idx="2075">
                  <c:v>10.195</c:v>
                </c:pt>
                <c:pt idx="2076">
                  <c:v>19.206</c:v>
                </c:pt>
                <c:pt idx="2077">
                  <c:v>20.259</c:v>
                </c:pt>
                <c:pt idx="2078">
                  <c:v>23.765999999999998</c:v>
                </c:pt>
                <c:pt idx="2079">
                  <c:v>19.768000000000001</c:v>
                </c:pt>
                <c:pt idx="2080">
                  <c:v>22.242999999999999</c:v>
                </c:pt>
                <c:pt idx="2081">
                  <c:v>19.744</c:v>
                </c:pt>
                <c:pt idx="2082">
                  <c:v>9.0779999999999994</c:v>
                </c:pt>
                <c:pt idx="2083">
                  <c:v>7.7160000000000002</c:v>
                </c:pt>
                <c:pt idx="2084">
                  <c:v>9.5139999999999993</c:v>
                </c:pt>
                <c:pt idx="2085">
                  <c:v>9.5410000000000004</c:v>
                </c:pt>
                <c:pt idx="2086">
                  <c:v>1.823</c:v>
                </c:pt>
                <c:pt idx="2087">
                  <c:v>12.193</c:v>
                </c:pt>
                <c:pt idx="2088">
                  <c:v>8.4600000000000009</c:v>
                </c:pt>
                <c:pt idx="2089">
                  <c:v>14.526</c:v>
                </c:pt>
                <c:pt idx="2090">
                  <c:v>10.821999999999999</c:v>
                </c:pt>
                <c:pt idx="2091">
                  <c:v>10.92</c:v>
                </c:pt>
                <c:pt idx="2092">
                  <c:v>10.53</c:v>
                </c:pt>
                <c:pt idx="2093">
                  <c:v>14.333</c:v>
                </c:pt>
                <c:pt idx="2094">
                  <c:v>18.196999999999999</c:v>
                </c:pt>
                <c:pt idx="2095">
                  <c:v>11.565</c:v>
                </c:pt>
                <c:pt idx="2096">
                  <c:v>9.0619999999999994</c:v>
                </c:pt>
                <c:pt idx="2097">
                  <c:v>5.4409999999999998</c:v>
                </c:pt>
                <c:pt idx="2098">
                  <c:v>16.532</c:v>
                </c:pt>
                <c:pt idx="2099">
                  <c:v>10.561</c:v>
                </c:pt>
                <c:pt idx="2100">
                  <c:v>11.702</c:v>
                </c:pt>
                <c:pt idx="2101">
                  <c:v>12.435</c:v>
                </c:pt>
                <c:pt idx="2102">
                  <c:v>4.3789999999999996</c:v>
                </c:pt>
                <c:pt idx="2103">
                  <c:v>9.75</c:v>
                </c:pt>
                <c:pt idx="2104">
                  <c:v>11.827999999999999</c:v>
                </c:pt>
                <c:pt idx="2105">
                  <c:v>21.425000000000001</c:v>
                </c:pt>
                <c:pt idx="2106">
                  <c:v>12.238</c:v>
                </c:pt>
                <c:pt idx="2107">
                  <c:v>14.571999999999999</c:v>
                </c:pt>
                <c:pt idx="2108">
                  <c:v>17.434000000000001</c:v>
                </c:pt>
                <c:pt idx="2109">
                  <c:v>15.201000000000001</c:v>
                </c:pt>
                <c:pt idx="2110">
                  <c:v>12.946</c:v>
                </c:pt>
                <c:pt idx="2111">
                  <c:v>14.698</c:v>
                </c:pt>
                <c:pt idx="2112">
                  <c:v>21.548999999999999</c:v>
                </c:pt>
                <c:pt idx="2113">
                  <c:v>20.22</c:v>
                </c:pt>
                <c:pt idx="2114">
                  <c:v>18.122</c:v>
                </c:pt>
                <c:pt idx="2115">
                  <c:v>21.132000000000001</c:v>
                </c:pt>
                <c:pt idx="2116">
                  <c:v>15.565</c:v>
                </c:pt>
                <c:pt idx="2117">
                  <c:v>12.491</c:v>
                </c:pt>
                <c:pt idx="2118">
                  <c:v>12.569000000000001</c:v>
                </c:pt>
                <c:pt idx="2119">
                  <c:v>21.300999999999998</c:v>
                </c:pt>
                <c:pt idx="2120">
                  <c:v>11.211</c:v>
                </c:pt>
                <c:pt idx="2121">
                  <c:v>18.670999999999999</c:v>
                </c:pt>
                <c:pt idx="2122">
                  <c:v>13.756</c:v>
                </c:pt>
                <c:pt idx="2123">
                  <c:v>18.765000000000001</c:v>
                </c:pt>
                <c:pt idx="2124">
                  <c:v>15.586</c:v>
                </c:pt>
                <c:pt idx="2125">
                  <c:v>19.526</c:v>
                </c:pt>
                <c:pt idx="2126">
                  <c:v>7.641</c:v>
                </c:pt>
                <c:pt idx="2127">
                  <c:v>20.664000000000001</c:v>
                </c:pt>
                <c:pt idx="2128">
                  <c:v>14.369</c:v>
                </c:pt>
                <c:pt idx="2129">
                  <c:v>11.531000000000001</c:v>
                </c:pt>
                <c:pt idx="2130">
                  <c:v>15.837</c:v>
                </c:pt>
                <c:pt idx="2131">
                  <c:v>15.907</c:v>
                </c:pt>
                <c:pt idx="2132">
                  <c:v>14.597</c:v>
                </c:pt>
              </c:numCache>
            </c:numRef>
          </c:yVal>
          <c:smooth val="0"/>
          <c:extLst>
            <c:ext xmlns:c16="http://schemas.microsoft.com/office/drawing/2014/chart" uri="{C3380CC4-5D6E-409C-BE32-E72D297353CC}">
              <c16:uniqueId val="{00000001-FC95-448A-AA94-65BC83807E48}"/>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 Pressure</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Air Press</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Daily_Prev!$Q$19:$Q$2498</c:f>
              <c:numCache>
                <c:formatCode>0.0</c:formatCode>
                <c:ptCount val="2480"/>
                <c:pt idx="0">
                  <c:v>731.61</c:v>
                </c:pt>
                <c:pt idx="1">
                  <c:v>731.52</c:v>
                </c:pt>
                <c:pt idx="2">
                  <c:v>730.6</c:v>
                </c:pt>
                <c:pt idx="3">
                  <c:v>729.9</c:v>
                </c:pt>
                <c:pt idx="4">
                  <c:v>730.07</c:v>
                </c:pt>
                <c:pt idx="5">
                  <c:v>730.6</c:v>
                </c:pt>
                <c:pt idx="6">
                  <c:v>730.85</c:v>
                </c:pt>
                <c:pt idx="7">
                  <c:v>729.41</c:v>
                </c:pt>
                <c:pt idx="8">
                  <c:v>728.7</c:v>
                </c:pt>
                <c:pt idx="9">
                  <c:v>728.9</c:v>
                </c:pt>
                <c:pt idx="10">
                  <c:v>729.22</c:v>
                </c:pt>
                <c:pt idx="11">
                  <c:v>729.76</c:v>
                </c:pt>
                <c:pt idx="12">
                  <c:v>729.61</c:v>
                </c:pt>
                <c:pt idx="13">
                  <c:v>729.67</c:v>
                </c:pt>
                <c:pt idx="14">
                  <c:v>730.33</c:v>
                </c:pt>
                <c:pt idx="15">
                  <c:v>731.19</c:v>
                </c:pt>
                <c:pt idx="16">
                  <c:v>731.9</c:v>
                </c:pt>
                <c:pt idx="17">
                  <c:v>731.94</c:v>
                </c:pt>
                <c:pt idx="18">
                  <c:v>732.31</c:v>
                </c:pt>
                <c:pt idx="19">
                  <c:v>732.82</c:v>
                </c:pt>
                <c:pt idx="20">
                  <c:v>732.98</c:v>
                </c:pt>
                <c:pt idx="21">
                  <c:v>732.63</c:v>
                </c:pt>
                <c:pt idx="22">
                  <c:v>732.73</c:v>
                </c:pt>
                <c:pt idx="23">
                  <c:v>733.06</c:v>
                </c:pt>
                <c:pt idx="24">
                  <c:v>732.83</c:v>
                </c:pt>
                <c:pt idx="25">
                  <c:v>732.07</c:v>
                </c:pt>
                <c:pt idx="26">
                  <c:v>731.62</c:v>
                </c:pt>
                <c:pt idx="27">
                  <c:v>732.64</c:v>
                </c:pt>
                <c:pt idx="28">
                  <c:v>733.1</c:v>
                </c:pt>
                <c:pt idx="29">
                  <c:v>732.3</c:v>
                </c:pt>
                <c:pt idx="30">
                  <c:v>731.51</c:v>
                </c:pt>
                <c:pt idx="31">
                  <c:v>731.47</c:v>
                </c:pt>
                <c:pt idx="32">
                  <c:v>731.57</c:v>
                </c:pt>
                <c:pt idx="33">
                  <c:v>730.81</c:v>
                </c:pt>
                <c:pt idx="34">
                  <c:v>729.98</c:v>
                </c:pt>
                <c:pt idx="35">
                  <c:v>729.8</c:v>
                </c:pt>
                <c:pt idx="36">
                  <c:v>729.95</c:v>
                </c:pt>
                <c:pt idx="37">
                  <c:v>729.81</c:v>
                </c:pt>
                <c:pt idx="38">
                  <c:v>729.7</c:v>
                </c:pt>
                <c:pt idx="39">
                  <c:v>729.73</c:v>
                </c:pt>
                <c:pt idx="40">
                  <c:v>729.71</c:v>
                </c:pt>
                <c:pt idx="41">
                  <c:v>729.83</c:v>
                </c:pt>
                <c:pt idx="42">
                  <c:v>730.21</c:v>
                </c:pt>
                <c:pt idx="43">
                  <c:v>731.16</c:v>
                </c:pt>
                <c:pt idx="44">
                  <c:v>731.16</c:v>
                </c:pt>
                <c:pt idx="45">
                  <c:v>730.6</c:v>
                </c:pt>
                <c:pt idx="46">
                  <c:v>730.82</c:v>
                </c:pt>
                <c:pt idx="47">
                  <c:v>730.97</c:v>
                </c:pt>
                <c:pt idx="48">
                  <c:v>730.45</c:v>
                </c:pt>
                <c:pt idx="49">
                  <c:v>729.96</c:v>
                </c:pt>
                <c:pt idx="50">
                  <c:v>729.9</c:v>
                </c:pt>
                <c:pt idx="51">
                  <c:v>730.19</c:v>
                </c:pt>
                <c:pt idx="52">
                  <c:v>729.68</c:v>
                </c:pt>
                <c:pt idx="53">
                  <c:v>729.97</c:v>
                </c:pt>
                <c:pt idx="54">
                  <c:v>730.75</c:v>
                </c:pt>
                <c:pt idx="55">
                  <c:v>730.81</c:v>
                </c:pt>
                <c:pt idx="56">
                  <c:v>729.57</c:v>
                </c:pt>
                <c:pt idx="57">
                  <c:v>728.49</c:v>
                </c:pt>
                <c:pt idx="58">
                  <c:v>728.23</c:v>
                </c:pt>
                <c:pt idx="59">
                  <c:v>728.55</c:v>
                </c:pt>
                <c:pt idx="60">
                  <c:v>729.61</c:v>
                </c:pt>
                <c:pt idx="61">
                  <c:v>730.11</c:v>
                </c:pt>
                <c:pt idx="62">
                  <c:v>729.71</c:v>
                </c:pt>
                <c:pt idx="63">
                  <c:v>729.85</c:v>
                </c:pt>
                <c:pt idx="64">
                  <c:v>730.42</c:v>
                </c:pt>
                <c:pt idx="65">
                  <c:v>730.48</c:v>
                </c:pt>
                <c:pt idx="66">
                  <c:v>729.99</c:v>
                </c:pt>
                <c:pt idx="67">
                  <c:v>729.58</c:v>
                </c:pt>
                <c:pt idx="68">
                  <c:v>729.4</c:v>
                </c:pt>
                <c:pt idx="69">
                  <c:v>729.09</c:v>
                </c:pt>
                <c:pt idx="70">
                  <c:v>728.95</c:v>
                </c:pt>
                <c:pt idx="71">
                  <c:v>729.09</c:v>
                </c:pt>
                <c:pt idx="72">
                  <c:v>729.14</c:v>
                </c:pt>
                <c:pt idx="73">
                  <c:v>729.34</c:v>
                </c:pt>
                <c:pt idx="74">
                  <c:v>729.44</c:v>
                </c:pt>
                <c:pt idx="75">
                  <c:v>729.96</c:v>
                </c:pt>
                <c:pt idx="76">
                  <c:v>730.92</c:v>
                </c:pt>
                <c:pt idx="77">
                  <c:v>731.5</c:v>
                </c:pt>
                <c:pt idx="78">
                  <c:v>731.6</c:v>
                </c:pt>
                <c:pt idx="79">
                  <c:v>730.84</c:v>
                </c:pt>
                <c:pt idx="80">
                  <c:v>730.33</c:v>
                </c:pt>
                <c:pt idx="81">
                  <c:v>730.97</c:v>
                </c:pt>
                <c:pt idx="82">
                  <c:v>731.27</c:v>
                </c:pt>
                <c:pt idx="83">
                  <c:v>730.95</c:v>
                </c:pt>
                <c:pt idx="84">
                  <c:v>730.36</c:v>
                </c:pt>
                <c:pt idx="85">
                  <c:v>731.07</c:v>
                </c:pt>
                <c:pt idx="86">
                  <c:v>731.57</c:v>
                </c:pt>
                <c:pt idx="88">
                  <c:v>731.73</c:v>
                </c:pt>
                <c:pt idx="95">
                  <c:v>729.81</c:v>
                </c:pt>
                <c:pt idx="96">
                  <c:v>729.98</c:v>
                </c:pt>
                <c:pt idx="97">
                  <c:v>729.86</c:v>
                </c:pt>
                <c:pt idx="98">
                  <c:v>730.22</c:v>
                </c:pt>
                <c:pt idx="99">
                  <c:v>730.69</c:v>
                </c:pt>
                <c:pt idx="100">
                  <c:v>730.25</c:v>
                </c:pt>
                <c:pt idx="101">
                  <c:v>730</c:v>
                </c:pt>
                <c:pt idx="102">
                  <c:v>729.6</c:v>
                </c:pt>
                <c:pt idx="103">
                  <c:v>729.71</c:v>
                </c:pt>
                <c:pt idx="104">
                  <c:v>729.4</c:v>
                </c:pt>
                <c:pt idx="105">
                  <c:v>729.21</c:v>
                </c:pt>
                <c:pt idx="106">
                  <c:v>728.76</c:v>
                </c:pt>
                <c:pt idx="107">
                  <c:v>728.46</c:v>
                </c:pt>
                <c:pt idx="108">
                  <c:v>728.26</c:v>
                </c:pt>
                <c:pt idx="109">
                  <c:v>728.23</c:v>
                </c:pt>
                <c:pt idx="110">
                  <c:v>728.35</c:v>
                </c:pt>
                <c:pt idx="111">
                  <c:v>729.28</c:v>
                </c:pt>
                <c:pt idx="112">
                  <c:v>729.88</c:v>
                </c:pt>
                <c:pt idx="113">
                  <c:v>729.73</c:v>
                </c:pt>
                <c:pt idx="114">
                  <c:v>729.29</c:v>
                </c:pt>
                <c:pt idx="115">
                  <c:v>729.05</c:v>
                </c:pt>
                <c:pt idx="116">
                  <c:v>729.09</c:v>
                </c:pt>
                <c:pt idx="117">
                  <c:v>729.2</c:v>
                </c:pt>
                <c:pt idx="118">
                  <c:v>729.49</c:v>
                </c:pt>
                <c:pt idx="119">
                  <c:v>729.6</c:v>
                </c:pt>
                <c:pt idx="120">
                  <c:v>729.82</c:v>
                </c:pt>
                <c:pt idx="121">
                  <c:v>730.08</c:v>
                </c:pt>
                <c:pt idx="122">
                  <c:v>729.57</c:v>
                </c:pt>
                <c:pt idx="123">
                  <c:v>728.75</c:v>
                </c:pt>
                <c:pt idx="124">
                  <c:v>727.92</c:v>
                </c:pt>
                <c:pt idx="125">
                  <c:v>728.25</c:v>
                </c:pt>
                <c:pt idx="126">
                  <c:v>729.54</c:v>
                </c:pt>
                <c:pt idx="127">
                  <c:v>729.74</c:v>
                </c:pt>
                <c:pt idx="128">
                  <c:v>730.34</c:v>
                </c:pt>
                <c:pt idx="129">
                  <c:v>730.25</c:v>
                </c:pt>
                <c:pt idx="130">
                  <c:v>729.53</c:v>
                </c:pt>
                <c:pt idx="131">
                  <c:v>729.44</c:v>
                </c:pt>
                <c:pt idx="132">
                  <c:v>730.16</c:v>
                </c:pt>
                <c:pt idx="133">
                  <c:v>730.91</c:v>
                </c:pt>
                <c:pt idx="134">
                  <c:v>730.68</c:v>
                </c:pt>
                <c:pt idx="135">
                  <c:v>730.47</c:v>
                </c:pt>
                <c:pt idx="136">
                  <c:v>730.44</c:v>
                </c:pt>
                <c:pt idx="137">
                  <c:v>730.45</c:v>
                </c:pt>
                <c:pt idx="138">
                  <c:v>730.32</c:v>
                </c:pt>
                <c:pt idx="139">
                  <c:v>731.02</c:v>
                </c:pt>
                <c:pt idx="140">
                  <c:v>731.3</c:v>
                </c:pt>
                <c:pt idx="141">
                  <c:v>731.37</c:v>
                </c:pt>
                <c:pt idx="142">
                  <c:v>730.85</c:v>
                </c:pt>
                <c:pt idx="143">
                  <c:v>730.5</c:v>
                </c:pt>
                <c:pt idx="144">
                  <c:v>731.07</c:v>
                </c:pt>
                <c:pt idx="145">
                  <c:v>730.75</c:v>
                </c:pt>
                <c:pt idx="146">
                  <c:v>729.19</c:v>
                </c:pt>
                <c:pt idx="147">
                  <c:v>728.9</c:v>
                </c:pt>
                <c:pt idx="148">
                  <c:v>728.89</c:v>
                </c:pt>
                <c:pt idx="149">
                  <c:v>728.7</c:v>
                </c:pt>
                <c:pt idx="150">
                  <c:v>729.53</c:v>
                </c:pt>
                <c:pt idx="151">
                  <c:v>730.2</c:v>
                </c:pt>
                <c:pt idx="152">
                  <c:v>730.17</c:v>
                </c:pt>
                <c:pt idx="153">
                  <c:v>729.67</c:v>
                </c:pt>
                <c:pt idx="154">
                  <c:v>728.72</c:v>
                </c:pt>
                <c:pt idx="155">
                  <c:v>728.41</c:v>
                </c:pt>
                <c:pt idx="156">
                  <c:v>728.82</c:v>
                </c:pt>
                <c:pt idx="157">
                  <c:v>728.93</c:v>
                </c:pt>
                <c:pt idx="158">
                  <c:v>728.43</c:v>
                </c:pt>
                <c:pt idx="159">
                  <c:v>728.78</c:v>
                </c:pt>
                <c:pt idx="160">
                  <c:v>729.68</c:v>
                </c:pt>
                <c:pt idx="161">
                  <c:v>730.23</c:v>
                </c:pt>
                <c:pt idx="162">
                  <c:v>729.6</c:v>
                </c:pt>
                <c:pt idx="163">
                  <c:v>729.54</c:v>
                </c:pt>
                <c:pt idx="164">
                  <c:v>729.58</c:v>
                </c:pt>
                <c:pt idx="165">
                  <c:v>729.74</c:v>
                </c:pt>
                <c:pt idx="166">
                  <c:v>730.08</c:v>
                </c:pt>
                <c:pt idx="167">
                  <c:v>730</c:v>
                </c:pt>
                <c:pt idx="168">
                  <c:v>730.22</c:v>
                </c:pt>
                <c:pt idx="169">
                  <c:v>730.55</c:v>
                </c:pt>
                <c:pt idx="170">
                  <c:v>730.13</c:v>
                </c:pt>
                <c:pt idx="171">
                  <c:v>729.58</c:v>
                </c:pt>
                <c:pt idx="172">
                  <c:v>729.18</c:v>
                </c:pt>
                <c:pt idx="173">
                  <c:v>729.28</c:v>
                </c:pt>
                <c:pt idx="174">
                  <c:v>729.49</c:v>
                </c:pt>
                <c:pt idx="175">
                  <c:v>729.09</c:v>
                </c:pt>
                <c:pt idx="176">
                  <c:v>728.98</c:v>
                </c:pt>
                <c:pt idx="177">
                  <c:v>729.98</c:v>
                </c:pt>
                <c:pt idx="178">
                  <c:v>730.33</c:v>
                </c:pt>
                <c:pt idx="179">
                  <c:v>730.41</c:v>
                </c:pt>
                <c:pt idx="180">
                  <c:v>729.36</c:v>
                </c:pt>
                <c:pt idx="181">
                  <c:v>729.11</c:v>
                </c:pt>
                <c:pt idx="182">
                  <c:v>729.59</c:v>
                </c:pt>
                <c:pt idx="183">
                  <c:v>730.26</c:v>
                </c:pt>
                <c:pt idx="184">
                  <c:v>730.61</c:v>
                </c:pt>
                <c:pt idx="185">
                  <c:v>730.58</c:v>
                </c:pt>
                <c:pt idx="186">
                  <c:v>730.05</c:v>
                </c:pt>
                <c:pt idx="187">
                  <c:v>729.75</c:v>
                </c:pt>
                <c:pt idx="188">
                  <c:v>729.98</c:v>
                </c:pt>
                <c:pt idx="189">
                  <c:v>730.02</c:v>
                </c:pt>
                <c:pt idx="190">
                  <c:v>729.63</c:v>
                </c:pt>
                <c:pt idx="191">
                  <c:v>728.8</c:v>
                </c:pt>
                <c:pt idx="192">
                  <c:v>728.29</c:v>
                </c:pt>
                <c:pt idx="193">
                  <c:v>729.66</c:v>
                </c:pt>
                <c:pt idx="194">
                  <c:v>730.65</c:v>
                </c:pt>
                <c:pt idx="195">
                  <c:v>729.93</c:v>
                </c:pt>
                <c:pt idx="196">
                  <c:v>729.84</c:v>
                </c:pt>
                <c:pt idx="197">
                  <c:v>729.84</c:v>
                </c:pt>
                <c:pt idx="198">
                  <c:v>729.98</c:v>
                </c:pt>
                <c:pt idx="199">
                  <c:v>730.24</c:v>
                </c:pt>
                <c:pt idx="200">
                  <c:v>729.31</c:v>
                </c:pt>
                <c:pt idx="201">
                  <c:v>728.83</c:v>
                </c:pt>
                <c:pt idx="202">
                  <c:v>729.01</c:v>
                </c:pt>
                <c:pt idx="203">
                  <c:v>729.2</c:v>
                </c:pt>
                <c:pt idx="204">
                  <c:v>728.31</c:v>
                </c:pt>
                <c:pt idx="205">
                  <c:v>728.11</c:v>
                </c:pt>
                <c:pt idx="206">
                  <c:v>728.38</c:v>
                </c:pt>
                <c:pt idx="207">
                  <c:v>728.87</c:v>
                </c:pt>
                <c:pt idx="208">
                  <c:v>729.07</c:v>
                </c:pt>
                <c:pt idx="209">
                  <c:v>729.06</c:v>
                </c:pt>
                <c:pt idx="210">
                  <c:v>729.2</c:v>
                </c:pt>
                <c:pt idx="211">
                  <c:v>728.53</c:v>
                </c:pt>
                <c:pt idx="212">
                  <c:v>728.24</c:v>
                </c:pt>
                <c:pt idx="213">
                  <c:v>728.43</c:v>
                </c:pt>
                <c:pt idx="214">
                  <c:v>728.75</c:v>
                </c:pt>
                <c:pt idx="215">
                  <c:v>728.36</c:v>
                </c:pt>
                <c:pt idx="216">
                  <c:v>728.34</c:v>
                </c:pt>
                <c:pt idx="217">
                  <c:v>729.35</c:v>
                </c:pt>
                <c:pt idx="218">
                  <c:v>729.91</c:v>
                </c:pt>
                <c:pt idx="219">
                  <c:v>729.89</c:v>
                </c:pt>
                <c:pt idx="220">
                  <c:v>729.87</c:v>
                </c:pt>
                <c:pt idx="221">
                  <c:v>729.65</c:v>
                </c:pt>
                <c:pt idx="222">
                  <c:v>729.67</c:v>
                </c:pt>
                <c:pt idx="223">
                  <c:v>729.98</c:v>
                </c:pt>
                <c:pt idx="224">
                  <c:v>729.8</c:v>
                </c:pt>
                <c:pt idx="225">
                  <c:v>729.96</c:v>
                </c:pt>
                <c:pt idx="226">
                  <c:v>729.88</c:v>
                </c:pt>
                <c:pt idx="227">
                  <c:v>729.59</c:v>
                </c:pt>
                <c:pt idx="228">
                  <c:v>729.04</c:v>
                </c:pt>
                <c:pt idx="229">
                  <c:v>729.02</c:v>
                </c:pt>
                <c:pt idx="230">
                  <c:v>729.82</c:v>
                </c:pt>
                <c:pt idx="231">
                  <c:v>730.8</c:v>
                </c:pt>
                <c:pt idx="232">
                  <c:v>730.35</c:v>
                </c:pt>
                <c:pt idx="233">
                  <c:v>729.64</c:v>
                </c:pt>
                <c:pt idx="234">
                  <c:v>729.88</c:v>
                </c:pt>
                <c:pt idx="235">
                  <c:v>729.67</c:v>
                </c:pt>
                <c:pt idx="236">
                  <c:v>729.28</c:v>
                </c:pt>
                <c:pt idx="237">
                  <c:v>729.6</c:v>
                </c:pt>
                <c:pt idx="238">
                  <c:v>729.8</c:v>
                </c:pt>
                <c:pt idx="239">
                  <c:v>730.18</c:v>
                </c:pt>
                <c:pt idx="240">
                  <c:v>730.76</c:v>
                </c:pt>
                <c:pt idx="241">
                  <c:v>730.96</c:v>
                </c:pt>
                <c:pt idx="242">
                  <c:v>730.69</c:v>
                </c:pt>
                <c:pt idx="243">
                  <c:v>730.26</c:v>
                </c:pt>
                <c:pt idx="244">
                  <c:v>730.52</c:v>
                </c:pt>
                <c:pt idx="245">
                  <c:v>730.48</c:v>
                </c:pt>
                <c:pt idx="246">
                  <c:v>730.17</c:v>
                </c:pt>
                <c:pt idx="247">
                  <c:v>729.66</c:v>
                </c:pt>
                <c:pt idx="248">
                  <c:v>729.72</c:v>
                </c:pt>
                <c:pt idx="249">
                  <c:v>730.22</c:v>
                </c:pt>
                <c:pt idx="250">
                  <c:v>730.4</c:v>
                </c:pt>
                <c:pt idx="251">
                  <c:v>729.55</c:v>
                </c:pt>
                <c:pt idx="252">
                  <c:v>729.26</c:v>
                </c:pt>
                <c:pt idx="253">
                  <c:v>729.9</c:v>
                </c:pt>
                <c:pt idx="254">
                  <c:v>729.58</c:v>
                </c:pt>
                <c:pt idx="255">
                  <c:v>729.23</c:v>
                </c:pt>
                <c:pt idx="256">
                  <c:v>728.87</c:v>
                </c:pt>
                <c:pt idx="257">
                  <c:v>728.06</c:v>
                </c:pt>
                <c:pt idx="258">
                  <c:v>728.13</c:v>
                </c:pt>
                <c:pt idx="259">
                  <c:v>728.53</c:v>
                </c:pt>
                <c:pt idx="260">
                  <c:v>728.18</c:v>
                </c:pt>
                <c:pt idx="261">
                  <c:v>727.39</c:v>
                </c:pt>
                <c:pt idx="262">
                  <c:v>727.85</c:v>
                </c:pt>
                <c:pt idx="263">
                  <c:v>728.86</c:v>
                </c:pt>
                <c:pt idx="264">
                  <c:v>728.3</c:v>
                </c:pt>
                <c:pt idx="265">
                  <c:v>728</c:v>
                </c:pt>
                <c:pt idx="266">
                  <c:v>728.48</c:v>
                </c:pt>
                <c:pt idx="267">
                  <c:v>728.88</c:v>
                </c:pt>
                <c:pt idx="268">
                  <c:v>729.33</c:v>
                </c:pt>
                <c:pt idx="269">
                  <c:v>728.79</c:v>
                </c:pt>
                <c:pt idx="270">
                  <c:v>729.28</c:v>
                </c:pt>
                <c:pt idx="271">
                  <c:v>729.25</c:v>
                </c:pt>
                <c:pt idx="272">
                  <c:v>728.96</c:v>
                </c:pt>
                <c:pt idx="273">
                  <c:v>728.33</c:v>
                </c:pt>
                <c:pt idx="274">
                  <c:v>727.84</c:v>
                </c:pt>
                <c:pt idx="275">
                  <c:v>728.34</c:v>
                </c:pt>
                <c:pt idx="276">
                  <c:v>728.68</c:v>
                </c:pt>
                <c:pt idx="277">
                  <c:v>729.92</c:v>
                </c:pt>
                <c:pt idx="278">
                  <c:v>730.65</c:v>
                </c:pt>
                <c:pt idx="279">
                  <c:v>730.47</c:v>
                </c:pt>
                <c:pt idx="280">
                  <c:v>729.49</c:v>
                </c:pt>
                <c:pt idx="281">
                  <c:v>728.71</c:v>
                </c:pt>
                <c:pt idx="282">
                  <c:v>729.18</c:v>
                </c:pt>
                <c:pt idx="283">
                  <c:v>729.7</c:v>
                </c:pt>
                <c:pt idx="284">
                  <c:v>729.57</c:v>
                </c:pt>
                <c:pt idx="285">
                  <c:v>729.24</c:v>
                </c:pt>
                <c:pt idx="286">
                  <c:v>729.09</c:v>
                </c:pt>
                <c:pt idx="287">
                  <c:v>728.85</c:v>
                </c:pt>
                <c:pt idx="288">
                  <c:v>728.99</c:v>
                </c:pt>
                <c:pt idx="289">
                  <c:v>728.66</c:v>
                </c:pt>
                <c:pt idx="290">
                  <c:v>728.5</c:v>
                </c:pt>
                <c:pt idx="291">
                  <c:v>727.96</c:v>
                </c:pt>
                <c:pt idx="292">
                  <c:v>728.78</c:v>
                </c:pt>
                <c:pt idx="293">
                  <c:v>729.48</c:v>
                </c:pt>
                <c:pt idx="294">
                  <c:v>729.3</c:v>
                </c:pt>
                <c:pt idx="295">
                  <c:v>728.55</c:v>
                </c:pt>
                <c:pt idx="296">
                  <c:v>727.91</c:v>
                </c:pt>
                <c:pt idx="297">
                  <c:v>727.83</c:v>
                </c:pt>
                <c:pt idx="298">
                  <c:v>728.6</c:v>
                </c:pt>
                <c:pt idx="299">
                  <c:v>728.7</c:v>
                </c:pt>
                <c:pt idx="300">
                  <c:v>728.33</c:v>
                </c:pt>
                <c:pt idx="301">
                  <c:v>727.45</c:v>
                </c:pt>
                <c:pt idx="302">
                  <c:v>727.77</c:v>
                </c:pt>
                <c:pt idx="303">
                  <c:v>729.69</c:v>
                </c:pt>
                <c:pt idx="304">
                  <c:v>729.8</c:v>
                </c:pt>
                <c:pt idx="305">
                  <c:v>728.73</c:v>
                </c:pt>
                <c:pt idx="306">
                  <c:v>728.85</c:v>
                </c:pt>
                <c:pt idx="307">
                  <c:v>729.45</c:v>
                </c:pt>
                <c:pt idx="308">
                  <c:v>729.32</c:v>
                </c:pt>
                <c:pt idx="309">
                  <c:v>729.71</c:v>
                </c:pt>
                <c:pt idx="310">
                  <c:v>730.78</c:v>
                </c:pt>
                <c:pt idx="311">
                  <c:v>731.26</c:v>
                </c:pt>
                <c:pt idx="312">
                  <c:v>730.82</c:v>
                </c:pt>
                <c:pt idx="313">
                  <c:v>730.44</c:v>
                </c:pt>
                <c:pt idx="314">
                  <c:v>730.16</c:v>
                </c:pt>
                <c:pt idx="315">
                  <c:v>730.88</c:v>
                </c:pt>
                <c:pt idx="316">
                  <c:v>731.5</c:v>
                </c:pt>
                <c:pt idx="317">
                  <c:v>731.33</c:v>
                </c:pt>
                <c:pt idx="318">
                  <c:v>731.2</c:v>
                </c:pt>
                <c:pt idx="319">
                  <c:v>731.16</c:v>
                </c:pt>
                <c:pt idx="320">
                  <c:v>729.7</c:v>
                </c:pt>
                <c:pt idx="321">
                  <c:v>729.64</c:v>
                </c:pt>
                <c:pt idx="322">
                  <c:v>730.42</c:v>
                </c:pt>
                <c:pt idx="323">
                  <c:v>731.3</c:v>
                </c:pt>
                <c:pt idx="324">
                  <c:v>732.06</c:v>
                </c:pt>
                <c:pt idx="325">
                  <c:v>731</c:v>
                </c:pt>
                <c:pt idx="326">
                  <c:v>730.67</c:v>
                </c:pt>
                <c:pt idx="327">
                  <c:v>730.5</c:v>
                </c:pt>
                <c:pt idx="328">
                  <c:v>731.07</c:v>
                </c:pt>
                <c:pt idx="329">
                  <c:v>731.38</c:v>
                </c:pt>
                <c:pt idx="330">
                  <c:v>731.83</c:v>
                </c:pt>
                <c:pt idx="331">
                  <c:v>731.25</c:v>
                </c:pt>
                <c:pt idx="332">
                  <c:v>730.15</c:v>
                </c:pt>
                <c:pt idx="333">
                  <c:v>730.62</c:v>
                </c:pt>
                <c:pt idx="334">
                  <c:v>731.34</c:v>
                </c:pt>
                <c:pt idx="335">
                  <c:v>731.55</c:v>
                </c:pt>
                <c:pt idx="336">
                  <c:v>731.26</c:v>
                </c:pt>
                <c:pt idx="337">
                  <c:v>730.32</c:v>
                </c:pt>
                <c:pt idx="338">
                  <c:v>730.03</c:v>
                </c:pt>
                <c:pt idx="339">
                  <c:v>730.09</c:v>
                </c:pt>
                <c:pt idx="340">
                  <c:v>730.54</c:v>
                </c:pt>
                <c:pt idx="341">
                  <c:v>731.39</c:v>
                </c:pt>
                <c:pt idx="342">
                  <c:v>730.91</c:v>
                </c:pt>
                <c:pt idx="343">
                  <c:v>731.11</c:v>
                </c:pt>
                <c:pt idx="344">
                  <c:v>730.7</c:v>
                </c:pt>
                <c:pt idx="345">
                  <c:v>731.19</c:v>
                </c:pt>
                <c:pt idx="346">
                  <c:v>731.65</c:v>
                </c:pt>
                <c:pt idx="347">
                  <c:v>731.08</c:v>
                </c:pt>
                <c:pt idx="348">
                  <c:v>730.99</c:v>
                </c:pt>
                <c:pt idx="349">
                  <c:v>730.33</c:v>
                </c:pt>
                <c:pt idx="350">
                  <c:v>728.93</c:v>
                </c:pt>
                <c:pt idx="351">
                  <c:v>728.05</c:v>
                </c:pt>
                <c:pt idx="352">
                  <c:v>727.96</c:v>
                </c:pt>
                <c:pt idx="353">
                  <c:v>729.68</c:v>
                </c:pt>
                <c:pt idx="354">
                  <c:v>730.25</c:v>
                </c:pt>
                <c:pt idx="355">
                  <c:v>730.23</c:v>
                </c:pt>
                <c:pt idx="356">
                  <c:v>729.48</c:v>
                </c:pt>
                <c:pt idx="357">
                  <c:v>729.33</c:v>
                </c:pt>
                <c:pt idx="358">
                  <c:v>729.11</c:v>
                </c:pt>
                <c:pt idx="359">
                  <c:v>729.22</c:v>
                </c:pt>
                <c:pt idx="360">
                  <c:v>730.06</c:v>
                </c:pt>
                <c:pt idx="361">
                  <c:v>731.07</c:v>
                </c:pt>
                <c:pt idx="362">
                  <c:v>731.24</c:v>
                </c:pt>
                <c:pt idx="363">
                  <c:v>730.68</c:v>
                </c:pt>
                <c:pt idx="364">
                  <c:v>730.84</c:v>
                </c:pt>
                <c:pt idx="365">
                  <c:v>731.32</c:v>
                </c:pt>
                <c:pt idx="366">
                  <c:v>731.44</c:v>
                </c:pt>
                <c:pt idx="367">
                  <c:v>731.16</c:v>
                </c:pt>
                <c:pt idx="368">
                  <c:v>730.58</c:v>
                </c:pt>
                <c:pt idx="369">
                  <c:v>731</c:v>
                </c:pt>
                <c:pt idx="370">
                  <c:v>731.39</c:v>
                </c:pt>
                <c:pt idx="371">
                  <c:v>732.08</c:v>
                </c:pt>
                <c:pt idx="372">
                  <c:v>732.28</c:v>
                </c:pt>
                <c:pt idx="373">
                  <c:v>731.57</c:v>
                </c:pt>
                <c:pt idx="374">
                  <c:v>730.93</c:v>
                </c:pt>
                <c:pt idx="375">
                  <c:v>731.52</c:v>
                </c:pt>
                <c:pt idx="376">
                  <c:v>731.34</c:v>
                </c:pt>
                <c:pt idx="377">
                  <c:v>731.41</c:v>
                </c:pt>
                <c:pt idx="378">
                  <c:v>731.23</c:v>
                </c:pt>
                <c:pt idx="379">
                  <c:v>731.55</c:v>
                </c:pt>
                <c:pt idx="380">
                  <c:v>731.02</c:v>
                </c:pt>
                <c:pt idx="381">
                  <c:v>730.44</c:v>
                </c:pt>
                <c:pt idx="382">
                  <c:v>730.49</c:v>
                </c:pt>
                <c:pt idx="383">
                  <c:v>729.99</c:v>
                </c:pt>
                <c:pt idx="384">
                  <c:v>729.54</c:v>
                </c:pt>
                <c:pt idx="385">
                  <c:v>730.23</c:v>
                </c:pt>
                <c:pt idx="386">
                  <c:v>731.36</c:v>
                </c:pt>
                <c:pt idx="387">
                  <c:v>731.62</c:v>
                </c:pt>
                <c:pt idx="388">
                  <c:v>730.94</c:v>
                </c:pt>
                <c:pt idx="389">
                  <c:v>729.78</c:v>
                </c:pt>
                <c:pt idx="390">
                  <c:v>729.06</c:v>
                </c:pt>
                <c:pt idx="391">
                  <c:v>730.08</c:v>
                </c:pt>
                <c:pt idx="392">
                  <c:v>731.5</c:v>
                </c:pt>
                <c:pt idx="393">
                  <c:v>731.39</c:v>
                </c:pt>
                <c:pt idx="394">
                  <c:v>730.7</c:v>
                </c:pt>
                <c:pt idx="395">
                  <c:v>730.86</c:v>
                </c:pt>
                <c:pt idx="396">
                  <c:v>731.1</c:v>
                </c:pt>
                <c:pt idx="397">
                  <c:v>730.98</c:v>
                </c:pt>
                <c:pt idx="398">
                  <c:v>730.79</c:v>
                </c:pt>
                <c:pt idx="399">
                  <c:v>730.85</c:v>
                </c:pt>
                <c:pt idx="400">
                  <c:v>731.5</c:v>
                </c:pt>
                <c:pt idx="401">
                  <c:v>731.74</c:v>
                </c:pt>
                <c:pt idx="402">
                  <c:v>730.63</c:v>
                </c:pt>
                <c:pt idx="403">
                  <c:v>730.27</c:v>
                </c:pt>
                <c:pt idx="404">
                  <c:v>730.02</c:v>
                </c:pt>
                <c:pt idx="405">
                  <c:v>730.05</c:v>
                </c:pt>
                <c:pt idx="406">
                  <c:v>730.73</c:v>
                </c:pt>
                <c:pt idx="407">
                  <c:v>731.18</c:v>
                </c:pt>
                <c:pt idx="408">
                  <c:v>731.71</c:v>
                </c:pt>
                <c:pt idx="409">
                  <c:v>731.12</c:v>
                </c:pt>
                <c:pt idx="410">
                  <c:v>729.91</c:v>
                </c:pt>
                <c:pt idx="411">
                  <c:v>728.85</c:v>
                </c:pt>
                <c:pt idx="412">
                  <c:v>729.08</c:v>
                </c:pt>
                <c:pt idx="413">
                  <c:v>730.07</c:v>
                </c:pt>
                <c:pt idx="414">
                  <c:v>730.38</c:v>
                </c:pt>
                <c:pt idx="415">
                  <c:v>730.16</c:v>
                </c:pt>
                <c:pt idx="416">
                  <c:v>729.38</c:v>
                </c:pt>
                <c:pt idx="417">
                  <c:v>729.31</c:v>
                </c:pt>
                <c:pt idx="418">
                  <c:v>729.93</c:v>
                </c:pt>
                <c:pt idx="419">
                  <c:v>730.13</c:v>
                </c:pt>
                <c:pt idx="420">
                  <c:v>730.45</c:v>
                </c:pt>
                <c:pt idx="421">
                  <c:v>729.34</c:v>
                </c:pt>
                <c:pt idx="422">
                  <c:v>728.69</c:v>
                </c:pt>
                <c:pt idx="423">
                  <c:v>728.98</c:v>
                </c:pt>
                <c:pt idx="424">
                  <c:v>729.75</c:v>
                </c:pt>
                <c:pt idx="425">
                  <c:v>729.38</c:v>
                </c:pt>
                <c:pt idx="426">
                  <c:v>728.6</c:v>
                </c:pt>
                <c:pt idx="427">
                  <c:v>729.3</c:v>
                </c:pt>
                <c:pt idx="428">
                  <c:v>729.97</c:v>
                </c:pt>
                <c:pt idx="429">
                  <c:v>730.57</c:v>
                </c:pt>
                <c:pt idx="430">
                  <c:v>730.23</c:v>
                </c:pt>
                <c:pt idx="431">
                  <c:v>729.69</c:v>
                </c:pt>
                <c:pt idx="432">
                  <c:v>729.93</c:v>
                </c:pt>
                <c:pt idx="433">
                  <c:v>730.73</c:v>
                </c:pt>
                <c:pt idx="434">
                  <c:v>730.99</c:v>
                </c:pt>
                <c:pt idx="435">
                  <c:v>730.95</c:v>
                </c:pt>
                <c:pt idx="436">
                  <c:v>731.08</c:v>
                </c:pt>
                <c:pt idx="437">
                  <c:v>731.01</c:v>
                </c:pt>
                <c:pt idx="438">
                  <c:v>730.6</c:v>
                </c:pt>
                <c:pt idx="439">
                  <c:v>729.82</c:v>
                </c:pt>
                <c:pt idx="440">
                  <c:v>729.44</c:v>
                </c:pt>
                <c:pt idx="441">
                  <c:v>729.7</c:v>
                </c:pt>
                <c:pt idx="442">
                  <c:v>729.76</c:v>
                </c:pt>
                <c:pt idx="443">
                  <c:v>730.08</c:v>
                </c:pt>
                <c:pt idx="444">
                  <c:v>730</c:v>
                </c:pt>
                <c:pt idx="445">
                  <c:v>729.61</c:v>
                </c:pt>
                <c:pt idx="446">
                  <c:v>729.82</c:v>
                </c:pt>
                <c:pt idx="447">
                  <c:v>730.01</c:v>
                </c:pt>
                <c:pt idx="448">
                  <c:v>729.45</c:v>
                </c:pt>
                <c:pt idx="449">
                  <c:v>729.62</c:v>
                </c:pt>
                <c:pt idx="450">
                  <c:v>731.1</c:v>
                </c:pt>
                <c:pt idx="451">
                  <c:v>731.25</c:v>
                </c:pt>
                <c:pt idx="452">
                  <c:v>730.15</c:v>
                </c:pt>
                <c:pt idx="453">
                  <c:v>729.37</c:v>
                </c:pt>
                <c:pt idx="454">
                  <c:v>730.58</c:v>
                </c:pt>
                <c:pt idx="455">
                  <c:v>731.4</c:v>
                </c:pt>
                <c:pt idx="456">
                  <c:v>730.17</c:v>
                </c:pt>
                <c:pt idx="457">
                  <c:v>729.17</c:v>
                </c:pt>
                <c:pt idx="458">
                  <c:v>729.75</c:v>
                </c:pt>
                <c:pt idx="459">
                  <c:v>730.39</c:v>
                </c:pt>
                <c:pt idx="460">
                  <c:v>730.33</c:v>
                </c:pt>
                <c:pt idx="461">
                  <c:v>729.62</c:v>
                </c:pt>
                <c:pt idx="462">
                  <c:v>729.4</c:v>
                </c:pt>
                <c:pt idx="463">
                  <c:v>730.8</c:v>
                </c:pt>
                <c:pt idx="464">
                  <c:v>731.08</c:v>
                </c:pt>
                <c:pt idx="465">
                  <c:v>731.4</c:v>
                </c:pt>
                <c:pt idx="466">
                  <c:v>731.45</c:v>
                </c:pt>
                <c:pt idx="467">
                  <c:v>731.67</c:v>
                </c:pt>
                <c:pt idx="468">
                  <c:v>732.18</c:v>
                </c:pt>
                <c:pt idx="469">
                  <c:v>732.16</c:v>
                </c:pt>
                <c:pt idx="470">
                  <c:v>731.37</c:v>
                </c:pt>
                <c:pt idx="471">
                  <c:v>731.62</c:v>
                </c:pt>
                <c:pt idx="472">
                  <c:v>732.23</c:v>
                </c:pt>
                <c:pt idx="473">
                  <c:v>731.58</c:v>
                </c:pt>
                <c:pt idx="474">
                  <c:v>730.45</c:v>
                </c:pt>
                <c:pt idx="475">
                  <c:v>730.15</c:v>
                </c:pt>
                <c:pt idx="476">
                  <c:v>730.1</c:v>
                </c:pt>
                <c:pt idx="477">
                  <c:v>730.49</c:v>
                </c:pt>
                <c:pt idx="478">
                  <c:v>730.26</c:v>
                </c:pt>
                <c:pt idx="479">
                  <c:v>730.92</c:v>
                </c:pt>
                <c:pt idx="480">
                  <c:v>730.8</c:v>
                </c:pt>
                <c:pt idx="481">
                  <c:v>730.13</c:v>
                </c:pt>
                <c:pt idx="482">
                  <c:v>730.36</c:v>
                </c:pt>
                <c:pt idx="483">
                  <c:v>730</c:v>
                </c:pt>
                <c:pt idx="484">
                  <c:v>729.32</c:v>
                </c:pt>
                <c:pt idx="485">
                  <c:v>729.22</c:v>
                </c:pt>
                <c:pt idx="486">
                  <c:v>729.1</c:v>
                </c:pt>
                <c:pt idx="487">
                  <c:v>728.99</c:v>
                </c:pt>
                <c:pt idx="488">
                  <c:v>730.18</c:v>
                </c:pt>
                <c:pt idx="489">
                  <c:v>731.49</c:v>
                </c:pt>
                <c:pt idx="490">
                  <c:v>731.75</c:v>
                </c:pt>
                <c:pt idx="491">
                  <c:v>731.12</c:v>
                </c:pt>
                <c:pt idx="492">
                  <c:v>731.35</c:v>
                </c:pt>
                <c:pt idx="493">
                  <c:v>730.62</c:v>
                </c:pt>
                <c:pt idx="494">
                  <c:v>730.05</c:v>
                </c:pt>
                <c:pt idx="495">
                  <c:v>730.4</c:v>
                </c:pt>
                <c:pt idx="496">
                  <c:v>730.42</c:v>
                </c:pt>
                <c:pt idx="497">
                  <c:v>730.4</c:v>
                </c:pt>
                <c:pt idx="498">
                  <c:v>730.28</c:v>
                </c:pt>
                <c:pt idx="499">
                  <c:v>730.13</c:v>
                </c:pt>
                <c:pt idx="500">
                  <c:v>730.75</c:v>
                </c:pt>
                <c:pt idx="501">
                  <c:v>730.86</c:v>
                </c:pt>
                <c:pt idx="502">
                  <c:v>731.06</c:v>
                </c:pt>
                <c:pt idx="503">
                  <c:v>730.43</c:v>
                </c:pt>
                <c:pt idx="504">
                  <c:v>730.51</c:v>
                </c:pt>
                <c:pt idx="505">
                  <c:v>730.56</c:v>
                </c:pt>
                <c:pt idx="506">
                  <c:v>730.75</c:v>
                </c:pt>
                <c:pt idx="507">
                  <c:v>731.09</c:v>
                </c:pt>
                <c:pt idx="508">
                  <c:v>731.17</c:v>
                </c:pt>
                <c:pt idx="509">
                  <c:v>730.94</c:v>
                </c:pt>
                <c:pt idx="510">
                  <c:v>730.98</c:v>
                </c:pt>
                <c:pt idx="511">
                  <c:v>730.78</c:v>
                </c:pt>
                <c:pt idx="512">
                  <c:v>729.94</c:v>
                </c:pt>
                <c:pt idx="513">
                  <c:v>729.14</c:v>
                </c:pt>
                <c:pt idx="514">
                  <c:v>728.93</c:v>
                </c:pt>
                <c:pt idx="515">
                  <c:v>729.23</c:v>
                </c:pt>
                <c:pt idx="516">
                  <c:v>729.81</c:v>
                </c:pt>
                <c:pt idx="517">
                  <c:v>729.93</c:v>
                </c:pt>
                <c:pt idx="518">
                  <c:v>729.57</c:v>
                </c:pt>
                <c:pt idx="519">
                  <c:v>729.56</c:v>
                </c:pt>
                <c:pt idx="520">
                  <c:v>729.9</c:v>
                </c:pt>
                <c:pt idx="521">
                  <c:v>730.03</c:v>
                </c:pt>
                <c:pt idx="522">
                  <c:v>730.44</c:v>
                </c:pt>
                <c:pt idx="523">
                  <c:v>730.35</c:v>
                </c:pt>
                <c:pt idx="524">
                  <c:v>730.07</c:v>
                </c:pt>
                <c:pt idx="525">
                  <c:v>730.08</c:v>
                </c:pt>
                <c:pt idx="526">
                  <c:v>729.93</c:v>
                </c:pt>
                <c:pt idx="527">
                  <c:v>729.84</c:v>
                </c:pt>
                <c:pt idx="528">
                  <c:v>730.59</c:v>
                </c:pt>
                <c:pt idx="529">
                  <c:v>730.63</c:v>
                </c:pt>
                <c:pt idx="530">
                  <c:v>730.11</c:v>
                </c:pt>
                <c:pt idx="531">
                  <c:v>729.45</c:v>
                </c:pt>
                <c:pt idx="532">
                  <c:v>728.92</c:v>
                </c:pt>
                <c:pt idx="533">
                  <c:v>729.32</c:v>
                </c:pt>
                <c:pt idx="534">
                  <c:v>729.9</c:v>
                </c:pt>
                <c:pt idx="535">
                  <c:v>729.82</c:v>
                </c:pt>
                <c:pt idx="536">
                  <c:v>729.74</c:v>
                </c:pt>
                <c:pt idx="537">
                  <c:v>729.69</c:v>
                </c:pt>
                <c:pt idx="538">
                  <c:v>729.3</c:v>
                </c:pt>
                <c:pt idx="539">
                  <c:v>729.11</c:v>
                </c:pt>
                <c:pt idx="540">
                  <c:v>729.69</c:v>
                </c:pt>
                <c:pt idx="541">
                  <c:v>730.85</c:v>
                </c:pt>
                <c:pt idx="542">
                  <c:v>730.21</c:v>
                </c:pt>
                <c:pt idx="543">
                  <c:v>729.73</c:v>
                </c:pt>
                <c:pt idx="544">
                  <c:v>730.41</c:v>
                </c:pt>
                <c:pt idx="545">
                  <c:v>730.1</c:v>
                </c:pt>
                <c:pt idx="546">
                  <c:v>730.14</c:v>
                </c:pt>
                <c:pt idx="547">
                  <c:v>730</c:v>
                </c:pt>
                <c:pt idx="548">
                  <c:v>730</c:v>
                </c:pt>
                <c:pt idx="549">
                  <c:v>730.31</c:v>
                </c:pt>
                <c:pt idx="550">
                  <c:v>731.05</c:v>
                </c:pt>
                <c:pt idx="551">
                  <c:v>731.75</c:v>
                </c:pt>
                <c:pt idx="552">
                  <c:v>730.93</c:v>
                </c:pt>
                <c:pt idx="553">
                  <c:v>730</c:v>
                </c:pt>
                <c:pt idx="554">
                  <c:v>730.15</c:v>
                </c:pt>
                <c:pt idx="555">
                  <c:v>731.24</c:v>
                </c:pt>
                <c:pt idx="556">
                  <c:v>731.43</c:v>
                </c:pt>
                <c:pt idx="557">
                  <c:v>730.61</c:v>
                </c:pt>
                <c:pt idx="558">
                  <c:v>730.33</c:v>
                </c:pt>
                <c:pt idx="559">
                  <c:v>731.51</c:v>
                </c:pt>
                <c:pt idx="560">
                  <c:v>731.68</c:v>
                </c:pt>
                <c:pt idx="561">
                  <c:v>731.13</c:v>
                </c:pt>
                <c:pt idx="562">
                  <c:v>731.02</c:v>
                </c:pt>
                <c:pt idx="563">
                  <c:v>731.02</c:v>
                </c:pt>
                <c:pt idx="564">
                  <c:v>730.97</c:v>
                </c:pt>
                <c:pt idx="565">
                  <c:v>730.35</c:v>
                </c:pt>
                <c:pt idx="566">
                  <c:v>729.87</c:v>
                </c:pt>
                <c:pt idx="567">
                  <c:v>729.26</c:v>
                </c:pt>
                <c:pt idx="568">
                  <c:v>729.27</c:v>
                </c:pt>
                <c:pt idx="569">
                  <c:v>729.54</c:v>
                </c:pt>
                <c:pt idx="570">
                  <c:v>729.46</c:v>
                </c:pt>
                <c:pt idx="571">
                  <c:v>730.31</c:v>
                </c:pt>
                <c:pt idx="572">
                  <c:v>730.73</c:v>
                </c:pt>
                <c:pt idx="573">
                  <c:v>730.83</c:v>
                </c:pt>
                <c:pt idx="574">
                  <c:v>730.38</c:v>
                </c:pt>
                <c:pt idx="575">
                  <c:v>729.82</c:v>
                </c:pt>
                <c:pt idx="576">
                  <c:v>729.83</c:v>
                </c:pt>
                <c:pt idx="577">
                  <c:v>730.8</c:v>
                </c:pt>
                <c:pt idx="578">
                  <c:v>730.89</c:v>
                </c:pt>
                <c:pt idx="579">
                  <c:v>729.89</c:v>
                </c:pt>
                <c:pt idx="580">
                  <c:v>730</c:v>
                </c:pt>
                <c:pt idx="581">
                  <c:v>729.43</c:v>
                </c:pt>
                <c:pt idx="582">
                  <c:v>728.88</c:v>
                </c:pt>
                <c:pt idx="583">
                  <c:v>729.43</c:v>
                </c:pt>
                <c:pt idx="584">
                  <c:v>729.55</c:v>
                </c:pt>
                <c:pt idx="585">
                  <c:v>729.18</c:v>
                </c:pt>
                <c:pt idx="586">
                  <c:v>728.97</c:v>
                </c:pt>
                <c:pt idx="587">
                  <c:v>729.1</c:v>
                </c:pt>
                <c:pt idx="588">
                  <c:v>729.42</c:v>
                </c:pt>
                <c:pt idx="589">
                  <c:v>729.92</c:v>
                </c:pt>
                <c:pt idx="590">
                  <c:v>729.81</c:v>
                </c:pt>
                <c:pt idx="591">
                  <c:v>729.68</c:v>
                </c:pt>
                <c:pt idx="592">
                  <c:v>729.97</c:v>
                </c:pt>
                <c:pt idx="593">
                  <c:v>730.17</c:v>
                </c:pt>
                <c:pt idx="594">
                  <c:v>729.55</c:v>
                </c:pt>
                <c:pt idx="595">
                  <c:v>729.26</c:v>
                </c:pt>
                <c:pt idx="596">
                  <c:v>728.74</c:v>
                </c:pt>
                <c:pt idx="597">
                  <c:v>729.33</c:v>
                </c:pt>
                <c:pt idx="598">
                  <c:v>729.05</c:v>
                </c:pt>
                <c:pt idx="599">
                  <c:v>728.81</c:v>
                </c:pt>
                <c:pt idx="600">
                  <c:v>729.01</c:v>
                </c:pt>
                <c:pt idx="601">
                  <c:v>730.02</c:v>
                </c:pt>
                <c:pt idx="602">
                  <c:v>730.88</c:v>
                </c:pt>
                <c:pt idx="603">
                  <c:v>730.53</c:v>
                </c:pt>
                <c:pt idx="604">
                  <c:v>729.84</c:v>
                </c:pt>
                <c:pt idx="605">
                  <c:v>729.48</c:v>
                </c:pt>
                <c:pt idx="606">
                  <c:v>729.18</c:v>
                </c:pt>
                <c:pt idx="607">
                  <c:v>729.3</c:v>
                </c:pt>
                <c:pt idx="608">
                  <c:v>730.15</c:v>
                </c:pt>
                <c:pt idx="609">
                  <c:v>730.05</c:v>
                </c:pt>
                <c:pt idx="610">
                  <c:v>729.32</c:v>
                </c:pt>
                <c:pt idx="611">
                  <c:v>729.43</c:v>
                </c:pt>
                <c:pt idx="612">
                  <c:v>729.83</c:v>
                </c:pt>
                <c:pt idx="613">
                  <c:v>729.92</c:v>
                </c:pt>
                <c:pt idx="614">
                  <c:v>729.82</c:v>
                </c:pt>
                <c:pt idx="615">
                  <c:v>730.37</c:v>
                </c:pt>
                <c:pt idx="616">
                  <c:v>730.67</c:v>
                </c:pt>
                <c:pt idx="617">
                  <c:v>730.43</c:v>
                </c:pt>
                <c:pt idx="618">
                  <c:v>730.21</c:v>
                </c:pt>
                <c:pt idx="619">
                  <c:v>729.78</c:v>
                </c:pt>
                <c:pt idx="620">
                  <c:v>730.34</c:v>
                </c:pt>
                <c:pt idx="621">
                  <c:v>729.92</c:v>
                </c:pt>
                <c:pt idx="622">
                  <c:v>730.41</c:v>
                </c:pt>
                <c:pt idx="623">
                  <c:v>729.97</c:v>
                </c:pt>
                <c:pt idx="624">
                  <c:v>729.45</c:v>
                </c:pt>
                <c:pt idx="625">
                  <c:v>729.11</c:v>
                </c:pt>
                <c:pt idx="626">
                  <c:v>728.83</c:v>
                </c:pt>
                <c:pt idx="627">
                  <c:v>728.64</c:v>
                </c:pt>
                <c:pt idx="628">
                  <c:v>728.87</c:v>
                </c:pt>
                <c:pt idx="629">
                  <c:v>729.21</c:v>
                </c:pt>
                <c:pt idx="630">
                  <c:v>729.56</c:v>
                </c:pt>
                <c:pt idx="631">
                  <c:v>728.99</c:v>
                </c:pt>
                <c:pt idx="632">
                  <c:v>727.33</c:v>
                </c:pt>
                <c:pt idx="633">
                  <c:v>728.68</c:v>
                </c:pt>
                <c:pt idx="634">
                  <c:v>729.48</c:v>
                </c:pt>
                <c:pt idx="635">
                  <c:v>729.62</c:v>
                </c:pt>
                <c:pt idx="636">
                  <c:v>729.98</c:v>
                </c:pt>
                <c:pt idx="637">
                  <c:v>729.29</c:v>
                </c:pt>
                <c:pt idx="638">
                  <c:v>728.75</c:v>
                </c:pt>
                <c:pt idx="639">
                  <c:v>728.63</c:v>
                </c:pt>
                <c:pt idx="640">
                  <c:v>729.03</c:v>
                </c:pt>
                <c:pt idx="641">
                  <c:v>729.63</c:v>
                </c:pt>
                <c:pt idx="642">
                  <c:v>730.47</c:v>
                </c:pt>
                <c:pt idx="643">
                  <c:v>730.23</c:v>
                </c:pt>
                <c:pt idx="644">
                  <c:v>730.25</c:v>
                </c:pt>
                <c:pt idx="645">
                  <c:v>730.39</c:v>
                </c:pt>
                <c:pt idx="646">
                  <c:v>730.36</c:v>
                </c:pt>
                <c:pt idx="647">
                  <c:v>730.41</c:v>
                </c:pt>
                <c:pt idx="648">
                  <c:v>730.55</c:v>
                </c:pt>
                <c:pt idx="649">
                  <c:v>730.69</c:v>
                </c:pt>
                <c:pt idx="650">
                  <c:v>730.53</c:v>
                </c:pt>
                <c:pt idx="651">
                  <c:v>729.58</c:v>
                </c:pt>
                <c:pt idx="652">
                  <c:v>729.95</c:v>
                </c:pt>
                <c:pt idx="653">
                  <c:v>730.06</c:v>
                </c:pt>
                <c:pt idx="654">
                  <c:v>730.17</c:v>
                </c:pt>
                <c:pt idx="655">
                  <c:v>730.34</c:v>
                </c:pt>
                <c:pt idx="656">
                  <c:v>730.3</c:v>
                </c:pt>
                <c:pt idx="657">
                  <c:v>730.28</c:v>
                </c:pt>
                <c:pt idx="658">
                  <c:v>730.01</c:v>
                </c:pt>
                <c:pt idx="659">
                  <c:v>730.09</c:v>
                </c:pt>
                <c:pt idx="660">
                  <c:v>729.31</c:v>
                </c:pt>
                <c:pt idx="661">
                  <c:v>729.37</c:v>
                </c:pt>
                <c:pt idx="662">
                  <c:v>730.43</c:v>
                </c:pt>
                <c:pt idx="663">
                  <c:v>730.46</c:v>
                </c:pt>
                <c:pt idx="664">
                  <c:v>730.3</c:v>
                </c:pt>
                <c:pt idx="665">
                  <c:v>729.74</c:v>
                </c:pt>
                <c:pt idx="666">
                  <c:v>729.76</c:v>
                </c:pt>
                <c:pt idx="667">
                  <c:v>729.7</c:v>
                </c:pt>
                <c:pt idx="668">
                  <c:v>729.16</c:v>
                </c:pt>
                <c:pt idx="669">
                  <c:v>729.72</c:v>
                </c:pt>
                <c:pt idx="670">
                  <c:v>730.28</c:v>
                </c:pt>
                <c:pt idx="671">
                  <c:v>730.21</c:v>
                </c:pt>
                <c:pt idx="672">
                  <c:v>730.01</c:v>
                </c:pt>
                <c:pt idx="673">
                  <c:v>730.16</c:v>
                </c:pt>
                <c:pt idx="674">
                  <c:v>729.39</c:v>
                </c:pt>
                <c:pt idx="675">
                  <c:v>729.28</c:v>
                </c:pt>
                <c:pt idx="676">
                  <c:v>729.59</c:v>
                </c:pt>
                <c:pt idx="677">
                  <c:v>730.02</c:v>
                </c:pt>
                <c:pt idx="678">
                  <c:v>730.83</c:v>
                </c:pt>
                <c:pt idx="679">
                  <c:v>731.43</c:v>
                </c:pt>
                <c:pt idx="680">
                  <c:v>731.95</c:v>
                </c:pt>
                <c:pt idx="681">
                  <c:v>730.53</c:v>
                </c:pt>
                <c:pt idx="682">
                  <c:v>730.35</c:v>
                </c:pt>
                <c:pt idx="683">
                  <c:v>730.65</c:v>
                </c:pt>
                <c:pt idx="684">
                  <c:v>730.93</c:v>
                </c:pt>
                <c:pt idx="685">
                  <c:v>731.14</c:v>
                </c:pt>
                <c:pt idx="686">
                  <c:v>730.63</c:v>
                </c:pt>
                <c:pt idx="687">
                  <c:v>730.51</c:v>
                </c:pt>
                <c:pt idx="688">
                  <c:v>730.77</c:v>
                </c:pt>
                <c:pt idx="689">
                  <c:v>731.28</c:v>
                </c:pt>
                <c:pt idx="690">
                  <c:v>730.79</c:v>
                </c:pt>
                <c:pt idx="691">
                  <c:v>731.32</c:v>
                </c:pt>
                <c:pt idx="692">
                  <c:v>732.23</c:v>
                </c:pt>
                <c:pt idx="693">
                  <c:v>731.21</c:v>
                </c:pt>
                <c:pt idx="694">
                  <c:v>731.02</c:v>
                </c:pt>
                <c:pt idx="695">
                  <c:v>731.89</c:v>
                </c:pt>
                <c:pt idx="696">
                  <c:v>731.68</c:v>
                </c:pt>
                <c:pt idx="697">
                  <c:v>731.82</c:v>
                </c:pt>
                <c:pt idx="698">
                  <c:v>731.42</c:v>
                </c:pt>
                <c:pt idx="699">
                  <c:v>730.72</c:v>
                </c:pt>
                <c:pt idx="700">
                  <c:v>731.15</c:v>
                </c:pt>
                <c:pt idx="701">
                  <c:v>732.06</c:v>
                </c:pt>
                <c:pt idx="702">
                  <c:v>731.68</c:v>
                </c:pt>
                <c:pt idx="703">
                  <c:v>730.62</c:v>
                </c:pt>
                <c:pt idx="704">
                  <c:v>730.59</c:v>
                </c:pt>
                <c:pt idx="705">
                  <c:v>730.66</c:v>
                </c:pt>
                <c:pt idx="706">
                  <c:v>730.05</c:v>
                </c:pt>
                <c:pt idx="707">
                  <c:v>729.51</c:v>
                </c:pt>
                <c:pt idx="708">
                  <c:v>729.61</c:v>
                </c:pt>
                <c:pt idx="709">
                  <c:v>729.53</c:v>
                </c:pt>
                <c:pt idx="710">
                  <c:v>729.46</c:v>
                </c:pt>
                <c:pt idx="711">
                  <c:v>730.9</c:v>
                </c:pt>
                <c:pt idx="712">
                  <c:v>732.33</c:v>
                </c:pt>
                <c:pt idx="713">
                  <c:v>731.79</c:v>
                </c:pt>
                <c:pt idx="714">
                  <c:v>730.72</c:v>
                </c:pt>
                <c:pt idx="715">
                  <c:v>730.55</c:v>
                </c:pt>
                <c:pt idx="716">
                  <c:v>730.86</c:v>
                </c:pt>
                <c:pt idx="717">
                  <c:v>731.75</c:v>
                </c:pt>
                <c:pt idx="718">
                  <c:v>732.68</c:v>
                </c:pt>
                <c:pt idx="719">
                  <c:v>732.92</c:v>
                </c:pt>
                <c:pt idx="720">
                  <c:v>731.74</c:v>
                </c:pt>
                <c:pt idx="721">
                  <c:v>731.63</c:v>
                </c:pt>
                <c:pt idx="722">
                  <c:v>731.93</c:v>
                </c:pt>
                <c:pt idx="723">
                  <c:v>731.57</c:v>
                </c:pt>
                <c:pt idx="724">
                  <c:v>730.37</c:v>
                </c:pt>
                <c:pt idx="725">
                  <c:v>729.87</c:v>
                </c:pt>
                <c:pt idx="726">
                  <c:v>729.98</c:v>
                </c:pt>
                <c:pt idx="727">
                  <c:v>730.5</c:v>
                </c:pt>
                <c:pt idx="728">
                  <c:v>731.31</c:v>
                </c:pt>
                <c:pt idx="729">
                  <c:v>731.54</c:v>
                </c:pt>
                <c:pt idx="730">
                  <c:v>731.16</c:v>
                </c:pt>
                <c:pt idx="731">
                  <c:v>730.28</c:v>
                </c:pt>
                <c:pt idx="732">
                  <c:v>729.89</c:v>
                </c:pt>
                <c:pt idx="733">
                  <c:v>730.36</c:v>
                </c:pt>
                <c:pt idx="734">
                  <c:v>730.52</c:v>
                </c:pt>
                <c:pt idx="735">
                  <c:v>729.27</c:v>
                </c:pt>
                <c:pt idx="736">
                  <c:v>729.23</c:v>
                </c:pt>
                <c:pt idx="737">
                  <c:v>730.35</c:v>
                </c:pt>
                <c:pt idx="738">
                  <c:v>730.7</c:v>
                </c:pt>
                <c:pt idx="739">
                  <c:v>729.85</c:v>
                </c:pt>
                <c:pt idx="740">
                  <c:v>730.2</c:v>
                </c:pt>
                <c:pt idx="741">
                  <c:v>730.63</c:v>
                </c:pt>
                <c:pt idx="742">
                  <c:v>730.78</c:v>
                </c:pt>
                <c:pt idx="743">
                  <c:v>730.15</c:v>
                </c:pt>
                <c:pt idx="744">
                  <c:v>731.02</c:v>
                </c:pt>
                <c:pt idx="745">
                  <c:v>731.98</c:v>
                </c:pt>
                <c:pt idx="746">
                  <c:v>732.11</c:v>
                </c:pt>
                <c:pt idx="747">
                  <c:v>731.75</c:v>
                </c:pt>
                <c:pt idx="748">
                  <c:v>731.64</c:v>
                </c:pt>
                <c:pt idx="749">
                  <c:v>732.06</c:v>
                </c:pt>
                <c:pt idx="750">
                  <c:v>732.15</c:v>
                </c:pt>
                <c:pt idx="751">
                  <c:v>731.53</c:v>
                </c:pt>
                <c:pt idx="752">
                  <c:v>730.96</c:v>
                </c:pt>
                <c:pt idx="753">
                  <c:v>731.67</c:v>
                </c:pt>
                <c:pt idx="754">
                  <c:v>731.75</c:v>
                </c:pt>
                <c:pt idx="755">
                  <c:v>731.2</c:v>
                </c:pt>
                <c:pt idx="756">
                  <c:v>731.11</c:v>
                </c:pt>
                <c:pt idx="757">
                  <c:v>730.78</c:v>
                </c:pt>
                <c:pt idx="758">
                  <c:v>730.59</c:v>
                </c:pt>
                <c:pt idx="759">
                  <c:v>730.39</c:v>
                </c:pt>
                <c:pt idx="760">
                  <c:v>730.56</c:v>
                </c:pt>
                <c:pt idx="761">
                  <c:v>730.55</c:v>
                </c:pt>
                <c:pt idx="762">
                  <c:v>730.75</c:v>
                </c:pt>
                <c:pt idx="763">
                  <c:v>730.07</c:v>
                </c:pt>
                <c:pt idx="764">
                  <c:v>729.18</c:v>
                </c:pt>
                <c:pt idx="765">
                  <c:v>729.05</c:v>
                </c:pt>
                <c:pt idx="766">
                  <c:v>729.63</c:v>
                </c:pt>
                <c:pt idx="767">
                  <c:v>730.17</c:v>
                </c:pt>
                <c:pt idx="768">
                  <c:v>730.32</c:v>
                </c:pt>
                <c:pt idx="769">
                  <c:v>730.52</c:v>
                </c:pt>
                <c:pt idx="770">
                  <c:v>730.59</c:v>
                </c:pt>
                <c:pt idx="771">
                  <c:v>730.35</c:v>
                </c:pt>
                <c:pt idx="772">
                  <c:v>730.15</c:v>
                </c:pt>
                <c:pt idx="773">
                  <c:v>729.93</c:v>
                </c:pt>
                <c:pt idx="774">
                  <c:v>729.69</c:v>
                </c:pt>
                <c:pt idx="775">
                  <c:v>729.69</c:v>
                </c:pt>
                <c:pt idx="776">
                  <c:v>729.53</c:v>
                </c:pt>
                <c:pt idx="777">
                  <c:v>729.65</c:v>
                </c:pt>
                <c:pt idx="778">
                  <c:v>729.67</c:v>
                </c:pt>
                <c:pt idx="779">
                  <c:v>729.97</c:v>
                </c:pt>
                <c:pt idx="780">
                  <c:v>730.32</c:v>
                </c:pt>
                <c:pt idx="781">
                  <c:v>730.53</c:v>
                </c:pt>
                <c:pt idx="782">
                  <c:v>729.84</c:v>
                </c:pt>
                <c:pt idx="783">
                  <c:v>729.3</c:v>
                </c:pt>
                <c:pt idx="784">
                  <c:v>729.09</c:v>
                </c:pt>
                <c:pt idx="785">
                  <c:v>729.63</c:v>
                </c:pt>
                <c:pt idx="786">
                  <c:v>729.88</c:v>
                </c:pt>
                <c:pt idx="787">
                  <c:v>729.48</c:v>
                </c:pt>
                <c:pt idx="788">
                  <c:v>729.3</c:v>
                </c:pt>
                <c:pt idx="789">
                  <c:v>729.08</c:v>
                </c:pt>
                <c:pt idx="790">
                  <c:v>729.78</c:v>
                </c:pt>
                <c:pt idx="791">
                  <c:v>730.23</c:v>
                </c:pt>
                <c:pt idx="792">
                  <c:v>730.31</c:v>
                </c:pt>
                <c:pt idx="793">
                  <c:v>730.21</c:v>
                </c:pt>
                <c:pt idx="794">
                  <c:v>729.72</c:v>
                </c:pt>
                <c:pt idx="795">
                  <c:v>729.09</c:v>
                </c:pt>
                <c:pt idx="796">
                  <c:v>729.26</c:v>
                </c:pt>
                <c:pt idx="797">
                  <c:v>730.24</c:v>
                </c:pt>
                <c:pt idx="798">
                  <c:v>730.42</c:v>
                </c:pt>
                <c:pt idx="799">
                  <c:v>729.88</c:v>
                </c:pt>
                <c:pt idx="800">
                  <c:v>730.13</c:v>
                </c:pt>
                <c:pt idx="801">
                  <c:v>730.78</c:v>
                </c:pt>
                <c:pt idx="802">
                  <c:v>730.78</c:v>
                </c:pt>
                <c:pt idx="803">
                  <c:v>730.48</c:v>
                </c:pt>
                <c:pt idx="804">
                  <c:v>730.55</c:v>
                </c:pt>
                <c:pt idx="805">
                  <c:v>730.57</c:v>
                </c:pt>
                <c:pt idx="806">
                  <c:v>730.56</c:v>
                </c:pt>
                <c:pt idx="807">
                  <c:v>730.38</c:v>
                </c:pt>
                <c:pt idx="808">
                  <c:v>730.06</c:v>
                </c:pt>
                <c:pt idx="809">
                  <c:v>729</c:v>
                </c:pt>
                <c:pt idx="810">
                  <c:v>727.43</c:v>
                </c:pt>
                <c:pt idx="811">
                  <c:v>728.01</c:v>
                </c:pt>
                <c:pt idx="812">
                  <c:v>730.14</c:v>
                </c:pt>
                <c:pt idx="813">
                  <c:v>730.6</c:v>
                </c:pt>
                <c:pt idx="814">
                  <c:v>729.82</c:v>
                </c:pt>
                <c:pt idx="815">
                  <c:v>729.16</c:v>
                </c:pt>
                <c:pt idx="816">
                  <c:v>729.31</c:v>
                </c:pt>
                <c:pt idx="817">
                  <c:v>730.68</c:v>
                </c:pt>
                <c:pt idx="818">
                  <c:v>731.3</c:v>
                </c:pt>
                <c:pt idx="819">
                  <c:v>730.71</c:v>
                </c:pt>
                <c:pt idx="820">
                  <c:v>731.27</c:v>
                </c:pt>
                <c:pt idx="821">
                  <c:v>731.15</c:v>
                </c:pt>
                <c:pt idx="822">
                  <c:v>730.55</c:v>
                </c:pt>
                <c:pt idx="823">
                  <c:v>730.48</c:v>
                </c:pt>
                <c:pt idx="824">
                  <c:v>729.64</c:v>
                </c:pt>
                <c:pt idx="825">
                  <c:v>728.85</c:v>
                </c:pt>
                <c:pt idx="826">
                  <c:v>728.6</c:v>
                </c:pt>
                <c:pt idx="827">
                  <c:v>728.98</c:v>
                </c:pt>
                <c:pt idx="828">
                  <c:v>729.4</c:v>
                </c:pt>
                <c:pt idx="829">
                  <c:v>730.34</c:v>
                </c:pt>
                <c:pt idx="830">
                  <c:v>731.04</c:v>
                </c:pt>
                <c:pt idx="831">
                  <c:v>730.62</c:v>
                </c:pt>
                <c:pt idx="832">
                  <c:v>730.78</c:v>
                </c:pt>
                <c:pt idx="833">
                  <c:v>730.93</c:v>
                </c:pt>
                <c:pt idx="834">
                  <c:v>730.33</c:v>
                </c:pt>
                <c:pt idx="835">
                  <c:v>729.81</c:v>
                </c:pt>
                <c:pt idx="836">
                  <c:v>730.38</c:v>
                </c:pt>
                <c:pt idx="837">
                  <c:v>730.69</c:v>
                </c:pt>
                <c:pt idx="838">
                  <c:v>730.5</c:v>
                </c:pt>
                <c:pt idx="839">
                  <c:v>730.15</c:v>
                </c:pt>
                <c:pt idx="840">
                  <c:v>729.42</c:v>
                </c:pt>
                <c:pt idx="841">
                  <c:v>729.5</c:v>
                </c:pt>
                <c:pt idx="842">
                  <c:v>729.42</c:v>
                </c:pt>
                <c:pt idx="843">
                  <c:v>729.44</c:v>
                </c:pt>
                <c:pt idx="844">
                  <c:v>730.16</c:v>
                </c:pt>
                <c:pt idx="845">
                  <c:v>729.96</c:v>
                </c:pt>
                <c:pt idx="846">
                  <c:v>729.69</c:v>
                </c:pt>
                <c:pt idx="847">
                  <c:v>730.51</c:v>
                </c:pt>
                <c:pt idx="848">
                  <c:v>730.48</c:v>
                </c:pt>
                <c:pt idx="849">
                  <c:v>730.54</c:v>
                </c:pt>
                <c:pt idx="850">
                  <c:v>730.32</c:v>
                </c:pt>
                <c:pt idx="851">
                  <c:v>730.48</c:v>
                </c:pt>
                <c:pt idx="852">
                  <c:v>729.93</c:v>
                </c:pt>
                <c:pt idx="853">
                  <c:v>729.76</c:v>
                </c:pt>
                <c:pt idx="854">
                  <c:v>730.33</c:v>
                </c:pt>
                <c:pt idx="855">
                  <c:v>730.3</c:v>
                </c:pt>
                <c:pt idx="856">
                  <c:v>730.51</c:v>
                </c:pt>
                <c:pt idx="857">
                  <c:v>730.18</c:v>
                </c:pt>
                <c:pt idx="858">
                  <c:v>730.36</c:v>
                </c:pt>
                <c:pt idx="859">
                  <c:v>730.71</c:v>
                </c:pt>
                <c:pt idx="860">
                  <c:v>730.68</c:v>
                </c:pt>
                <c:pt idx="861">
                  <c:v>729.98</c:v>
                </c:pt>
                <c:pt idx="862">
                  <c:v>730.01</c:v>
                </c:pt>
                <c:pt idx="863">
                  <c:v>730.53</c:v>
                </c:pt>
                <c:pt idx="864">
                  <c:v>730.7</c:v>
                </c:pt>
                <c:pt idx="865">
                  <c:v>731.27</c:v>
                </c:pt>
                <c:pt idx="866">
                  <c:v>731.84</c:v>
                </c:pt>
                <c:pt idx="867">
                  <c:v>731.66</c:v>
                </c:pt>
                <c:pt idx="868">
                  <c:v>730.72</c:v>
                </c:pt>
                <c:pt idx="869">
                  <c:v>729.96</c:v>
                </c:pt>
                <c:pt idx="870">
                  <c:v>730.2</c:v>
                </c:pt>
                <c:pt idx="871">
                  <c:v>730.55</c:v>
                </c:pt>
                <c:pt idx="872">
                  <c:v>730.74</c:v>
                </c:pt>
                <c:pt idx="873">
                  <c:v>730.45</c:v>
                </c:pt>
                <c:pt idx="874">
                  <c:v>730.24</c:v>
                </c:pt>
                <c:pt idx="875">
                  <c:v>730.12</c:v>
                </c:pt>
                <c:pt idx="876">
                  <c:v>729.86</c:v>
                </c:pt>
                <c:pt idx="877">
                  <c:v>729.53</c:v>
                </c:pt>
                <c:pt idx="878">
                  <c:v>729.65</c:v>
                </c:pt>
                <c:pt idx="879">
                  <c:v>729.7</c:v>
                </c:pt>
                <c:pt idx="880">
                  <c:v>729.46</c:v>
                </c:pt>
                <c:pt idx="881">
                  <c:v>730.05</c:v>
                </c:pt>
                <c:pt idx="882">
                  <c:v>730.59</c:v>
                </c:pt>
                <c:pt idx="883">
                  <c:v>731.45</c:v>
                </c:pt>
                <c:pt idx="884">
                  <c:v>731.97</c:v>
                </c:pt>
                <c:pt idx="885">
                  <c:v>731.27</c:v>
                </c:pt>
                <c:pt idx="886">
                  <c:v>730.64</c:v>
                </c:pt>
                <c:pt idx="887">
                  <c:v>730.64</c:v>
                </c:pt>
                <c:pt idx="888">
                  <c:v>730.3</c:v>
                </c:pt>
                <c:pt idx="889">
                  <c:v>730.01</c:v>
                </c:pt>
                <c:pt idx="890">
                  <c:v>729.78</c:v>
                </c:pt>
                <c:pt idx="891">
                  <c:v>729.61</c:v>
                </c:pt>
                <c:pt idx="892">
                  <c:v>730.5</c:v>
                </c:pt>
                <c:pt idx="893">
                  <c:v>731.29</c:v>
                </c:pt>
                <c:pt idx="894">
                  <c:v>731.08</c:v>
                </c:pt>
                <c:pt idx="895">
                  <c:v>730.75</c:v>
                </c:pt>
                <c:pt idx="896">
                  <c:v>730.56</c:v>
                </c:pt>
                <c:pt idx="897">
                  <c:v>729.5</c:v>
                </c:pt>
                <c:pt idx="898">
                  <c:v>729.3</c:v>
                </c:pt>
                <c:pt idx="899">
                  <c:v>730.1</c:v>
                </c:pt>
                <c:pt idx="900">
                  <c:v>729.83</c:v>
                </c:pt>
                <c:pt idx="901">
                  <c:v>729.57</c:v>
                </c:pt>
                <c:pt idx="902">
                  <c:v>729.37</c:v>
                </c:pt>
                <c:pt idx="903">
                  <c:v>729.78</c:v>
                </c:pt>
                <c:pt idx="904">
                  <c:v>730.55</c:v>
                </c:pt>
                <c:pt idx="905">
                  <c:v>730.63</c:v>
                </c:pt>
                <c:pt idx="906">
                  <c:v>729.44</c:v>
                </c:pt>
                <c:pt idx="907">
                  <c:v>729.52</c:v>
                </c:pt>
                <c:pt idx="908">
                  <c:v>730.29</c:v>
                </c:pt>
                <c:pt idx="909">
                  <c:v>730.41</c:v>
                </c:pt>
                <c:pt idx="910">
                  <c:v>729.49</c:v>
                </c:pt>
                <c:pt idx="911">
                  <c:v>729.97</c:v>
                </c:pt>
                <c:pt idx="912">
                  <c:v>730.73</c:v>
                </c:pt>
                <c:pt idx="913">
                  <c:v>730.81</c:v>
                </c:pt>
                <c:pt idx="914">
                  <c:v>730.6</c:v>
                </c:pt>
                <c:pt idx="915">
                  <c:v>730.7</c:v>
                </c:pt>
                <c:pt idx="916">
                  <c:v>730.84</c:v>
                </c:pt>
                <c:pt idx="917">
                  <c:v>730.75</c:v>
                </c:pt>
                <c:pt idx="918">
                  <c:v>730.72</c:v>
                </c:pt>
                <c:pt idx="919">
                  <c:v>730.39</c:v>
                </c:pt>
                <c:pt idx="920">
                  <c:v>730.21</c:v>
                </c:pt>
                <c:pt idx="921">
                  <c:v>730.4</c:v>
                </c:pt>
                <c:pt idx="922">
                  <c:v>729.77</c:v>
                </c:pt>
                <c:pt idx="923">
                  <c:v>729.6</c:v>
                </c:pt>
                <c:pt idx="924">
                  <c:v>729.79</c:v>
                </c:pt>
                <c:pt idx="925">
                  <c:v>730.21</c:v>
                </c:pt>
                <c:pt idx="926">
                  <c:v>730.63</c:v>
                </c:pt>
                <c:pt idx="927">
                  <c:v>730.72</c:v>
                </c:pt>
                <c:pt idx="928">
                  <c:v>730.68</c:v>
                </c:pt>
                <c:pt idx="929">
                  <c:v>730.2</c:v>
                </c:pt>
                <c:pt idx="930">
                  <c:v>729.82</c:v>
                </c:pt>
                <c:pt idx="931">
                  <c:v>729.88</c:v>
                </c:pt>
                <c:pt idx="932">
                  <c:v>730.05</c:v>
                </c:pt>
                <c:pt idx="933">
                  <c:v>730.38</c:v>
                </c:pt>
                <c:pt idx="934">
                  <c:v>729.58</c:v>
                </c:pt>
                <c:pt idx="935">
                  <c:v>728.93</c:v>
                </c:pt>
                <c:pt idx="936">
                  <c:v>729.15</c:v>
                </c:pt>
                <c:pt idx="937">
                  <c:v>729.24</c:v>
                </c:pt>
                <c:pt idx="938">
                  <c:v>729.53</c:v>
                </c:pt>
                <c:pt idx="939">
                  <c:v>729.61</c:v>
                </c:pt>
                <c:pt idx="940">
                  <c:v>729.3</c:v>
                </c:pt>
                <c:pt idx="941">
                  <c:v>729.04</c:v>
                </c:pt>
                <c:pt idx="942">
                  <c:v>729.02</c:v>
                </c:pt>
                <c:pt idx="943">
                  <c:v>729.34</c:v>
                </c:pt>
                <c:pt idx="944">
                  <c:v>729.15</c:v>
                </c:pt>
                <c:pt idx="945">
                  <c:v>728.37</c:v>
                </c:pt>
                <c:pt idx="946">
                  <c:v>728.86</c:v>
                </c:pt>
                <c:pt idx="947">
                  <c:v>729.4</c:v>
                </c:pt>
                <c:pt idx="948">
                  <c:v>728.76</c:v>
                </c:pt>
                <c:pt idx="949">
                  <c:v>729.01</c:v>
                </c:pt>
                <c:pt idx="950">
                  <c:v>730.65</c:v>
                </c:pt>
                <c:pt idx="951">
                  <c:v>730.78</c:v>
                </c:pt>
                <c:pt idx="952">
                  <c:v>730.2</c:v>
                </c:pt>
                <c:pt idx="953">
                  <c:v>729.24</c:v>
                </c:pt>
                <c:pt idx="954">
                  <c:v>728.83</c:v>
                </c:pt>
                <c:pt idx="955">
                  <c:v>728.75</c:v>
                </c:pt>
                <c:pt idx="956">
                  <c:v>728.8</c:v>
                </c:pt>
                <c:pt idx="957">
                  <c:v>729.01</c:v>
                </c:pt>
                <c:pt idx="958">
                  <c:v>729.2</c:v>
                </c:pt>
                <c:pt idx="959">
                  <c:v>728.79</c:v>
                </c:pt>
                <c:pt idx="960">
                  <c:v>728.86</c:v>
                </c:pt>
                <c:pt idx="961">
                  <c:v>728.74</c:v>
                </c:pt>
                <c:pt idx="962">
                  <c:v>728.88</c:v>
                </c:pt>
                <c:pt idx="963">
                  <c:v>728.86</c:v>
                </c:pt>
                <c:pt idx="964">
                  <c:v>728.4</c:v>
                </c:pt>
                <c:pt idx="965">
                  <c:v>728.56</c:v>
                </c:pt>
                <c:pt idx="966">
                  <c:v>728.68</c:v>
                </c:pt>
                <c:pt idx="967">
                  <c:v>728.91</c:v>
                </c:pt>
                <c:pt idx="968">
                  <c:v>728.83</c:v>
                </c:pt>
                <c:pt idx="969">
                  <c:v>729.24</c:v>
                </c:pt>
                <c:pt idx="970">
                  <c:v>729.25</c:v>
                </c:pt>
                <c:pt idx="971">
                  <c:v>729.53</c:v>
                </c:pt>
                <c:pt idx="972">
                  <c:v>730.7</c:v>
                </c:pt>
                <c:pt idx="973">
                  <c:v>731.03</c:v>
                </c:pt>
                <c:pt idx="974">
                  <c:v>730.88</c:v>
                </c:pt>
                <c:pt idx="975">
                  <c:v>730.48</c:v>
                </c:pt>
                <c:pt idx="976">
                  <c:v>729.73</c:v>
                </c:pt>
                <c:pt idx="977">
                  <c:v>729.8</c:v>
                </c:pt>
                <c:pt idx="978">
                  <c:v>729.82</c:v>
                </c:pt>
                <c:pt idx="979">
                  <c:v>729.48</c:v>
                </c:pt>
                <c:pt idx="980">
                  <c:v>730.45</c:v>
                </c:pt>
                <c:pt idx="981">
                  <c:v>730.47</c:v>
                </c:pt>
                <c:pt idx="982">
                  <c:v>729.37</c:v>
                </c:pt>
                <c:pt idx="983">
                  <c:v>728.48</c:v>
                </c:pt>
                <c:pt idx="984">
                  <c:v>728.83</c:v>
                </c:pt>
                <c:pt idx="985">
                  <c:v>728.81</c:v>
                </c:pt>
                <c:pt idx="986">
                  <c:v>728.23</c:v>
                </c:pt>
                <c:pt idx="987">
                  <c:v>728.01</c:v>
                </c:pt>
                <c:pt idx="988">
                  <c:v>728.22</c:v>
                </c:pt>
                <c:pt idx="989">
                  <c:v>728.74</c:v>
                </c:pt>
                <c:pt idx="990">
                  <c:v>729.41</c:v>
                </c:pt>
                <c:pt idx="991">
                  <c:v>730.06</c:v>
                </c:pt>
                <c:pt idx="992">
                  <c:v>730.6</c:v>
                </c:pt>
                <c:pt idx="993">
                  <c:v>729.73</c:v>
                </c:pt>
                <c:pt idx="994">
                  <c:v>729.43</c:v>
                </c:pt>
                <c:pt idx="995">
                  <c:v>729.73</c:v>
                </c:pt>
                <c:pt idx="996">
                  <c:v>729.63</c:v>
                </c:pt>
                <c:pt idx="997">
                  <c:v>730.03</c:v>
                </c:pt>
                <c:pt idx="998">
                  <c:v>729.75</c:v>
                </c:pt>
                <c:pt idx="999">
                  <c:v>729.92</c:v>
                </c:pt>
                <c:pt idx="1000">
                  <c:v>730.06</c:v>
                </c:pt>
                <c:pt idx="1001">
                  <c:v>729.39</c:v>
                </c:pt>
                <c:pt idx="1002">
                  <c:v>728.79</c:v>
                </c:pt>
                <c:pt idx="1003">
                  <c:v>729.58</c:v>
                </c:pt>
                <c:pt idx="1004">
                  <c:v>729.4</c:v>
                </c:pt>
                <c:pt idx="1005">
                  <c:v>729.46</c:v>
                </c:pt>
                <c:pt idx="1006">
                  <c:v>729.55</c:v>
                </c:pt>
                <c:pt idx="1007">
                  <c:v>729.68</c:v>
                </c:pt>
                <c:pt idx="1008">
                  <c:v>728.64</c:v>
                </c:pt>
                <c:pt idx="1009">
                  <c:v>728.61</c:v>
                </c:pt>
                <c:pt idx="1010">
                  <c:v>728.9</c:v>
                </c:pt>
                <c:pt idx="1011">
                  <c:v>728.87</c:v>
                </c:pt>
                <c:pt idx="1012">
                  <c:v>728.57</c:v>
                </c:pt>
                <c:pt idx="1013">
                  <c:v>729.4</c:v>
                </c:pt>
                <c:pt idx="1014">
                  <c:v>730.34</c:v>
                </c:pt>
                <c:pt idx="1015">
                  <c:v>730.96</c:v>
                </c:pt>
                <c:pt idx="1016">
                  <c:v>731.38</c:v>
                </c:pt>
                <c:pt idx="1017">
                  <c:v>731.69</c:v>
                </c:pt>
                <c:pt idx="1018">
                  <c:v>731.37</c:v>
                </c:pt>
                <c:pt idx="1019">
                  <c:v>730.42</c:v>
                </c:pt>
                <c:pt idx="1020">
                  <c:v>730.16</c:v>
                </c:pt>
                <c:pt idx="1021">
                  <c:v>730.03</c:v>
                </c:pt>
                <c:pt idx="1022">
                  <c:v>729.76</c:v>
                </c:pt>
                <c:pt idx="1023">
                  <c:v>729.99</c:v>
                </c:pt>
                <c:pt idx="1024">
                  <c:v>730.15</c:v>
                </c:pt>
                <c:pt idx="1025">
                  <c:v>729.55</c:v>
                </c:pt>
                <c:pt idx="1026">
                  <c:v>729.72</c:v>
                </c:pt>
                <c:pt idx="1027">
                  <c:v>729.79</c:v>
                </c:pt>
                <c:pt idx="1028">
                  <c:v>729.89</c:v>
                </c:pt>
                <c:pt idx="1029">
                  <c:v>730.13</c:v>
                </c:pt>
                <c:pt idx="1030">
                  <c:v>730.56</c:v>
                </c:pt>
                <c:pt idx="1031">
                  <c:v>731.06</c:v>
                </c:pt>
                <c:pt idx="1032">
                  <c:v>730.64</c:v>
                </c:pt>
                <c:pt idx="1033">
                  <c:v>730.32</c:v>
                </c:pt>
                <c:pt idx="1034">
                  <c:v>730.81</c:v>
                </c:pt>
                <c:pt idx="1035">
                  <c:v>731.1</c:v>
                </c:pt>
                <c:pt idx="1036">
                  <c:v>731.64</c:v>
                </c:pt>
                <c:pt idx="1037">
                  <c:v>731.59</c:v>
                </c:pt>
                <c:pt idx="1038">
                  <c:v>730.36</c:v>
                </c:pt>
                <c:pt idx="1039">
                  <c:v>729.72</c:v>
                </c:pt>
                <c:pt idx="1040">
                  <c:v>730.72</c:v>
                </c:pt>
                <c:pt idx="1041">
                  <c:v>732.03</c:v>
                </c:pt>
                <c:pt idx="1042">
                  <c:v>731.36</c:v>
                </c:pt>
                <c:pt idx="1043">
                  <c:v>730.85</c:v>
                </c:pt>
                <c:pt idx="1044">
                  <c:v>730.4</c:v>
                </c:pt>
                <c:pt idx="1045">
                  <c:v>730.6</c:v>
                </c:pt>
                <c:pt idx="1046">
                  <c:v>730.62</c:v>
                </c:pt>
                <c:pt idx="1047">
                  <c:v>730.85</c:v>
                </c:pt>
                <c:pt idx="1048">
                  <c:v>731.19</c:v>
                </c:pt>
                <c:pt idx="1049">
                  <c:v>731.46</c:v>
                </c:pt>
                <c:pt idx="1050">
                  <c:v>731.09</c:v>
                </c:pt>
                <c:pt idx="1051">
                  <c:v>730.51</c:v>
                </c:pt>
                <c:pt idx="1052">
                  <c:v>730.63</c:v>
                </c:pt>
                <c:pt idx="1053">
                  <c:v>730.9</c:v>
                </c:pt>
                <c:pt idx="1054">
                  <c:v>730.95</c:v>
                </c:pt>
                <c:pt idx="1055">
                  <c:v>730.29</c:v>
                </c:pt>
                <c:pt idx="1056">
                  <c:v>729.4</c:v>
                </c:pt>
                <c:pt idx="1057">
                  <c:v>728.71</c:v>
                </c:pt>
                <c:pt idx="1058">
                  <c:v>728.34</c:v>
                </c:pt>
                <c:pt idx="1059">
                  <c:v>728.56</c:v>
                </c:pt>
                <c:pt idx="1060">
                  <c:v>728.95</c:v>
                </c:pt>
                <c:pt idx="1061">
                  <c:v>729.53</c:v>
                </c:pt>
                <c:pt idx="1062">
                  <c:v>729.33</c:v>
                </c:pt>
                <c:pt idx="1063">
                  <c:v>728.64</c:v>
                </c:pt>
                <c:pt idx="1064">
                  <c:v>727.93</c:v>
                </c:pt>
                <c:pt idx="1065">
                  <c:v>727.56</c:v>
                </c:pt>
                <c:pt idx="1066">
                  <c:v>728.25</c:v>
                </c:pt>
                <c:pt idx="1067">
                  <c:v>728.63</c:v>
                </c:pt>
                <c:pt idx="1068">
                  <c:v>729.61</c:v>
                </c:pt>
                <c:pt idx="1069">
                  <c:v>730.71</c:v>
                </c:pt>
                <c:pt idx="1070">
                  <c:v>730.57</c:v>
                </c:pt>
                <c:pt idx="1071">
                  <c:v>730.46</c:v>
                </c:pt>
                <c:pt idx="1072">
                  <c:v>730.89</c:v>
                </c:pt>
                <c:pt idx="1073">
                  <c:v>731.1</c:v>
                </c:pt>
                <c:pt idx="1074">
                  <c:v>730.52</c:v>
                </c:pt>
                <c:pt idx="1075">
                  <c:v>730.33</c:v>
                </c:pt>
                <c:pt idx="1076">
                  <c:v>729.51</c:v>
                </c:pt>
                <c:pt idx="1077">
                  <c:v>729.84</c:v>
                </c:pt>
                <c:pt idx="1078">
                  <c:v>730.28</c:v>
                </c:pt>
                <c:pt idx="1079">
                  <c:v>730.73</c:v>
                </c:pt>
                <c:pt idx="1080">
                  <c:v>731.58</c:v>
                </c:pt>
                <c:pt idx="1081">
                  <c:v>731.87</c:v>
                </c:pt>
                <c:pt idx="1082">
                  <c:v>731.28</c:v>
                </c:pt>
                <c:pt idx="1083">
                  <c:v>731</c:v>
                </c:pt>
                <c:pt idx="1084">
                  <c:v>731.28</c:v>
                </c:pt>
                <c:pt idx="1085">
                  <c:v>730.88</c:v>
                </c:pt>
                <c:pt idx="1086">
                  <c:v>730.77</c:v>
                </c:pt>
                <c:pt idx="1087">
                  <c:v>731.23</c:v>
                </c:pt>
                <c:pt idx="1088">
                  <c:v>731.48</c:v>
                </c:pt>
                <c:pt idx="1089">
                  <c:v>731.99</c:v>
                </c:pt>
                <c:pt idx="1090">
                  <c:v>731.91</c:v>
                </c:pt>
                <c:pt idx="1091">
                  <c:v>731.57</c:v>
                </c:pt>
                <c:pt idx="1092">
                  <c:v>731.88</c:v>
                </c:pt>
                <c:pt idx="1093">
                  <c:v>732.16</c:v>
                </c:pt>
                <c:pt idx="1094">
                  <c:v>732.16</c:v>
                </c:pt>
                <c:pt idx="1095">
                  <c:v>731.7</c:v>
                </c:pt>
                <c:pt idx="1096">
                  <c:v>731.55</c:v>
                </c:pt>
                <c:pt idx="1097">
                  <c:v>731.51</c:v>
                </c:pt>
                <c:pt idx="1098">
                  <c:v>730.97</c:v>
                </c:pt>
                <c:pt idx="1099">
                  <c:v>730.85</c:v>
                </c:pt>
                <c:pt idx="1100">
                  <c:v>730.39</c:v>
                </c:pt>
                <c:pt idx="1101">
                  <c:v>730.62</c:v>
                </c:pt>
                <c:pt idx="1102">
                  <c:v>730.62</c:v>
                </c:pt>
                <c:pt idx="1103">
                  <c:v>730.22</c:v>
                </c:pt>
                <c:pt idx="1104">
                  <c:v>729.8</c:v>
                </c:pt>
                <c:pt idx="1105">
                  <c:v>728.84</c:v>
                </c:pt>
                <c:pt idx="1106">
                  <c:v>728.82</c:v>
                </c:pt>
                <c:pt idx="1107">
                  <c:v>729.26</c:v>
                </c:pt>
                <c:pt idx="1108">
                  <c:v>730.2</c:v>
                </c:pt>
                <c:pt idx="1109">
                  <c:v>727.86</c:v>
                </c:pt>
                <c:pt idx="1110">
                  <c:v>731.05</c:v>
                </c:pt>
                <c:pt idx="1111">
                  <c:v>730.66</c:v>
                </c:pt>
                <c:pt idx="1112">
                  <c:v>730.68</c:v>
                </c:pt>
                <c:pt idx="1113">
                  <c:v>729.73</c:v>
                </c:pt>
                <c:pt idx="1114">
                  <c:v>728.8</c:v>
                </c:pt>
                <c:pt idx="1115">
                  <c:v>729.09</c:v>
                </c:pt>
                <c:pt idx="1116">
                  <c:v>729.98</c:v>
                </c:pt>
                <c:pt idx="1117">
                  <c:v>731.57</c:v>
                </c:pt>
                <c:pt idx="1118">
                  <c:v>731.36</c:v>
                </c:pt>
                <c:pt idx="1119">
                  <c:v>730.54</c:v>
                </c:pt>
                <c:pt idx="1120">
                  <c:v>730.02</c:v>
                </c:pt>
                <c:pt idx="1121">
                  <c:v>730.22</c:v>
                </c:pt>
                <c:pt idx="1122">
                  <c:v>730.16</c:v>
                </c:pt>
                <c:pt idx="1123">
                  <c:v>729.52</c:v>
                </c:pt>
                <c:pt idx="1124">
                  <c:v>729.78</c:v>
                </c:pt>
                <c:pt idx="1125">
                  <c:v>730.41</c:v>
                </c:pt>
                <c:pt idx="1126">
                  <c:v>730.83</c:v>
                </c:pt>
                <c:pt idx="1127">
                  <c:v>730.83</c:v>
                </c:pt>
                <c:pt idx="1128">
                  <c:v>730.43</c:v>
                </c:pt>
                <c:pt idx="1129">
                  <c:v>730.64</c:v>
                </c:pt>
                <c:pt idx="1130">
                  <c:v>730.67</c:v>
                </c:pt>
                <c:pt idx="1131">
                  <c:v>731.12</c:v>
                </c:pt>
                <c:pt idx="1132">
                  <c:v>731.23</c:v>
                </c:pt>
                <c:pt idx="1133">
                  <c:v>730.94</c:v>
                </c:pt>
                <c:pt idx="1134">
                  <c:v>730.33</c:v>
                </c:pt>
                <c:pt idx="1135">
                  <c:v>730.6</c:v>
                </c:pt>
                <c:pt idx="1136">
                  <c:v>731.34</c:v>
                </c:pt>
                <c:pt idx="1137">
                  <c:v>731.52</c:v>
                </c:pt>
                <c:pt idx="1138">
                  <c:v>731.04</c:v>
                </c:pt>
                <c:pt idx="1139">
                  <c:v>730.77</c:v>
                </c:pt>
                <c:pt idx="1140">
                  <c:v>730.8</c:v>
                </c:pt>
                <c:pt idx="1141">
                  <c:v>731.23</c:v>
                </c:pt>
                <c:pt idx="1142">
                  <c:v>731.58</c:v>
                </c:pt>
                <c:pt idx="1143">
                  <c:v>730.92</c:v>
                </c:pt>
                <c:pt idx="1144">
                  <c:v>730.61</c:v>
                </c:pt>
                <c:pt idx="1145">
                  <c:v>730.27</c:v>
                </c:pt>
                <c:pt idx="1146">
                  <c:v>729.98</c:v>
                </c:pt>
                <c:pt idx="1147">
                  <c:v>729.65</c:v>
                </c:pt>
                <c:pt idx="1148">
                  <c:v>729.69</c:v>
                </c:pt>
                <c:pt idx="1149">
                  <c:v>730.04</c:v>
                </c:pt>
                <c:pt idx="1150">
                  <c:v>730.39</c:v>
                </c:pt>
                <c:pt idx="1151">
                  <c:v>730.53</c:v>
                </c:pt>
                <c:pt idx="1152">
                  <c:v>730.23</c:v>
                </c:pt>
                <c:pt idx="1153">
                  <c:v>729.92</c:v>
                </c:pt>
                <c:pt idx="1154">
                  <c:v>730.87</c:v>
                </c:pt>
                <c:pt idx="1155">
                  <c:v>731.2</c:v>
                </c:pt>
                <c:pt idx="1156">
                  <c:v>730.95</c:v>
                </c:pt>
                <c:pt idx="1157">
                  <c:v>731.27</c:v>
                </c:pt>
                <c:pt idx="1158">
                  <c:v>730.83</c:v>
                </c:pt>
                <c:pt idx="1159">
                  <c:v>730.28</c:v>
                </c:pt>
                <c:pt idx="1160">
                  <c:v>729.67</c:v>
                </c:pt>
                <c:pt idx="1161">
                  <c:v>730.07</c:v>
                </c:pt>
                <c:pt idx="1162">
                  <c:v>731.37</c:v>
                </c:pt>
                <c:pt idx="1163">
                  <c:v>731.87</c:v>
                </c:pt>
                <c:pt idx="1164">
                  <c:v>731.68</c:v>
                </c:pt>
                <c:pt idx="1165">
                  <c:v>731.5</c:v>
                </c:pt>
                <c:pt idx="1166">
                  <c:v>731.42</c:v>
                </c:pt>
                <c:pt idx="1167">
                  <c:v>730.86</c:v>
                </c:pt>
                <c:pt idx="1168">
                  <c:v>730.5</c:v>
                </c:pt>
                <c:pt idx="1169">
                  <c:v>730.21</c:v>
                </c:pt>
                <c:pt idx="1170">
                  <c:v>730.36</c:v>
                </c:pt>
                <c:pt idx="1171">
                  <c:v>729.91</c:v>
                </c:pt>
                <c:pt idx="1172">
                  <c:v>729.28</c:v>
                </c:pt>
                <c:pt idx="1173">
                  <c:v>729.21</c:v>
                </c:pt>
                <c:pt idx="1174">
                  <c:v>729.34</c:v>
                </c:pt>
                <c:pt idx="1175">
                  <c:v>729.75</c:v>
                </c:pt>
                <c:pt idx="1176">
                  <c:v>729.92</c:v>
                </c:pt>
                <c:pt idx="1177">
                  <c:v>729.76</c:v>
                </c:pt>
                <c:pt idx="1178">
                  <c:v>729.81</c:v>
                </c:pt>
                <c:pt idx="1179">
                  <c:v>730.51</c:v>
                </c:pt>
                <c:pt idx="1180">
                  <c:v>730.59</c:v>
                </c:pt>
                <c:pt idx="1181">
                  <c:v>729.79</c:v>
                </c:pt>
                <c:pt idx="1182">
                  <c:v>729.51</c:v>
                </c:pt>
                <c:pt idx="1183">
                  <c:v>730.16</c:v>
                </c:pt>
                <c:pt idx="1184">
                  <c:v>730.57</c:v>
                </c:pt>
                <c:pt idx="1185">
                  <c:v>730.33</c:v>
                </c:pt>
                <c:pt idx="1186">
                  <c:v>729.82</c:v>
                </c:pt>
                <c:pt idx="1187">
                  <c:v>728.7</c:v>
                </c:pt>
                <c:pt idx="1188">
                  <c:v>728.56</c:v>
                </c:pt>
                <c:pt idx="1189">
                  <c:v>729.18</c:v>
                </c:pt>
                <c:pt idx="1190">
                  <c:v>730.42</c:v>
                </c:pt>
                <c:pt idx="1191">
                  <c:v>730.65</c:v>
                </c:pt>
                <c:pt idx="1192">
                  <c:v>730.12</c:v>
                </c:pt>
                <c:pt idx="1193">
                  <c:v>729.35</c:v>
                </c:pt>
                <c:pt idx="1194">
                  <c:v>729.25</c:v>
                </c:pt>
                <c:pt idx="1195">
                  <c:v>729.27</c:v>
                </c:pt>
                <c:pt idx="1196">
                  <c:v>729.59</c:v>
                </c:pt>
                <c:pt idx="1197">
                  <c:v>729.92</c:v>
                </c:pt>
                <c:pt idx="1198">
                  <c:v>730.14</c:v>
                </c:pt>
                <c:pt idx="1199">
                  <c:v>730.46</c:v>
                </c:pt>
                <c:pt idx="1200">
                  <c:v>730.34</c:v>
                </c:pt>
                <c:pt idx="1201">
                  <c:v>730.41</c:v>
                </c:pt>
                <c:pt idx="1202">
                  <c:v>730.69</c:v>
                </c:pt>
                <c:pt idx="1203">
                  <c:v>730.79</c:v>
                </c:pt>
                <c:pt idx="1204">
                  <c:v>730.73</c:v>
                </c:pt>
                <c:pt idx="1205">
                  <c:v>730.96</c:v>
                </c:pt>
                <c:pt idx="1206">
                  <c:v>731.09</c:v>
                </c:pt>
                <c:pt idx="1207">
                  <c:v>731.42</c:v>
                </c:pt>
                <c:pt idx="1208">
                  <c:v>731.43</c:v>
                </c:pt>
                <c:pt idx="1209">
                  <c:v>730.77</c:v>
                </c:pt>
                <c:pt idx="1210">
                  <c:v>730.08</c:v>
                </c:pt>
                <c:pt idx="1211">
                  <c:v>730</c:v>
                </c:pt>
                <c:pt idx="1212">
                  <c:v>730.21</c:v>
                </c:pt>
                <c:pt idx="1213">
                  <c:v>730.11</c:v>
                </c:pt>
                <c:pt idx="1214">
                  <c:v>730.2</c:v>
                </c:pt>
                <c:pt idx="1215">
                  <c:v>730.68</c:v>
                </c:pt>
                <c:pt idx="1216">
                  <c:v>731.28</c:v>
                </c:pt>
                <c:pt idx="1217">
                  <c:v>730.78</c:v>
                </c:pt>
                <c:pt idx="1218">
                  <c:v>730.27</c:v>
                </c:pt>
                <c:pt idx="1219">
                  <c:v>730.2</c:v>
                </c:pt>
                <c:pt idx="1220">
                  <c:v>729.92</c:v>
                </c:pt>
                <c:pt idx="1221">
                  <c:v>729.39</c:v>
                </c:pt>
                <c:pt idx="1222">
                  <c:v>729.15</c:v>
                </c:pt>
                <c:pt idx="1223">
                  <c:v>729.76</c:v>
                </c:pt>
                <c:pt idx="1224">
                  <c:v>730.04</c:v>
                </c:pt>
                <c:pt idx="1225">
                  <c:v>730.13</c:v>
                </c:pt>
                <c:pt idx="1226">
                  <c:v>730.1</c:v>
                </c:pt>
                <c:pt idx="1227">
                  <c:v>730.23</c:v>
                </c:pt>
                <c:pt idx="1228">
                  <c:v>730.01</c:v>
                </c:pt>
                <c:pt idx="1229">
                  <c:v>730.27</c:v>
                </c:pt>
                <c:pt idx="1230">
                  <c:v>729.92</c:v>
                </c:pt>
                <c:pt idx="1231">
                  <c:v>729.93</c:v>
                </c:pt>
                <c:pt idx="1232">
                  <c:v>729.65</c:v>
                </c:pt>
                <c:pt idx="1233">
                  <c:v>730.36</c:v>
                </c:pt>
                <c:pt idx="1234">
                  <c:v>731.33</c:v>
                </c:pt>
                <c:pt idx="1235">
                  <c:v>730.32</c:v>
                </c:pt>
                <c:pt idx="1236">
                  <c:v>729.63</c:v>
                </c:pt>
                <c:pt idx="1237">
                  <c:v>729.27</c:v>
                </c:pt>
                <c:pt idx="1238">
                  <c:v>729.62</c:v>
                </c:pt>
                <c:pt idx="1239">
                  <c:v>729.56</c:v>
                </c:pt>
                <c:pt idx="1240">
                  <c:v>730.67</c:v>
                </c:pt>
                <c:pt idx="1241">
                  <c:v>731.47</c:v>
                </c:pt>
                <c:pt idx="1242">
                  <c:v>731.06</c:v>
                </c:pt>
                <c:pt idx="1243">
                  <c:v>730.86</c:v>
                </c:pt>
                <c:pt idx="1244">
                  <c:v>731.38</c:v>
                </c:pt>
                <c:pt idx="1245">
                  <c:v>731.38</c:v>
                </c:pt>
                <c:pt idx="1246">
                  <c:v>730.89</c:v>
                </c:pt>
                <c:pt idx="1247">
                  <c:v>731.11</c:v>
                </c:pt>
                <c:pt idx="1248">
                  <c:v>730.82</c:v>
                </c:pt>
                <c:pt idx="1249">
                  <c:v>730.12</c:v>
                </c:pt>
                <c:pt idx="1250">
                  <c:v>729.95</c:v>
                </c:pt>
                <c:pt idx="1251">
                  <c:v>730.63</c:v>
                </c:pt>
                <c:pt idx="1252">
                  <c:v>730.48</c:v>
                </c:pt>
                <c:pt idx="1253">
                  <c:v>729.75</c:v>
                </c:pt>
                <c:pt idx="1254">
                  <c:v>729.15</c:v>
                </c:pt>
                <c:pt idx="1255">
                  <c:v>729.35</c:v>
                </c:pt>
                <c:pt idx="1256">
                  <c:v>729.46</c:v>
                </c:pt>
                <c:pt idx="1257">
                  <c:v>729.83</c:v>
                </c:pt>
                <c:pt idx="1258">
                  <c:v>730.57</c:v>
                </c:pt>
                <c:pt idx="1259">
                  <c:v>730.63</c:v>
                </c:pt>
                <c:pt idx="1260">
                  <c:v>730.6</c:v>
                </c:pt>
                <c:pt idx="1261">
                  <c:v>730.26</c:v>
                </c:pt>
                <c:pt idx="1262">
                  <c:v>730.58</c:v>
                </c:pt>
                <c:pt idx="1263">
                  <c:v>730.9</c:v>
                </c:pt>
                <c:pt idx="1264">
                  <c:v>731.58</c:v>
                </c:pt>
                <c:pt idx="1265">
                  <c:v>731.85</c:v>
                </c:pt>
                <c:pt idx="1266">
                  <c:v>731.08</c:v>
                </c:pt>
                <c:pt idx="1267">
                  <c:v>730.8</c:v>
                </c:pt>
                <c:pt idx="1268">
                  <c:v>730.66</c:v>
                </c:pt>
                <c:pt idx="1269">
                  <c:v>730.45</c:v>
                </c:pt>
                <c:pt idx="1270">
                  <c:v>730.34</c:v>
                </c:pt>
                <c:pt idx="1271">
                  <c:v>730.44</c:v>
                </c:pt>
                <c:pt idx="1272">
                  <c:v>729.87</c:v>
                </c:pt>
                <c:pt idx="1273">
                  <c:v>730.3</c:v>
                </c:pt>
                <c:pt idx="1274">
                  <c:v>730.33</c:v>
                </c:pt>
                <c:pt idx="1275">
                  <c:v>730.33</c:v>
                </c:pt>
                <c:pt idx="1276">
                  <c:v>730.14</c:v>
                </c:pt>
                <c:pt idx="1277">
                  <c:v>730.42</c:v>
                </c:pt>
                <c:pt idx="1278">
                  <c:v>730.17</c:v>
                </c:pt>
                <c:pt idx="1279">
                  <c:v>729.89</c:v>
                </c:pt>
                <c:pt idx="1280">
                  <c:v>729.78</c:v>
                </c:pt>
                <c:pt idx="1281">
                  <c:v>729.27</c:v>
                </c:pt>
                <c:pt idx="1282">
                  <c:v>729.26</c:v>
                </c:pt>
                <c:pt idx="1283">
                  <c:v>729.34</c:v>
                </c:pt>
                <c:pt idx="1284">
                  <c:v>729.66</c:v>
                </c:pt>
                <c:pt idx="1285">
                  <c:v>730.14</c:v>
                </c:pt>
                <c:pt idx="1286">
                  <c:v>730.2</c:v>
                </c:pt>
                <c:pt idx="1287">
                  <c:v>729.54</c:v>
                </c:pt>
                <c:pt idx="1288">
                  <c:v>729.83</c:v>
                </c:pt>
                <c:pt idx="1289">
                  <c:v>730.14</c:v>
                </c:pt>
                <c:pt idx="1290">
                  <c:v>729.9</c:v>
                </c:pt>
                <c:pt idx="1291">
                  <c:v>729.93</c:v>
                </c:pt>
                <c:pt idx="1292">
                  <c:v>730.08</c:v>
                </c:pt>
                <c:pt idx="1293">
                  <c:v>729.88</c:v>
                </c:pt>
                <c:pt idx="1294">
                  <c:v>729.73</c:v>
                </c:pt>
                <c:pt idx="1295">
                  <c:v>729.88</c:v>
                </c:pt>
                <c:pt idx="1296">
                  <c:v>729.65</c:v>
                </c:pt>
                <c:pt idx="1297">
                  <c:v>729.24</c:v>
                </c:pt>
                <c:pt idx="1298">
                  <c:v>728.73</c:v>
                </c:pt>
                <c:pt idx="1299">
                  <c:v>728.75</c:v>
                </c:pt>
                <c:pt idx="1300">
                  <c:v>728.81</c:v>
                </c:pt>
                <c:pt idx="1301">
                  <c:v>728.66</c:v>
                </c:pt>
                <c:pt idx="1302">
                  <c:v>728.45</c:v>
                </c:pt>
                <c:pt idx="1303">
                  <c:v>728.7</c:v>
                </c:pt>
                <c:pt idx="1304">
                  <c:v>729.54</c:v>
                </c:pt>
                <c:pt idx="1305">
                  <c:v>729.31</c:v>
                </c:pt>
                <c:pt idx="1306">
                  <c:v>729.64</c:v>
                </c:pt>
                <c:pt idx="1307">
                  <c:v>729.86</c:v>
                </c:pt>
                <c:pt idx="1308">
                  <c:v>729.45</c:v>
                </c:pt>
                <c:pt idx="1309">
                  <c:v>729.16</c:v>
                </c:pt>
                <c:pt idx="1310">
                  <c:v>729.38</c:v>
                </c:pt>
                <c:pt idx="1311">
                  <c:v>729.18</c:v>
                </c:pt>
                <c:pt idx="1312">
                  <c:v>728.63</c:v>
                </c:pt>
                <c:pt idx="1313">
                  <c:v>729.02</c:v>
                </c:pt>
                <c:pt idx="1314">
                  <c:v>729.98</c:v>
                </c:pt>
                <c:pt idx="1315">
                  <c:v>730.62</c:v>
                </c:pt>
                <c:pt idx="1316">
                  <c:v>730.65</c:v>
                </c:pt>
                <c:pt idx="1317">
                  <c:v>730.18</c:v>
                </c:pt>
                <c:pt idx="1318">
                  <c:v>730.64</c:v>
                </c:pt>
                <c:pt idx="1319">
                  <c:v>730.69</c:v>
                </c:pt>
                <c:pt idx="1320">
                  <c:v>730.63</c:v>
                </c:pt>
                <c:pt idx="1321">
                  <c:v>730.76</c:v>
                </c:pt>
                <c:pt idx="1322">
                  <c:v>730.91</c:v>
                </c:pt>
                <c:pt idx="1323">
                  <c:v>730.75</c:v>
                </c:pt>
                <c:pt idx="1324">
                  <c:v>730.13</c:v>
                </c:pt>
                <c:pt idx="1325">
                  <c:v>729.24</c:v>
                </c:pt>
                <c:pt idx="1326">
                  <c:v>729.35</c:v>
                </c:pt>
                <c:pt idx="1327">
                  <c:v>730.48</c:v>
                </c:pt>
                <c:pt idx="1328">
                  <c:v>729.98</c:v>
                </c:pt>
                <c:pt idx="1329">
                  <c:v>729.26</c:v>
                </c:pt>
                <c:pt idx="1330">
                  <c:v>729.29</c:v>
                </c:pt>
                <c:pt idx="1331">
                  <c:v>730.25</c:v>
                </c:pt>
                <c:pt idx="1332">
                  <c:v>730.58</c:v>
                </c:pt>
                <c:pt idx="1333">
                  <c:v>730.34</c:v>
                </c:pt>
                <c:pt idx="1334">
                  <c:v>729.55</c:v>
                </c:pt>
                <c:pt idx="1335">
                  <c:v>729.44</c:v>
                </c:pt>
                <c:pt idx="1336">
                  <c:v>729.52</c:v>
                </c:pt>
                <c:pt idx="1337">
                  <c:v>730.17</c:v>
                </c:pt>
                <c:pt idx="1338">
                  <c:v>729.95</c:v>
                </c:pt>
                <c:pt idx="1339">
                  <c:v>730.13</c:v>
                </c:pt>
                <c:pt idx="1340">
                  <c:v>730.35</c:v>
                </c:pt>
                <c:pt idx="1341">
                  <c:v>730.2</c:v>
                </c:pt>
                <c:pt idx="1342">
                  <c:v>730.1</c:v>
                </c:pt>
                <c:pt idx="1343">
                  <c:v>730.39</c:v>
                </c:pt>
                <c:pt idx="1344">
                  <c:v>730.64</c:v>
                </c:pt>
                <c:pt idx="1345">
                  <c:v>730.47</c:v>
                </c:pt>
                <c:pt idx="1346">
                  <c:v>729.77</c:v>
                </c:pt>
                <c:pt idx="1347">
                  <c:v>729.05</c:v>
                </c:pt>
                <c:pt idx="1348">
                  <c:v>729.17</c:v>
                </c:pt>
                <c:pt idx="1349">
                  <c:v>729.68</c:v>
                </c:pt>
                <c:pt idx="1350">
                  <c:v>729.75</c:v>
                </c:pt>
                <c:pt idx="1351">
                  <c:v>728.82</c:v>
                </c:pt>
                <c:pt idx="1352">
                  <c:v>728.63</c:v>
                </c:pt>
                <c:pt idx="1353">
                  <c:v>729.55</c:v>
                </c:pt>
                <c:pt idx="1354">
                  <c:v>729.95</c:v>
                </c:pt>
                <c:pt idx="1355">
                  <c:v>730.1</c:v>
                </c:pt>
                <c:pt idx="1356">
                  <c:v>729.64</c:v>
                </c:pt>
                <c:pt idx="1357">
                  <c:v>729.23</c:v>
                </c:pt>
                <c:pt idx="1358">
                  <c:v>729.37</c:v>
                </c:pt>
                <c:pt idx="1359">
                  <c:v>729.08</c:v>
                </c:pt>
                <c:pt idx="1360">
                  <c:v>729.65</c:v>
                </c:pt>
                <c:pt idx="1361">
                  <c:v>730.75</c:v>
                </c:pt>
                <c:pt idx="1362">
                  <c:v>730.75</c:v>
                </c:pt>
                <c:pt idx="1363">
                  <c:v>729.98</c:v>
                </c:pt>
                <c:pt idx="1364">
                  <c:v>729.49</c:v>
                </c:pt>
                <c:pt idx="1365">
                  <c:v>729.68</c:v>
                </c:pt>
                <c:pt idx="1366">
                  <c:v>729.96</c:v>
                </c:pt>
                <c:pt idx="1367">
                  <c:v>730.26</c:v>
                </c:pt>
                <c:pt idx="1368">
                  <c:v>730.43</c:v>
                </c:pt>
                <c:pt idx="1369">
                  <c:v>730.74</c:v>
                </c:pt>
                <c:pt idx="1370">
                  <c:v>731.05</c:v>
                </c:pt>
                <c:pt idx="1371">
                  <c:v>730.55</c:v>
                </c:pt>
                <c:pt idx="1372">
                  <c:v>730.35</c:v>
                </c:pt>
                <c:pt idx="1373">
                  <c:v>730.32</c:v>
                </c:pt>
                <c:pt idx="1374">
                  <c:v>730.39</c:v>
                </c:pt>
                <c:pt idx="1375">
                  <c:v>730.9</c:v>
                </c:pt>
                <c:pt idx="1376">
                  <c:v>731.1</c:v>
                </c:pt>
                <c:pt idx="1377">
                  <c:v>731.64</c:v>
                </c:pt>
                <c:pt idx="1378">
                  <c:v>731.5</c:v>
                </c:pt>
                <c:pt idx="1379">
                  <c:v>731.12</c:v>
                </c:pt>
                <c:pt idx="1380">
                  <c:v>731.11</c:v>
                </c:pt>
                <c:pt idx="1381">
                  <c:v>731.87</c:v>
                </c:pt>
                <c:pt idx="1382">
                  <c:v>731.63</c:v>
                </c:pt>
                <c:pt idx="1383">
                  <c:v>731.05</c:v>
                </c:pt>
                <c:pt idx="1384">
                  <c:v>731.09</c:v>
                </c:pt>
                <c:pt idx="1385">
                  <c:v>731.44</c:v>
                </c:pt>
                <c:pt idx="1386">
                  <c:v>731.56</c:v>
                </c:pt>
                <c:pt idx="1387">
                  <c:v>731.51</c:v>
                </c:pt>
                <c:pt idx="1388">
                  <c:v>730.93</c:v>
                </c:pt>
                <c:pt idx="1389">
                  <c:v>730.35</c:v>
                </c:pt>
                <c:pt idx="1390">
                  <c:v>730.46</c:v>
                </c:pt>
                <c:pt idx="1391">
                  <c:v>731.05</c:v>
                </c:pt>
                <c:pt idx="1392">
                  <c:v>730.61</c:v>
                </c:pt>
                <c:pt idx="1393">
                  <c:v>730.45</c:v>
                </c:pt>
                <c:pt idx="1394">
                  <c:v>729.95</c:v>
                </c:pt>
                <c:pt idx="1395">
                  <c:v>729.4</c:v>
                </c:pt>
                <c:pt idx="1396">
                  <c:v>729.21</c:v>
                </c:pt>
                <c:pt idx="1397">
                  <c:v>729.06</c:v>
                </c:pt>
                <c:pt idx="1398">
                  <c:v>729.5</c:v>
                </c:pt>
                <c:pt idx="1399">
                  <c:v>729.64</c:v>
                </c:pt>
                <c:pt idx="1400">
                  <c:v>729.43</c:v>
                </c:pt>
                <c:pt idx="1401">
                  <c:v>729.22</c:v>
                </c:pt>
                <c:pt idx="1402">
                  <c:v>728.36</c:v>
                </c:pt>
                <c:pt idx="1403">
                  <c:v>728.68</c:v>
                </c:pt>
                <c:pt idx="1404">
                  <c:v>729.57</c:v>
                </c:pt>
                <c:pt idx="1405">
                  <c:v>730.23</c:v>
                </c:pt>
                <c:pt idx="1406">
                  <c:v>731.05</c:v>
                </c:pt>
                <c:pt idx="1407">
                  <c:v>731.58</c:v>
                </c:pt>
                <c:pt idx="1408">
                  <c:v>732.13</c:v>
                </c:pt>
                <c:pt idx="1409">
                  <c:v>732.29</c:v>
                </c:pt>
                <c:pt idx="1410">
                  <c:v>732.43</c:v>
                </c:pt>
                <c:pt idx="1411">
                  <c:v>732.16</c:v>
                </c:pt>
                <c:pt idx="1412">
                  <c:v>732</c:v>
                </c:pt>
                <c:pt idx="1413">
                  <c:v>732.03</c:v>
                </c:pt>
                <c:pt idx="1414">
                  <c:v>731.86</c:v>
                </c:pt>
                <c:pt idx="1415">
                  <c:v>731.62</c:v>
                </c:pt>
                <c:pt idx="1416">
                  <c:v>731.41</c:v>
                </c:pt>
                <c:pt idx="1417">
                  <c:v>732.22</c:v>
                </c:pt>
                <c:pt idx="1418">
                  <c:v>732.33</c:v>
                </c:pt>
                <c:pt idx="1419">
                  <c:v>731.28</c:v>
                </c:pt>
                <c:pt idx="1420">
                  <c:v>730.63</c:v>
                </c:pt>
                <c:pt idx="1421">
                  <c:v>731.01</c:v>
                </c:pt>
                <c:pt idx="1422">
                  <c:v>731.85</c:v>
                </c:pt>
                <c:pt idx="1423">
                  <c:v>731.28</c:v>
                </c:pt>
                <c:pt idx="1424">
                  <c:v>730.22</c:v>
                </c:pt>
                <c:pt idx="1425">
                  <c:v>730.03</c:v>
                </c:pt>
                <c:pt idx="1426">
                  <c:v>730.83</c:v>
                </c:pt>
                <c:pt idx="1427">
                  <c:v>730.2</c:v>
                </c:pt>
                <c:pt idx="1428">
                  <c:v>730.15</c:v>
                </c:pt>
                <c:pt idx="1429">
                  <c:v>731.1</c:v>
                </c:pt>
                <c:pt idx="1430">
                  <c:v>731.29</c:v>
                </c:pt>
                <c:pt idx="1431">
                  <c:v>731.3</c:v>
                </c:pt>
                <c:pt idx="1432">
                  <c:v>731.89</c:v>
                </c:pt>
                <c:pt idx="1433">
                  <c:v>731.51</c:v>
                </c:pt>
                <c:pt idx="1434">
                  <c:v>731.2</c:v>
                </c:pt>
                <c:pt idx="1435">
                  <c:v>730.22</c:v>
                </c:pt>
                <c:pt idx="1436">
                  <c:v>730.65</c:v>
                </c:pt>
                <c:pt idx="1437">
                  <c:v>730.56</c:v>
                </c:pt>
                <c:pt idx="1438">
                  <c:v>730.78</c:v>
                </c:pt>
                <c:pt idx="1439">
                  <c:v>730.47</c:v>
                </c:pt>
                <c:pt idx="1440">
                  <c:v>730.75</c:v>
                </c:pt>
                <c:pt idx="1441">
                  <c:v>731.38</c:v>
                </c:pt>
                <c:pt idx="1442">
                  <c:v>730.64</c:v>
                </c:pt>
                <c:pt idx="1443">
                  <c:v>729.96</c:v>
                </c:pt>
                <c:pt idx="1444">
                  <c:v>730.28</c:v>
                </c:pt>
                <c:pt idx="1445">
                  <c:v>731.01</c:v>
                </c:pt>
                <c:pt idx="1446">
                  <c:v>731.3</c:v>
                </c:pt>
                <c:pt idx="1447">
                  <c:v>730.96</c:v>
                </c:pt>
                <c:pt idx="1448">
                  <c:v>730.76</c:v>
                </c:pt>
                <c:pt idx="1449">
                  <c:v>731.05</c:v>
                </c:pt>
                <c:pt idx="1450">
                  <c:v>731.49</c:v>
                </c:pt>
                <c:pt idx="1451">
                  <c:v>731.29</c:v>
                </c:pt>
                <c:pt idx="1452">
                  <c:v>730.44</c:v>
                </c:pt>
                <c:pt idx="1453">
                  <c:v>730.08</c:v>
                </c:pt>
                <c:pt idx="1454">
                  <c:v>730.42</c:v>
                </c:pt>
                <c:pt idx="1455">
                  <c:v>730.76</c:v>
                </c:pt>
                <c:pt idx="1456">
                  <c:v>730.69</c:v>
                </c:pt>
                <c:pt idx="1457">
                  <c:v>730.65</c:v>
                </c:pt>
                <c:pt idx="1458">
                  <c:v>731.38</c:v>
                </c:pt>
                <c:pt idx="1459">
                  <c:v>730.93</c:v>
                </c:pt>
                <c:pt idx="1460">
                  <c:v>730.95</c:v>
                </c:pt>
                <c:pt idx="1461">
                  <c:v>731.57100000000003</c:v>
                </c:pt>
                <c:pt idx="1462">
                  <c:v>731.46299999999997</c:v>
                </c:pt>
                <c:pt idx="1463">
                  <c:v>730.67899999999997</c:v>
                </c:pt>
                <c:pt idx="1464">
                  <c:v>730.88800000000003</c:v>
                </c:pt>
                <c:pt idx="1465">
                  <c:v>731.30399999999997</c:v>
                </c:pt>
                <c:pt idx="1466">
                  <c:v>732.12099999999998</c:v>
                </c:pt>
                <c:pt idx="1467">
                  <c:v>732</c:v>
                </c:pt>
                <c:pt idx="1468">
                  <c:v>730.7</c:v>
                </c:pt>
                <c:pt idx="1469">
                  <c:v>729.42499999999995</c:v>
                </c:pt>
                <c:pt idx="1470">
                  <c:v>730.42499999999995</c:v>
                </c:pt>
                <c:pt idx="1471">
                  <c:v>730.58299999999997</c:v>
                </c:pt>
                <c:pt idx="1472">
                  <c:v>730.60400000000004</c:v>
                </c:pt>
                <c:pt idx="1473">
                  <c:v>730.16499999999996</c:v>
                </c:pt>
                <c:pt idx="1474">
                  <c:v>730.53300000000002</c:v>
                </c:pt>
                <c:pt idx="1475">
                  <c:v>730.77499999999998</c:v>
                </c:pt>
                <c:pt idx="1476">
                  <c:v>730.49199999999996</c:v>
                </c:pt>
                <c:pt idx="1477">
                  <c:v>730.13800000000003</c:v>
                </c:pt>
                <c:pt idx="1478">
                  <c:v>730.40800000000002</c:v>
                </c:pt>
                <c:pt idx="1479">
                  <c:v>730.79200000000003</c:v>
                </c:pt>
                <c:pt idx="1480">
                  <c:v>730.87099999999998</c:v>
                </c:pt>
                <c:pt idx="1481">
                  <c:v>731.32899999999995</c:v>
                </c:pt>
                <c:pt idx="1482">
                  <c:v>732.10400000000004</c:v>
                </c:pt>
                <c:pt idx="1483">
                  <c:v>732.48800000000006</c:v>
                </c:pt>
                <c:pt idx="1484">
                  <c:v>732.06700000000001</c:v>
                </c:pt>
                <c:pt idx="1485">
                  <c:v>730.60400000000004</c:v>
                </c:pt>
                <c:pt idx="1486">
                  <c:v>730.57100000000003</c:v>
                </c:pt>
                <c:pt idx="1487">
                  <c:v>730.9</c:v>
                </c:pt>
                <c:pt idx="1488">
                  <c:v>731.80799999999999</c:v>
                </c:pt>
                <c:pt idx="1489">
                  <c:v>731.75800000000004</c:v>
                </c:pt>
                <c:pt idx="1490">
                  <c:v>730.63800000000003</c:v>
                </c:pt>
                <c:pt idx="1491">
                  <c:v>730.63300000000004</c:v>
                </c:pt>
                <c:pt idx="1492">
                  <c:v>731.3</c:v>
                </c:pt>
                <c:pt idx="1493">
                  <c:v>731.904</c:v>
                </c:pt>
                <c:pt idx="1494">
                  <c:v>732.779</c:v>
                </c:pt>
                <c:pt idx="1495">
                  <c:v>732.11699999999996</c:v>
                </c:pt>
                <c:pt idx="1496">
                  <c:v>731.13300000000004</c:v>
                </c:pt>
                <c:pt idx="1497">
                  <c:v>731.29200000000003</c:v>
                </c:pt>
                <c:pt idx="1498">
                  <c:v>731.25800000000004</c:v>
                </c:pt>
                <c:pt idx="1499">
                  <c:v>730.80799999999999</c:v>
                </c:pt>
                <c:pt idx="1500">
                  <c:v>730.40800000000002</c:v>
                </c:pt>
                <c:pt idx="1501">
                  <c:v>730.44200000000001</c:v>
                </c:pt>
                <c:pt idx="1502">
                  <c:v>729.73299999999995</c:v>
                </c:pt>
                <c:pt idx="1503">
                  <c:v>729.54200000000003</c:v>
                </c:pt>
                <c:pt idx="1504">
                  <c:v>729.66700000000003</c:v>
                </c:pt>
                <c:pt idx="1505">
                  <c:v>729.95399999999995</c:v>
                </c:pt>
                <c:pt idx="1506">
                  <c:v>730.68299999999999</c:v>
                </c:pt>
                <c:pt idx="1507">
                  <c:v>730.81299999999999</c:v>
                </c:pt>
                <c:pt idx="1508">
                  <c:v>730.25800000000004</c:v>
                </c:pt>
                <c:pt idx="1509">
                  <c:v>729.57100000000003</c:v>
                </c:pt>
                <c:pt idx="1510">
                  <c:v>730.07899999999995</c:v>
                </c:pt>
                <c:pt idx="1511">
                  <c:v>731.22900000000004</c:v>
                </c:pt>
                <c:pt idx="1512">
                  <c:v>731.50800000000004</c:v>
                </c:pt>
                <c:pt idx="1513">
                  <c:v>730.8</c:v>
                </c:pt>
                <c:pt idx="1514">
                  <c:v>730.85799999999995</c:v>
                </c:pt>
                <c:pt idx="1515">
                  <c:v>730.69200000000001</c:v>
                </c:pt>
                <c:pt idx="1516">
                  <c:v>730.68799999999999</c:v>
                </c:pt>
                <c:pt idx="1517">
                  <c:v>730.81299999999999</c:v>
                </c:pt>
                <c:pt idx="1518">
                  <c:v>730.00400000000002</c:v>
                </c:pt>
                <c:pt idx="1519">
                  <c:v>728.97500000000002</c:v>
                </c:pt>
                <c:pt idx="1520">
                  <c:v>728.87099999999998</c:v>
                </c:pt>
                <c:pt idx="1521">
                  <c:v>729.346</c:v>
                </c:pt>
                <c:pt idx="1522">
                  <c:v>729.44600000000003</c:v>
                </c:pt>
                <c:pt idx="1523">
                  <c:v>729.31299999999999</c:v>
                </c:pt>
                <c:pt idx="1524">
                  <c:v>729.21699999999998</c:v>
                </c:pt>
                <c:pt idx="1525">
                  <c:v>729.08799999999997</c:v>
                </c:pt>
                <c:pt idx="1526">
                  <c:v>728.44600000000003</c:v>
                </c:pt>
                <c:pt idx="1527">
                  <c:v>729.375</c:v>
                </c:pt>
                <c:pt idx="1528">
                  <c:v>729.67499999999995</c:v>
                </c:pt>
                <c:pt idx="1529">
                  <c:v>729.4</c:v>
                </c:pt>
                <c:pt idx="1530">
                  <c:v>729.66300000000001</c:v>
                </c:pt>
                <c:pt idx="1531">
                  <c:v>729.81299999999999</c:v>
                </c:pt>
                <c:pt idx="1532">
                  <c:v>730.02499999999998</c:v>
                </c:pt>
                <c:pt idx="1533">
                  <c:v>729.81700000000001</c:v>
                </c:pt>
                <c:pt idx="1534">
                  <c:v>730.13300000000004</c:v>
                </c:pt>
                <c:pt idx="1535">
                  <c:v>730.17499999999995</c:v>
                </c:pt>
                <c:pt idx="1536">
                  <c:v>730.23800000000006</c:v>
                </c:pt>
                <c:pt idx="1537">
                  <c:v>730.35400000000004</c:v>
                </c:pt>
                <c:pt idx="1538">
                  <c:v>729.904</c:v>
                </c:pt>
                <c:pt idx="1539">
                  <c:v>729.74199999999996</c:v>
                </c:pt>
                <c:pt idx="1540">
                  <c:v>729.39200000000005</c:v>
                </c:pt>
                <c:pt idx="1541">
                  <c:v>729.404</c:v>
                </c:pt>
                <c:pt idx="1542">
                  <c:v>729.31299999999999</c:v>
                </c:pt>
                <c:pt idx="1543">
                  <c:v>729.625</c:v>
                </c:pt>
                <c:pt idx="1544">
                  <c:v>729.97900000000004</c:v>
                </c:pt>
                <c:pt idx="1545">
                  <c:v>729.74199999999996</c:v>
                </c:pt>
                <c:pt idx="1546">
                  <c:v>729.74199999999996</c:v>
                </c:pt>
                <c:pt idx="1547">
                  <c:v>730.06700000000001</c:v>
                </c:pt>
                <c:pt idx="1548">
                  <c:v>729.89599999999996</c:v>
                </c:pt>
                <c:pt idx="1549">
                  <c:v>729.98299999999995</c:v>
                </c:pt>
                <c:pt idx="1550">
                  <c:v>730.15</c:v>
                </c:pt>
                <c:pt idx="1551">
                  <c:v>730.95</c:v>
                </c:pt>
                <c:pt idx="1552">
                  <c:v>731.11699999999996</c:v>
                </c:pt>
                <c:pt idx="1553">
                  <c:v>730.62099999999998</c:v>
                </c:pt>
                <c:pt idx="1554">
                  <c:v>730.07500000000005</c:v>
                </c:pt>
                <c:pt idx="1555">
                  <c:v>730.38300000000004</c:v>
                </c:pt>
                <c:pt idx="1556">
                  <c:v>730.38800000000003</c:v>
                </c:pt>
                <c:pt idx="1557">
                  <c:v>730.23800000000006</c:v>
                </c:pt>
                <c:pt idx="1558">
                  <c:v>729.93799999999999</c:v>
                </c:pt>
                <c:pt idx="1559">
                  <c:v>730.26300000000003</c:v>
                </c:pt>
                <c:pt idx="1560">
                  <c:v>730.29200000000003</c:v>
                </c:pt>
                <c:pt idx="1561">
                  <c:v>730.38800000000003</c:v>
                </c:pt>
                <c:pt idx="1562">
                  <c:v>730.47900000000004</c:v>
                </c:pt>
                <c:pt idx="1563">
                  <c:v>730.55</c:v>
                </c:pt>
                <c:pt idx="1564">
                  <c:v>730.49599999999998</c:v>
                </c:pt>
                <c:pt idx="1565">
                  <c:v>731.21299999999997</c:v>
                </c:pt>
                <c:pt idx="1566">
                  <c:v>731.00400000000002</c:v>
                </c:pt>
                <c:pt idx="1567">
                  <c:v>730.74199999999996</c:v>
                </c:pt>
                <c:pt idx="1568">
                  <c:v>729.9</c:v>
                </c:pt>
                <c:pt idx="1569">
                  <c:v>729.17899999999997</c:v>
                </c:pt>
                <c:pt idx="1570">
                  <c:v>729.07100000000003</c:v>
                </c:pt>
                <c:pt idx="1571">
                  <c:v>728.99599999999998</c:v>
                </c:pt>
                <c:pt idx="1572">
                  <c:v>729.27099999999996</c:v>
                </c:pt>
                <c:pt idx="1573">
                  <c:v>730.25800000000004</c:v>
                </c:pt>
                <c:pt idx="1574">
                  <c:v>730.45799999999997</c:v>
                </c:pt>
                <c:pt idx="1575">
                  <c:v>730.46699999999998</c:v>
                </c:pt>
                <c:pt idx="1576">
                  <c:v>730.79600000000005</c:v>
                </c:pt>
                <c:pt idx="1577">
                  <c:v>730.92899999999997</c:v>
                </c:pt>
                <c:pt idx="1578">
                  <c:v>729.27099999999996</c:v>
                </c:pt>
                <c:pt idx="1579">
                  <c:v>728.61300000000006</c:v>
                </c:pt>
                <c:pt idx="1580">
                  <c:v>728.65800000000002</c:v>
                </c:pt>
                <c:pt idx="1581">
                  <c:v>729.61699999999996</c:v>
                </c:pt>
                <c:pt idx="1582">
                  <c:v>730.31700000000001</c:v>
                </c:pt>
                <c:pt idx="1583">
                  <c:v>730.10400000000004</c:v>
                </c:pt>
                <c:pt idx="1584">
                  <c:v>729.971</c:v>
                </c:pt>
                <c:pt idx="1585">
                  <c:v>729.54600000000005</c:v>
                </c:pt>
                <c:pt idx="1586">
                  <c:v>729.61300000000006</c:v>
                </c:pt>
                <c:pt idx="1587">
                  <c:v>730.65</c:v>
                </c:pt>
                <c:pt idx="1588">
                  <c:v>730.43299999999999</c:v>
                </c:pt>
                <c:pt idx="1589">
                  <c:v>730.21299999999997</c:v>
                </c:pt>
                <c:pt idx="1590">
                  <c:v>730.89599999999996</c:v>
                </c:pt>
                <c:pt idx="1591">
                  <c:v>731.85799999999995</c:v>
                </c:pt>
                <c:pt idx="1592">
                  <c:v>731.37099999999998</c:v>
                </c:pt>
                <c:pt idx="1593">
                  <c:v>730.11300000000006</c:v>
                </c:pt>
                <c:pt idx="1594">
                  <c:v>729.31700000000001</c:v>
                </c:pt>
                <c:pt idx="1595">
                  <c:v>729.6</c:v>
                </c:pt>
                <c:pt idx="1596">
                  <c:v>728.89200000000005</c:v>
                </c:pt>
                <c:pt idx="1597">
                  <c:v>729.52099999999996</c:v>
                </c:pt>
                <c:pt idx="1598">
                  <c:v>730.80399999999997</c:v>
                </c:pt>
                <c:pt idx="1599">
                  <c:v>730.36300000000006</c:v>
                </c:pt>
                <c:pt idx="1600">
                  <c:v>729.81299999999999</c:v>
                </c:pt>
                <c:pt idx="1601">
                  <c:v>729.41700000000003</c:v>
                </c:pt>
                <c:pt idx="1602">
                  <c:v>728.83799999999997</c:v>
                </c:pt>
                <c:pt idx="1603">
                  <c:v>729.125</c:v>
                </c:pt>
                <c:pt idx="1604">
                  <c:v>729.90800000000002</c:v>
                </c:pt>
                <c:pt idx="1605">
                  <c:v>731.096</c:v>
                </c:pt>
                <c:pt idx="1606">
                  <c:v>731.57100000000003</c:v>
                </c:pt>
                <c:pt idx="1607">
                  <c:v>731.29200000000003</c:v>
                </c:pt>
                <c:pt idx="1608">
                  <c:v>731.3</c:v>
                </c:pt>
                <c:pt idx="1609">
                  <c:v>731.49199999999996</c:v>
                </c:pt>
                <c:pt idx="1610">
                  <c:v>730.92100000000005</c:v>
                </c:pt>
                <c:pt idx="1611">
                  <c:v>730.17100000000005</c:v>
                </c:pt>
                <c:pt idx="1612">
                  <c:v>730.28800000000001</c:v>
                </c:pt>
                <c:pt idx="1613">
                  <c:v>730.05799999999999</c:v>
                </c:pt>
                <c:pt idx="1614">
                  <c:v>729.85799999999995</c:v>
                </c:pt>
                <c:pt idx="1615">
                  <c:v>729.6</c:v>
                </c:pt>
                <c:pt idx="1616">
                  <c:v>730.346</c:v>
                </c:pt>
                <c:pt idx="1617">
                  <c:v>730.87900000000002</c:v>
                </c:pt>
                <c:pt idx="1618">
                  <c:v>730.375</c:v>
                </c:pt>
                <c:pt idx="1619">
                  <c:v>730.49599999999998</c:v>
                </c:pt>
                <c:pt idx="1620">
                  <c:v>731.55799999999999</c:v>
                </c:pt>
                <c:pt idx="1621">
                  <c:v>731.81700000000001</c:v>
                </c:pt>
                <c:pt idx="1622">
                  <c:v>731.05</c:v>
                </c:pt>
                <c:pt idx="1623">
                  <c:v>730.00400000000002</c:v>
                </c:pt>
                <c:pt idx="1624">
                  <c:v>729.8</c:v>
                </c:pt>
                <c:pt idx="1625">
                  <c:v>729.44600000000003</c:v>
                </c:pt>
                <c:pt idx="1626">
                  <c:v>729.15</c:v>
                </c:pt>
                <c:pt idx="1627">
                  <c:v>729.57100000000003</c:v>
                </c:pt>
                <c:pt idx="1628">
                  <c:v>731.19200000000001</c:v>
                </c:pt>
                <c:pt idx="1629">
                  <c:v>732.14599999999996</c:v>
                </c:pt>
                <c:pt idx="1630">
                  <c:v>731.69200000000001</c:v>
                </c:pt>
                <c:pt idx="1631">
                  <c:v>730.43299999999999</c:v>
                </c:pt>
                <c:pt idx="1632">
                  <c:v>730.04600000000005</c:v>
                </c:pt>
                <c:pt idx="1633">
                  <c:v>730.47500000000002</c:v>
                </c:pt>
                <c:pt idx="1634">
                  <c:v>730.86300000000006</c:v>
                </c:pt>
                <c:pt idx="1635">
                  <c:v>731.20799999999997</c:v>
                </c:pt>
                <c:pt idx="1636">
                  <c:v>730.74199999999996</c:v>
                </c:pt>
                <c:pt idx="1637">
                  <c:v>730.68799999999999</c:v>
                </c:pt>
                <c:pt idx="1638">
                  <c:v>730.13800000000003</c:v>
                </c:pt>
                <c:pt idx="1639">
                  <c:v>729.69600000000003</c:v>
                </c:pt>
                <c:pt idx="1640">
                  <c:v>729.10400000000004</c:v>
                </c:pt>
                <c:pt idx="1641">
                  <c:v>729.62099999999998</c:v>
                </c:pt>
                <c:pt idx="1642">
                  <c:v>730.15800000000002</c:v>
                </c:pt>
                <c:pt idx="1643">
                  <c:v>730.37099999999998</c:v>
                </c:pt>
                <c:pt idx="1644">
                  <c:v>730.05</c:v>
                </c:pt>
                <c:pt idx="1645">
                  <c:v>730.029</c:v>
                </c:pt>
                <c:pt idx="1646">
                  <c:v>729.66300000000001</c:v>
                </c:pt>
                <c:pt idx="1647">
                  <c:v>729.24599999999998</c:v>
                </c:pt>
                <c:pt idx="1648">
                  <c:v>730.12099999999998</c:v>
                </c:pt>
                <c:pt idx="1649">
                  <c:v>731.04600000000005</c:v>
                </c:pt>
                <c:pt idx="1650">
                  <c:v>730.78300000000002</c:v>
                </c:pt>
                <c:pt idx="1651">
                  <c:v>730.346</c:v>
                </c:pt>
                <c:pt idx="1652">
                  <c:v>730.82100000000003</c:v>
                </c:pt>
                <c:pt idx="1653">
                  <c:v>731.14599999999996</c:v>
                </c:pt>
                <c:pt idx="1654">
                  <c:v>730.35</c:v>
                </c:pt>
                <c:pt idx="1655">
                  <c:v>729.29600000000005</c:v>
                </c:pt>
                <c:pt idx="1656">
                  <c:v>728.55799999999999</c:v>
                </c:pt>
                <c:pt idx="1657">
                  <c:v>729.28800000000001</c:v>
                </c:pt>
                <c:pt idx="1658">
                  <c:v>729.70399999999995</c:v>
                </c:pt>
                <c:pt idx="1659">
                  <c:v>729.9</c:v>
                </c:pt>
                <c:pt idx="1660">
                  <c:v>731.04200000000003</c:v>
                </c:pt>
                <c:pt idx="1661">
                  <c:v>730.97500000000002</c:v>
                </c:pt>
                <c:pt idx="1662">
                  <c:v>730.41300000000001</c:v>
                </c:pt>
                <c:pt idx="1663">
                  <c:v>729.86699999999996</c:v>
                </c:pt>
                <c:pt idx="1664">
                  <c:v>730.07500000000005</c:v>
                </c:pt>
                <c:pt idx="1665">
                  <c:v>731.01300000000003</c:v>
                </c:pt>
                <c:pt idx="1666">
                  <c:v>731.19600000000003</c:v>
                </c:pt>
                <c:pt idx="1667">
                  <c:v>731.18799999999999</c:v>
                </c:pt>
                <c:pt idx="1668">
                  <c:v>731</c:v>
                </c:pt>
                <c:pt idx="1669">
                  <c:v>730.88300000000004</c:v>
                </c:pt>
                <c:pt idx="1670">
                  <c:v>730.23299999999995</c:v>
                </c:pt>
                <c:pt idx="1671">
                  <c:v>730.50800000000004</c:v>
                </c:pt>
                <c:pt idx="1672">
                  <c:v>731.07899999999995</c:v>
                </c:pt>
                <c:pt idx="1673">
                  <c:v>730.41300000000001</c:v>
                </c:pt>
                <c:pt idx="1674">
                  <c:v>729.64200000000005</c:v>
                </c:pt>
                <c:pt idx="1675">
                  <c:v>728.96699999999998</c:v>
                </c:pt>
                <c:pt idx="1676">
                  <c:v>729.48299999999995</c:v>
                </c:pt>
                <c:pt idx="1677">
                  <c:v>730.7</c:v>
                </c:pt>
                <c:pt idx="1678">
                  <c:v>731.17899999999997</c:v>
                </c:pt>
                <c:pt idx="1679">
                  <c:v>730.07899999999995</c:v>
                </c:pt>
                <c:pt idx="1680">
                  <c:v>729.71299999999997</c:v>
                </c:pt>
                <c:pt idx="1681">
                  <c:v>729.50400000000002</c:v>
                </c:pt>
                <c:pt idx="1682">
                  <c:v>729.37099999999998</c:v>
                </c:pt>
                <c:pt idx="1683">
                  <c:v>729.40800000000002</c:v>
                </c:pt>
                <c:pt idx="1684">
                  <c:v>728.779</c:v>
                </c:pt>
                <c:pt idx="1685">
                  <c:v>728.75</c:v>
                </c:pt>
                <c:pt idx="1686">
                  <c:v>728.85400000000004</c:v>
                </c:pt>
                <c:pt idx="1687">
                  <c:v>729.60400000000004</c:v>
                </c:pt>
                <c:pt idx="1688">
                  <c:v>730.36699999999996</c:v>
                </c:pt>
                <c:pt idx="1689">
                  <c:v>731.20399999999995</c:v>
                </c:pt>
                <c:pt idx="1690">
                  <c:v>731.10799999999995</c:v>
                </c:pt>
                <c:pt idx="1691">
                  <c:v>730.88300000000004</c:v>
                </c:pt>
                <c:pt idx="1692">
                  <c:v>730.57500000000005</c:v>
                </c:pt>
                <c:pt idx="1693">
                  <c:v>730.45799999999997</c:v>
                </c:pt>
                <c:pt idx="1694">
                  <c:v>730.97900000000004</c:v>
                </c:pt>
                <c:pt idx="1695">
                  <c:v>731.17100000000005</c:v>
                </c:pt>
                <c:pt idx="1696">
                  <c:v>730.93299999999999</c:v>
                </c:pt>
                <c:pt idx="1697">
                  <c:v>729.55</c:v>
                </c:pt>
                <c:pt idx="1698">
                  <c:v>729.43299999999999</c:v>
                </c:pt>
                <c:pt idx="1699">
                  <c:v>729.64200000000005</c:v>
                </c:pt>
                <c:pt idx="1700">
                  <c:v>729.8</c:v>
                </c:pt>
                <c:pt idx="1701">
                  <c:v>729.50400000000002</c:v>
                </c:pt>
                <c:pt idx="1702">
                  <c:v>729.26300000000003</c:v>
                </c:pt>
                <c:pt idx="1703">
                  <c:v>729.12099999999998</c:v>
                </c:pt>
                <c:pt idx="1704">
                  <c:v>729.69600000000003</c:v>
                </c:pt>
                <c:pt idx="1705">
                  <c:v>730.02099999999996</c:v>
                </c:pt>
                <c:pt idx="1706">
                  <c:v>730.76300000000003</c:v>
                </c:pt>
                <c:pt idx="1707">
                  <c:v>730.029</c:v>
                </c:pt>
                <c:pt idx="1708">
                  <c:v>729.24599999999998</c:v>
                </c:pt>
                <c:pt idx="1709">
                  <c:v>728.96699999999998</c:v>
                </c:pt>
                <c:pt idx="1710">
                  <c:v>729.27499999999998</c:v>
                </c:pt>
                <c:pt idx="1711">
                  <c:v>729.29600000000005</c:v>
                </c:pt>
                <c:pt idx="1712">
                  <c:v>728.27499999999998</c:v>
                </c:pt>
                <c:pt idx="1713">
                  <c:v>727.19200000000001</c:v>
                </c:pt>
                <c:pt idx="1714">
                  <c:v>728.25</c:v>
                </c:pt>
                <c:pt idx="1715">
                  <c:v>729.75</c:v>
                </c:pt>
                <c:pt idx="1716">
                  <c:v>729.71299999999997</c:v>
                </c:pt>
                <c:pt idx="1717">
                  <c:v>729.55399999999997</c:v>
                </c:pt>
                <c:pt idx="1718">
                  <c:v>730.48800000000006</c:v>
                </c:pt>
                <c:pt idx="1719">
                  <c:v>731.10400000000004</c:v>
                </c:pt>
                <c:pt idx="1720">
                  <c:v>730.92899999999997</c:v>
                </c:pt>
                <c:pt idx="1721">
                  <c:v>729.596</c:v>
                </c:pt>
                <c:pt idx="1722">
                  <c:v>729.17899999999997</c:v>
                </c:pt>
                <c:pt idx="1723">
                  <c:v>729.63300000000004</c:v>
                </c:pt>
                <c:pt idx="1724">
                  <c:v>730.75400000000002</c:v>
                </c:pt>
                <c:pt idx="1725">
                  <c:v>731.32500000000005</c:v>
                </c:pt>
                <c:pt idx="1726">
                  <c:v>731.07100000000003</c:v>
                </c:pt>
                <c:pt idx="1727">
                  <c:v>730.8</c:v>
                </c:pt>
                <c:pt idx="1728">
                  <c:v>730.68799999999999</c:v>
                </c:pt>
                <c:pt idx="1729">
                  <c:v>729.92499999999995</c:v>
                </c:pt>
                <c:pt idx="1730">
                  <c:v>728.471</c:v>
                </c:pt>
                <c:pt idx="1731">
                  <c:v>727.779</c:v>
                </c:pt>
                <c:pt idx="1732">
                  <c:v>728.48800000000006</c:v>
                </c:pt>
                <c:pt idx="1733">
                  <c:v>729.25400000000002</c:v>
                </c:pt>
                <c:pt idx="1734">
                  <c:v>730.45</c:v>
                </c:pt>
                <c:pt idx="1735">
                  <c:v>729.71699999999998</c:v>
                </c:pt>
                <c:pt idx="1736">
                  <c:v>729.73299999999995</c:v>
                </c:pt>
                <c:pt idx="1737">
                  <c:v>730.654</c:v>
                </c:pt>
                <c:pt idx="1738">
                  <c:v>730.55</c:v>
                </c:pt>
                <c:pt idx="1739">
                  <c:v>730.39599999999996</c:v>
                </c:pt>
                <c:pt idx="1740">
                  <c:v>730.404</c:v>
                </c:pt>
                <c:pt idx="1741">
                  <c:v>731.06700000000001</c:v>
                </c:pt>
                <c:pt idx="1742">
                  <c:v>731.75800000000004</c:v>
                </c:pt>
                <c:pt idx="1743">
                  <c:v>731.3</c:v>
                </c:pt>
                <c:pt idx="1744">
                  <c:v>729.73299999999995</c:v>
                </c:pt>
                <c:pt idx="1745">
                  <c:v>729.41300000000001</c:v>
                </c:pt>
                <c:pt idx="1746">
                  <c:v>729.93799999999999</c:v>
                </c:pt>
                <c:pt idx="1747">
                  <c:v>729.75</c:v>
                </c:pt>
                <c:pt idx="1748">
                  <c:v>729.44200000000001</c:v>
                </c:pt>
                <c:pt idx="1749">
                  <c:v>730.24599999999998</c:v>
                </c:pt>
                <c:pt idx="1750">
                  <c:v>730.73299999999995</c:v>
                </c:pt>
                <c:pt idx="1751">
                  <c:v>729.63300000000004</c:v>
                </c:pt>
                <c:pt idx="1752">
                  <c:v>728.30799999999999</c:v>
                </c:pt>
                <c:pt idx="1753">
                  <c:v>728.60400000000004</c:v>
                </c:pt>
                <c:pt idx="1754">
                  <c:v>728.88300000000004</c:v>
                </c:pt>
                <c:pt idx="1755">
                  <c:v>729.221</c:v>
                </c:pt>
                <c:pt idx="1756">
                  <c:v>728.66300000000001</c:v>
                </c:pt>
                <c:pt idx="1757">
                  <c:v>728.91300000000001</c:v>
                </c:pt>
                <c:pt idx="1758">
                  <c:v>729.38300000000004</c:v>
                </c:pt>
                <c:pt idx="1759">
                  <c:v>729.08299999999997</c:v>
                </c:pt>
                <c:pt idx="1760">
                  <c:v>728.65800000000002</c:v>
                </c:pt>
                <c:pt idx="1761">
                  <c:v>728.63300000000004</c:v>
                </c:pt>
                <c:pt idx="1762">
                  <c:v>729.63300000000004</c:v>
                </c:pt>
                <c:pt idx="1763">
                  <c:v>729.27099999999996</c:v>
                </c:pt>
                <c:pt idx="1764">
                  <c:v>728.904</c:v>
                </c:pt>
                <c:pt idx="1765">
                  <c:v>729.55</c:v>
                </c:pt>
                <c:pt idx="1766">
                  <c:v>730.68299999999999</c:v>
                </c:pt>
                <c:pt idx="1767">
                  <c:v>730.65800000000002</c:v>
                </c:pt>
                <c:pt idx="1768">
                  <c:v>730.81299999999999</c:v>
                </c:pt>
                <c:pt idx="1769">
                  <c:v>731.83799999999997</c:v>
                </c:pt>
                <c:pt idx="1770">
                  <c:v>732.67100000000005</c:v>
                </c:pt>
                <c:pt idx="1771">
                  <c:v>733.34199999999998</c:v>
                </c:pt>
                <c:pt idx="1772">
                  <c:v>731.92100000000005</c:v>
                </c:pt>
                <c:pt idx="1773">
                  <c:v>731.66300000000001</c:v>
                </c:pt>
                <c:pt idx="1774">
                  <c:v>731.44200000000001</c:v>
                </c:pt>
                <c:pt idx="1775">
                  <c:v>730.68299999999999</c:v>
                </c:pt>
                <c:pt idx="1776">
                  <c:v>728.86300000000006</c:v>
                </c:pt>
                <c:pt idx="1777">
                  <c:v>729.26700000000005</c:v>
                </c:pt>
                <c:pt idx="1778">
                  <c:v>729.74199999999996</c:v>
                </c:pt>
                <c:pt idx="1779">
                  <c:v>729.47500000000002</c:v>
                </c:pt>
                <c:pt idx="1780">
                  <c:v>729.40800000000002</c:v>
                </c:pt>
                <c:pt idx="1781">
                  <c:v>729.471</c:v>
                </c:pt>
                <c:pt idx="1782">
                  <c:v>729.57500000000005</c:v>
                </c:pt>
                <c:pt idx="1783">
                  <c:v>729.05399999999997</c:v>
                </c:pt>
                <c:pt idx="1784">
                  <c:v>729.24199999999996</c:v>
                </c:pt>
                <c:pt idx="1785">
                  <c:v>729.42899999999997</c:v>
                </c:pt>
                <c:pt idx="1786">
                  <c:v>730.596</c:v>
                </c:pt>
                <c:pt idx="1787">
                  <c:v>731.25800000000004</c:v>
                </c:pt>
                <c:pt idx="1788">
                  <c:v>731.42899999999997</c:v>
                </c:pt>
                <c:pt idx="1789">
                  <c:v>731.18799999999999</c:v>
                </c:pt>
                <c:pt idx="1790">
                  <c:v>731.61699999999996</c:v>
                </c:pt>
                <c:pt idx="1791">
                  <c:v>732.39599999999996</c:v>
                </c:pt>
                <c:pt idx="1792">
                  <c:v>732.67899999999997</c:v>
                </c:pt>
                <c:pt idx="1793">
                  <c:v>732.50800000000004</c:v>
                </c:pt>
                <c:pt idx="1794">
                  <c:v>731.69600000000003</c:v>
                </c:pt>
                <c:pt idx="1795">
                  <c:v>731.35400000000004</c:v>
                </c:pt>
                <c:pt idx="1796">
                  <c:v>731.01300000000003</c:v>
                </c:pt>
                <c:pt idx="1797">
                  <c:v>731.1</c:v>
                </c:pt>
                <c:pt idx="1798">
                  <c:v>731.10799999999995</c:v>
                </c:pt>
                <c:pt idx="1799">
                  <c:v>731.46299999999997</c:v>
                </c:pt>
                <c:pt idx="1800">
                  <c:v>731.59199999999998</c:v>
                </c:pt>
                <c:pt idx="1801">
                  <c:v>731.27499999999998</c:v>
                </c:pt>
                <c:pt idx="1802">
                  <c:v>730.53300000000002</c:v>
                </c:pt>
                <c:pt idx="1803">
                  <c:v>729.99199999999996</c:v>
                </c:pt>
                <c:pt idx="1804">
                  <c:v>730.67499999999995</c:v>
                </c:pt>
                <c:pt idx="1805">
                  <c:v>731.89599999999996</c:v>
                </c:pt>
                <c:pt idx="1806">
                  <c:v>731.94600000000003</c:v>
                </c:pt>
                <c:pt idx="1807">
                  <c:v>730.42499999999995</c:v>
                </c:pt>
                <c:pt idx="1808">
                  <c:v>730.16700000000003</c:v>
                </c:pt>
                <c:pt idx="1809">
                  <c:v>729.93799999999999</c:v>
                </c:pt>
                <c:pt idx="1810">
                  <c:v>729.68299999999999</c:v>
                </c:pt>
                <c:pt idx="1811">
                  <c:v>730.375</c:v>
                </c:pt>
                <c:pt idx="1812">
                  <c:v>730.38300000000004</c:v>
                </c:pt>
                <c:pt idx="1813">
                  <c:v>729.49199999999996</c:v>
                </c:pt>
                <c:pt idx="1814">
                  <c:v>728.71699999999998</c:v>
                </c:pt>
                <c:pt idx="1815">
                  <c:v>728.79200000000003</c:v>
                </c:pt>
                <c:pt idx="1816">
                  <c:v>729.68299999999999</c:v>
                </c:pt>
                <c:pt idx="1817">
                  <c:v>730.35799999999995</c:v>
                </c:pt>
                <c:pt idx="1818">
                  <c:v>731.68299999999999</c:v>
                </c:pt>
                <c:pt idx="1819">
                  <c:v>732.61699999999996</c:v>
                </c:pt>
                <c:pt idx="1820">
                  <c:v>732.18799999999999</c:v>
                </c:pt>
                <c:pt idx="1821">
                  <c:v>731.48299999999995</c:v>
                </c:pt>
                <c:pt idx="1822">
                  <c:v>731.22500000000002</c:v>
                </c:pt>
                <c:pt idx="1823">
                  <c:v>731.779</c:v>
                </c:pt>
                <c:pt idx="1824">
                  <c:v>732.29600000000005</c:v>
                </c:pt>
                <c:pt idx="1825">
                  <c:v>732.596</c:v>
                </c:pt>
                <c:pt idx="1826">
                  <c:v>732.79200000000003</c:v>
                </c:pt>
                <c:pt idx="1827">
                  <c:v>732.13300000000004</c:v>
                </c:pt>
                <c:pt idx="1828">
                  <c:v>731.15800000000002</c:v>
                </c:pt>
                <c:pt idx="1829">
                  <c:v>730.58799999999997</c:v>
                </c:pt>
                <c:pt idx="1830">
                  <c:v>730.67499999999995</c:v>
                </c:pt>
                <c:pt idx="1831">
                  <c:v>731.11699999999996</c:v>
                </c:pt>
                <c:pt idx="1832">
                  <c:v>731.50400000000002</c:v>
                </c:pt>
                <c:pt idx="1833">
                  <c:v>731.49599999999998</c:v>
                </c:pt>
                <c:pt idx="1834">
                  <c:v>731.529</c:v>
                </c:pt>
                <c:pt idx="1835">
                  <c:v>731.85400000000004</c:v>
                </c:pt>
                <c:pt idx="1836">
                  <c:v>731.86699999999996</c:v>
                </c:pt>
                <c:pt idx="1837">
                  <c:v>730.88800000000003</c:v>
                </c:pt>
                <c:pt idx="1838">
                  <c:v>730.05399999999997</c:v>
                </c:pt>
                <c:pt idx="1839">
                  <c:v>731.44600000000003</c:v>
                </c:pt>
                <c:pt idx="1840">
                  <c:v>732.61300000000006</c:v>
                </c:pt>
                <c:pt idx="1841">
                  <c:v>732.42899999999997</c:v>
                </c:pt>
                <c:pt idx="1842">
                  <c:v>732.14200000000005</c:v>
                </c:pt>
                <c:pt idx="1843">
                  <c:v>732.26700000000005</c:v>
                </c:pt>
                <c:pt idx="1844">
                  <c:v>732.26300000000003</c:v>
                </c:pt>
                <c:pt idx="1845">
                  <c:v>732.42899999999997</c:v>
                </c:pt>
                <c:pt idx="1846">
                  <c:v>733.24599999999998</c:v>
                </c:pt>
                <c:pt idx="1847">
                  <c:v>732.52499999999998</c:v>
                </c:pt>
                <c:pt idx="1848">
                  <c:v>731.63300000000004</c:v>
                </c:pt>
                <c:pt idx="1849">
                  <c:v>732.44200000000001</c:v>
                </c:pt>
                <c:pt idx="1850">
                  <c:v>732.21699999999998</c:v>
                </c:pt>
                <c:pt idx="1851">
                  <c:v>730.86699999999996</c:v>
                </c:pt>
                <c:pt idx="1852">
                  <c:v>730.42100000000005</c:v>
                </c:pt>
                <c:pt idx="1853">
                  <c:v>729.79200000000003</c:v>
                </c:pt>
                <c:pt idx="1854">
                  <c:v>729.79600000000005</c:v>
                </c:pt>
                <c:pt idx="1855">
                  <c:v>730.49599999999998</c:v>
                </c:pt>
                <c:pt idx="1856">
                  <c:v>730.55399999999997</c:v>
                </c:pt>
                <c:pt idx="1857">
                  <c:v>729.91300000000001</c:v>
                </c:pt>
                <c:pt idx="1858">
                  <c:v>730.09199999999998</c:v>
                </c:pt>
                <c:pt idx="1859">
                  <c:v>730.79200000000003</c:v>
                </c:pt>
                <c:pt idx="1860">
                  <c:v>730.08299999999997</c:v>
                </c:pt>
                <c:pt idx="1861">
                  <c:v>729.45399999999995</c:v>
                </c:pt>
                <c:pt idx="1862">
                  <c:v>730.14599999999996</c:v>
                </c:pt>
                <c:pt idx="1863">
                  <c:v>730.51700000000005</c:v>
                </c:pt>
                <c:pt idx="1864">
                  <c:v>731.12099999999998</c:v>
                </c:pt>
                <c:pt idx="1865">
                  <c:v>730.50800000000004</c:v>
                </c:pt>
                <c:pt idx="1866">
                  <c:v>730.21699999999998</c:v>
                </c:pt>
                <c:pt idx="1867">
                  <c:v>730.125</c:v>
                </c:pt>
                <c:pt idx="1868">
                  <c:v>730.73299999999995</c:v>
                </c:pt>
                <c:pt idx="1869">
                  <c:v>731.01700000000005</c:v>
                </c:pt>
                <c:pt idx="1870">
                  <c:v>731.98800000000006</c:v>
                </c:pt>
                <c:pt idx="1871">
                  <c:v>731.72500000000002</c:v>
                </c:pt>
                <c:pt idx="1872">
                  <c:v>731.15</c:v>
                </c:pt>
                <c:pt idx="1873">
                  <c:v>731.78300000000002</c:v>
                </c:pt>
                <c:pt idx="1874">
                  <c:v>732.221</c:v>
                </c:pt>
                <c:pt idx="1875">
                  <c:v>732.18799999999999</c:v>
                </c:pt>
                <c:pt idx="1876">
                  <c:v>731.60400000000004</c:v>
                </c:pt>
                <c:pt idx="1877">
                  <c:v>731.17100000000005</c:v>
                </c:pt>
                <c:pt idx="1878">
                  <c:v>731.25</c:v>
                </c:pt>
                <c:pt idx="1879">
                  <c:v>731.28800000000001</c:v>
                </c:pt>
                <c:pt idx="1880">
                  <c:v>730.95799999999997</c:v>
                </c:pt>
                <c:pt idx="1881">
                  <c:v>730.63800000000003</c:v>
                </c:pt>
                <c:pt idx="1882">
                  <c:v>730.49199999999996</c:v>
                </c:pt>
                <c:pt idx="1883">
                  <c:v>730.721</c:v>
                </c:pt>
                <c:pt idx="1884">
                  <c:v>730.94200000000001</c:v>
                </c:pt>
                <c:pt idx="1885">
                  <c:v>730.98800000000006</c:v>
                </c:pt>
                <c:pt idx="1886">
                  <c:v>730.62900000000002</c:v>
                </c:pt>
                <c:pt idx="1887">
                  <c:v>730.92899999999997</c:v>
                </c:pt>
                <c:pt idx="1888">
                  <c:v>731.22900000000004</c:v>
                </c:pt>
                <c:pt idx="1889">
                  <c:v>731.44200000000001</c:v>
                </c:pt>
                <c:pt idx="1890">
                  <c:v>730.57500000000005</c:v>
                </c:pt>
                <c:pt idx="1891">
                  <c:v>729.54200000000003</c:v>
                </c:pt>
                <c:pt idx="1892">
                  <c:v>729.24199999999996</c:v>
                </c:pt>
                <c:pt idx="1893">
                  <c:v>729.85</c:v>
                </c:pt>
                <c:pt idx="1894">
                  <c:v>729.96299999999997</c:v>
                </c:pt>
                <c:pt idx="1895">
                  <c:v>729.875</c:v>
                </c:pt>
                <c:pt idx="1896">
                  <c:v>730.07899999999995</c:v>
                </c:pt>
                <c:pt idx="1897">
                  <c:v>730.22500000000002</c:v>
                </c:pt>
                <c:pt idx="1898">
                  <c:v>730.58799999999997</c:v>
                </c:pt>
                <c:pt idx="1899">
                  <c:v>731.05799999999999</c:v>
                </c:pt>
                <c:pt idx="1900">
                  <c:v>731.04200000000003</c:v>
                </c:pt>
                <c:pt idx="1901">
                  <c:v>730.56700000000001</c:v>
                </c:pt>
                <c:pt idx="1902">
                  <c:v>729.92899999999997</c:v>
                </c:pt>
                <c:pt idx="1903">
                  <c:v>729.4</c:v>
                </c:pt>
                <c:pt idx="1904">
                  <c:v>729.45399999999995</c:v>
                </c:pt>
                <c:pt idx="1905">
                  <c:v>730.125</c:v>
                </c:pt>
                <c:pt idx="1906">
                  <c:v>730.57899999999995</c:v>
                </c:pt>
                <c:pt idx="1907">
                  <c:v>730.221</c:v>
                </c:pt>
                <c:pt idx="1908">
                  <c:v>729.98800000000006</c:v>
                </c:pt>
                <c:pt idx="1909">
                  <c:v>729.77099999999996</c:v>
                </c:pt>
                <c:pt idx="1910">
                  <c:v>730.09199999999998</c:v>
                </c:pt>
                <c:pt idx="1911">
                  <c:v>729.77499999999998</c:v>
                </c:pt>
                <c:pt idx="1912">
                  <c:v>729.20399999999995</c:v>
                </c:pt>
                <c:pt idx="1913">
                  <c:v>729.30399999999997</c:v>
                </c:pt>
                <c:pt idx="1914">
                  <c:v>729.91700000000003</c:v>
                </c:pt>
                <c:pt idx="1915">
                  <c:v>731.08299999999997</c:v>
                </c:pt>
                <c:pt idx="1916">
                  <c:v>731.15800000000002</c:v>
                </c:pt>
                <c:pt idx="1917">
                  <c:v>731.26300000000003</c:v>
                </c:pt>
                <c:pt idx="1918">
                  <c:v>731.61300000000006</c:v>
                </c:pt>
                <c:pt idx="1919">
                  <c:v>731.67899999999997</c:v>
                </c:pt>
                <c:pt idx="1920">
                  <c:v>731.07899999999995</c:v>
                </c:pt>
                <c:pt idx="1921">
                  <c:v>730.33299999999997</c:v>
                </c:pt>
                <c:pt idx="1922">
                  <c:v>729.74199999999996</c:v>
                </c:pt>
                <c:pt idx="1923">
                  <c:v>730.9</c:v>
                </c:pt>
                <c:pt idx="1924">
                  <c:v>731.19200000000001</c:v>
                </c:pt>
                <c:pt idx="1925">
                  <c:v>731.14599999999996</c:v>
                </c:pt>
                <c:pt idx="1926">
                  <c:v>730.48299999999995</c:v>
                </c:pt>
                <c:pt idx="1927">
                  <c:v>730.11300000000006</c:v>
                </c:pt>
                <c:pt idx="1928">
                  <c:v>731.28800000000001</c:v>
                </c:pt>
                <c:pt idx="1929">
                  <c:v>731.62099999999998</c:v>
                </c:pt>
                <c:pt idx="1930">
                  <c:v>730.81700000000001</c:v>
                </c:pt>
                <c:pt idx="1931">
                  <c:v>729.83299999999997</c:v>
                </c:pt>
                <c:pt idx="1932">
                  <c:v>730.07100000000003</c:v>
                </c:pt>
                <c:pt idx="1933">
                  <c:v>730.39599999999996</c:v>
                </c:pt>
                <c:pt idx="1934">
                  <c:v>730.67499999999995</c:v>
                </c:pt>
                <c:pt idx="1935">
                  <c:v>730.66700000000003</c:v>
                </c:pt>
                <c:pt idx="1936">
                  <c:v>730.24199999999996</c:v>
                </c:pt>
                <c:pt idx="1937">
                  <c:v>730.07100000000003</c:v>
                </c:pt>
                <c:pt idx="1938">
                  <c:v>730.04200000000003</c:v>
                </c:pt>
                <c:pt idx="1939">
                  <c:v>730.29600000000005</c:v>
                </c:pt>
                <c:pt idx="1940">
                  <c:v>730.19600000000003</c:v>
                </c:pt>
                <c:pt idx="1941">
                  <c:v>728.971</c:v>
                </c:pt>
                <c:pt idx="1942">
                  <c:v>729.33799999999997</c:v>
                </c:pt>
                <c:pt idx="1943">
                  <c:v>729.62900000000002</c:v>
                </c:pt>
                <c:pt idx="1944">
                  <c:v>730.05799999999999</c:v>
                </c:pt>
                <c:pt idx="1945">
                  <c:v>729.48299999999995</c:v>
                </c:pt>
                <c:pt idx="1946">
                  <c:v>729.67100000000005</c:v>
                </c:pt>
                <c:pt idx="1947">
                  <c:v>729.10400000000004</c:v>
                </c:pt>
                <c:pt idx="1948">
                  <c:v>728.74599999999998</c:v>
                </c:pt>
                <c:pt idx="1949">
                  <c:v>729.95399999999995</c:v>
                </c:pt>
                <c:pt idx="1950">
                  <c:v>730.03300000000002</c:v>
                </c:pt>
                <c:pt idx="1951">
                  <c:v>729.51700000000005</c:v>
                </c:pt>
                <c:pt idx="1952">
                  <c:v>729.94200000000001</c:v>
                </c:pt>
                <c:pt idx="1953">
                  <c:v>730.76700000000005</c:v>
                </c:pt>
                <c:pt idx="1954">
                  <c:v>730.66300000000001</c:v>
                </c:pt>
                <c:pt idx="1955">
                  <c:v>730.54200000000003</c:v>
                </c:pt>
                <c:pt idx="1956">
                  <c:v>730.23299999999995</c:v>
                </c:pt>
                <c:pt idx="1957">
                  <c:v>729.77099999999996</c:v>
                </c:pt>
                <c:pt idx="1958">
                  <c:v>730.55399999999997</c:v>
                </c:pt>
                <c:pt idx="1959">
                  <c:v>730.971</c:v>
                </c:pt>
                <c:pt idx="1960">
                  <c:v>730.86699999999996</c:v>
                </c:pt>
                <c:pt idx="1961">
                  <c:v>730.7</c:v>
                </c:pt>
                <c:pt idx="1962">
                  <c:v>730.44200000000001</c:v>
                </c:pt>
                <c:pt idx="1963">
                  <c:v>730.11699999999996</c:v>
                </c:pt>
                <c:pt idx="1964">
                  <c:v>730.14200000000005</c:v>
                </c:pt>
                <c:pt idx="1965">
                  <c:v>729.61699999999996</c:v>
                </c:pt>
                <c:pt idx="1966">
                  <c:v>729.404</c:v>
                </c:pt>
                <c:pt idx="1967">
                  <c:v>728.82100000000003</c:v>
                </c:pt>
                <c:pt idx="1968">
                  <c:v>729.02499999999998</c:v>
                </c:pt>
                <c:pt idx="1969">
                  <c:v>730.23299999999995</c:v>
                </c:pt>
                <c:pt idx="1970">
                  <c:v>730.46299999999997</c:v>
                </c:pt>
                <c:pt idx="1971">
                  <c:v>730.471</c:v>
                </c:pt>
                <c:pt idx="1972">
                  <c:v>730.62099999999998</c:v>
                </c:pt>
                <c:pt idx="1973">
                  <c:v>730.71699999999998</c:v>
                </c:pt>
                <c:pt idx="1974">
                  <c:v>731.17499999999995</c:v>
                </c:pt>
                <c:pt idx="1975">
                  <c:v>730.79600000000005</c:v>
                </c:pt>
                <c:pt idx="1976">
                  <c:v>730.28800000000001</c:v>
                </c:pt>
                <c:pt idx="1977">
                  <c:v>730.07100000000003</c:v>
                </c:pt>
                <c:pt idx="1978">
                  <c:v>729.39599999999996</c:v>
                </c:pt>
                <c:pt idx="1979">
                  <c:v>729.67899999999997</c:v>
                </c:pt>
                <c:pt idx="1980">
                  <c:v>729.95399999999995</c:v>
                </c:pt>
                <c:pt idx="1981">
                  <c:v>730.05</c:v>
                </c:pt>
                <c:pt idx="1982">
                  <c:v>730.9</c:v>
                </c:pt>
                <c:pt idx="1983">
                  <c:v>730.91700000000003</c:v>
                </c:pt>
                <c:pt idx="1984">
                  <c:v>730.31700000000001</c:v>
                </c:pt>
                <c:pt idx="1985">
                  <c:v>730.32500000000005</c:v>
                </c:pt>
                <c:pt idx="1986">
                  <c:v>730.74199999999996</c:v>
                </c:pt>
                <c:pt idx="1987">
                  <c:v>730.21299999999997</c:v>
                </c:pt>
                <c:pt idx="1988">
                  <c:v>730.125</c:v>
                </c:pt>
                <c:pt idx="1989">
                  <c:v>729.64200000000005</c:v>
                </c:pt>
                <c:pt idx="1990">
                  <c:v>729.06700000000001</c:v>
                </c:pt>
                <c:pt idx="1991">
                  <c:v>728.404</c:v>
                </c:pt>
                <c:pt idx="1992">
                  <c:v>728.05799999999999</c:v>
                </c:pt>
                <c:pt idx="1993">
                  <c:v>728.4</c:v>
                </c:pt>
                <c:pt idx="1994">
                  <c:v>729.35799999999995</c:v>
                </c:pt>
                <c:pt idx="1995">
                  <c:v>730.23800000000006</c:v>
                </c:pt>
                <c:pt idx="1996">
                  <c:v>730.76300000000003</c:v>
                </c:pt>
                <c:pt idx="1997">
                  <c:v>730.52099999999996</c:v>
                </c:pt>
                <c:pt idx="1998">
                  <c:v>730.36699999999996</c:v>
                </c:pt>
                <c:pt idx="1999">
                  <c:v>730.42100000000005</c:v>
                </c:pt>
                <c:pt idx="2000">
                  <c:v>730.35</c:v>
                </c:pt>
                <c:pt idx="2001">
                  <c:v>730.3</c:v>
                </c:pt>
                <c:pt idx="2002">
                  <c:v>730.28300000000002</c:v>
                </c:pt>
                <c:pt idx="2003">
                  <c:v>729.90800000000002</c:v>
                </c:pt>
                <c:pt idx="2004">
                  <c:v>729.42899999999997</c:v>
                </c:pt>
                <c:pt idx="2005">
                  <c:v>730.25400000000002</c:v>
                </c:pt>
                <c:pt idx="2006">
                  <c:v>731.346</c:v>
                </c:pt>
                <c:pt idx="2007">
                  <c:v>731.55799999999999</c:v>
                </c:pt>
                <c:pt idx="2008">
                  <c:v>731.20799999999997</c:v>
                </c:pt>
                <c:pt idx="2009">
                  <c:v>730.77099999999996</c:v>
                </c:pt>
                <c:pt idx="2010">
                  <c:v>730.77099999999996</c:v>
                </c:pt>
                <c:pt idx="2011">
                  <c:v>730.64599999999996</c:v>
                </c:pt>
                <c:pt idx="2012">
                  <c:v>729.78800000000001</c:v>
                </c:pt>
                <c:pt idx="2013">
                  <c:v>729.07899999999995</c:v>
                </c:pt>
                <c:pt idx="2014">
                  <c:v>729.471</c:v>
                </c:pt>
                <c:pt idx="2015">
                  <c:v>730.37900000000002</c:v>
                </c:pt>
                <c:pt idx="2016">
                  <c:v>729.95</c:v>
                </c:pt>
                <c:pt idx="2017">
                  <c:v>729.26300000000003</c:v>
                </c:pt>
                <c:pt idx="2018">
                  <c:v>729.43799999999999</c:v>
                </c:pt>
                <c:pt idx="2019">
                  <c:v>730.55399999999997</c:v>
                </c:pt>
                <c:pt idx="2020">
                  <c:v>730.89200000000005</c:v>
                </c:pt>
                <c:pt idx="2021">
                  <c:v>729.43299999999999</c:v>
                </c:pt>
                <c:pt idx="2022">
                  <c:v>728.67100000000005</c:v>
                </c:pt>
                <c:pt idx="2023">
                  <c:v>729.47500000000002</c:v>
                </c:pt>
                <c:pt idx="2024">
                  <c:v>730.91300000000001</c:v>
                </c:pt>
                <c:pt idx="2025">
                  <c:v>731.47900000000004</c:v>
                </c:pt>
                <c:pt idx="2026">
                  <c:v>731.00800000000004</c:v>
                </c:pt>
                <c:pt idx="2027">
                  <c:v>730.53800000000001</c:v>
                </c:pt>
                <c:pt idx="2028">
                  <c:v>730.41300000000001</c:v>
                </c:pt>
                <c:pt idx="2029">
                  <c:v>729.654</c:v>
                </c:pt>
                <c:pt idx="2030">
                  <c:v>729.47500000000002</c:v>
                </c:pt>
                <c:pt idx="2031">
                  <c:v>729.99599999999998</c:v>
                </c:pt>
                <c:pt idx="2032">
                  <c:v>730.00800000000004</c:v>
                </c:pt>
                <c:pt idx="2033">
                  <c:v>730.34199999999998</c:v>
                </c:pt>
                <c:pt idx="2034">
                  <c:v>731.24599999999998</c:v>
                </c:pt>
                <c:pt idx="2035">
                  <c:v>731.76700000000005</c:v>
                </c:pt>
                <c:pt idx="2036">
                  <c:v>731.55</c:v>
                </c:pt>
                <c:pt idx="2037">
                  <c:v>730.08799999999997</c:v>
                </c:pt>
                <c:pt idx="2038">
                  <c:v>728.69200000000001</c:v>
                </c:pt>
                <c:pt idx="2039">
                  <c:v>729.73800000000006</c:v>
                </c:pt>
                <c:pt idx="2040">
                  <c:v>729.98299999999995</c:v>
                </c:pt>
                <c:pt idx="2041">
                  <c:v>729.36699999999996</c:v>
                </c:pt>
                <c:pt idx="2042">
                  <c:v>728.81700000000001</c:v>
                </c:pt>
                <c:pt idx="2043">
                  <c:v>728.90800000000002</c:v>
                </c:pt>
                <c:pt idx="2044">
                  <c:v>730.00400000000002</c:v>
                </c:pt>
                <c:pt idx="2045">
                  <c:v>729.89200000000005</c:v>
                </c:pt>
                <c:pt idx="2046">
                  <c:v>729.096</c:v>
                </c:pt>
                <c:pt idx="2047">
                  <c:v>730.25</c:v>
                </c:pt>
                <c:pt idx="2048">
                  <c:v>731.05</c:v>
                </c:pt>
                <c:pt idx="2049">
                  <c:v>731.32100000000003</c:v>
                </c:pt>
                <c:pt idx="2050">
                  <c:v>730.38800000000003</c:v>
                </c:pt>
                <c:pt idx="2051">
                  <c:v>729.45399999999995</c:v>
                </c:pt>
                <c:pt idx="2052">
                  <c:v>727.98800000000006</c:v>
                </c:pt>
                <c:pt idx="2053">
                  <c:v>729.96699999999998</c:v>
                </c:pt>
                <c:pt idx="2054">
                  <c:v>729.65</c:v>
                </c:pt>
                <c:pt idx="2055">
                  <c:v>729.11699999999996</c:v>
                </c:pt>
                <c:pt idx="2056">
                  <c:v>729.13800000000003</c:v>
                </c:pt>
                <c:pt idx="2057">
                  <c:v>728.99199999999996</c:v>
                </c:pt>
                <c:pt idx="2058">
                  <c:v>728.79200000000003</c:v>
                </c:pt>
                <c:pt idx="2059">
                  <c:v>728.69600000000003</c:v>
                </c:pt>
                <c:pt idx="2060">
                  <c:v>728.60799999999995</c:v>
                </c:pt>
                <c:pt idx="2061">
                  <c:v>729.5</c:v>
                </c:pt>
                <c:pt idx="2062">
                  <c:v>729.70399999999995</c:v>
                </c:pt>
                <c:pt idx="2063">
                  <c:v>730.154</c:v>
                </c:pt>
                <c:pt idx="2064">
                  <c:v>730.3</c:v>
                </c:pt>
                <c:pt idx="2065">
                  <c:v>729.846</c:v>
                </c:pt>
                <c:pt idx="2066">
                  <c:v>729.77499999999998</c:v>
                </c:pt>
                <c:pt idx="2067">
                  <c:v>729.73800000000006</c:v>
                </c:pt>
                <c:pt idx="2068">
                  <c:v>729.44600000000003</c:v>
                </c:pt>
                <c:pt idx="2069">
                  <c:v>729.596</c:v>
                </c:pt>
                <c:pt idx="2070">
                  <c:v>730.21299999999997</c:v>
                </c:pt>
                <c:pt idx="2071">
                  <c:v>730.74599999999998</c:v>
                </c:pt>
                <c:pt idx="2072">
                  <c:v>729.96299999999997</c:v>
                </c:pt>
                <c:pt idx="2073">
                  <c:v>729.04600000000005</c:v>
                </c:pt>
                <c:pt idx="2074">
                  <c:v>728.75</c:v>
                </c:pt>
                <c:pt idx="2075">
                  <c:v>729.25</c:v>
                </c:pt>
                <c:pt idx="2076">
                  <c:v>729.66300000000001</c:v>
                </c:pt>
                <c:pt idx="2077">
                  <c:v>729.096</c:v>
                </c:pt>
                <c:pt idx="2078">
                  <c:v>729.3</c:v>
                </c:pt>
                <c:pt idx="2079">
                  <c:v>730.23800000000006</c:v>
                </c:pt>
                <c:pt idx="2080">
                  <c:v>730.625</c:v>
                </c:pt>
                <c:pt idx="2081">
                  <c:v>730.80799999999999</c:v>
                </c:pt>
                <c:pt idx="2082">
                  <c:v>731.1</c:v>
                </c:pt>
                <c:pt idx="2083">
                  <c:v>730.904</c:v>
                </c:pt>
                <c:pt idx="2084">
                  <c:v>730.85400000000004</c:v>
                </c:pt>
                <c:pt idx="2085">
                  <c:v>730.23299999999995</c:v>
                </c:pt>
                <c:pt idx="2086">
                  <c:v>729.50800000000004</c:v>
                </c:pt>
                <c:pt idx="2087">
                  <c:v>729.36300000000006</c:v>
                </c:pt>
                <c:pt idx="2088">
                  <c:v>729.43299999999999</c:v>
                </c:pt>
                <c:pt idx="2089">
                  <c:v>730.34199999999998</c:v>
                </c:pt>
                <c:pt idx="2090">
                  <c:v>730.37099999999998</c:v>
                </c:pt>
                <c:pt idx="2091">
                  <c:v>729.85400000000004</c:v>
                </c:pt>
                <c:pt idx="2092">
                  <c:v>729.57100000000003</c:v>
                </c:pt>
                <c:pt idx="2093">
                  <c:v>729.42899999999997</c:v>
                </c:pt>
                <c:pt idx="2094">
                  <c:v>729.78300000000002</c:v>
                </c:pt>
                <c:pt idx="2095">
                  <c:v>729.93299999999999</c:v>
                </c:pt>
                <c:pt idx="2096">
                  <c:v>730.18799999999999</c:v>
                </c:pt>
                <c:pt idx="2097">
                  <c:v>729.73299999999995</c:v>
                </c:pt>
                <c:pt idx="2098">
                  <c:v>729.74599999999998</c:v>
                </c:pt>
                <c:pt idx="2099">
                  <c:v>730.26300000000003</c:v>
                </c:pt>
                <c:pt idx="2100">
                  <c:v>730.125</c:v>
                </c:pt>
                <c:pt idx="2101">
                  <c:v>729.81700000000001</c:v>
                </c:pt>
                <c:pt idx="2102">
                  <c:v>730.06700000000001</c:v>
                </c:pt>
                <c:pt idx="2103">
                  <c:v>730.06299999999999</c:v>
                </c:pt>
                <c:pt idx="2104">
                  <c:v>730.21299999999997</c:v>
                </c:pt>
                <c:pt idx="2105">
                  <c:v>730.41700000000003</c:v>
                </c:pt>
                <c:pt idx="2106">
                  <c:v>730.97500000000002</c:v>
                </c:pt>
                <c:pt idx="2107">
                  <c:v>730.33299999999997</c:v>
                </c:pt>
                <c:pt idx="2108">
                  <c:v>730.65800000000002</c:v>
                </c:pt>
                <c:pt idx="2109">
                  <c:v>731.72500000000002</c:v>
                </c:pt>
                <c:pt idx="2110">
                  <c:v>732.22500000000002</c:v>
                </c:pt>
                <c:pt idx="2111">
                  <c:v>731.07500000000005</c:v>
                </c:pt>
                <c:pt idx="2112">
                  <c:v>730.08299999999997</c:v>
                </c:pt>
                <c:pt idx="2113">
                  <c:v>730.25800000000004</c:v>
                </c:pt>
                <c:pt idx="2114">
                  <c:v>730.42499999999995</c:v>
                </c:pt>
                <c:pt idx="2115">
                  <c:v>730.89599999999996</c:v>
                </c:pt>
                <c:pt idx="2116">
                  <c:v>730.05799999999999</c:v>
                </c:pt>
                <c:pt idx="2117">
                  <c:v>729.69600000000003</c:v>
                </c:pt>
                <c:pt idx="2118">
                  <c:v>730.154</c:v>
                </c:pt>
                <c:pt idx="2119">
                  <c:v>730.53800000000001</c:v>
                </c:pt>
                <c:pt idx="2120">
                  <c:v>729.70399999999995</c:v>
                </c:pt>
                <c:pt idx="2121">
                  <c:v>729.54200000000003</c:v>
                </c:pt>
                <c:pt idx="2122">
                  <c:v>730.57100000000003</c:v>
                </c:pt>
                <c:pt idx="2123">
                  <c:v>730.60400000000004</c:v>
                </c:pt>
                <c:pt idx="2124">
                  <c:v>729.95</c:v>
                </c:pt>
                <c:pt idx="2125">
                  <c:v>729.99199999999996</c:v>
                </c:pt>
                <c:pt idx="2126">
                  <c:v>730.72900000000004</c:v>
                </c:pt>
                <c:pt idx="2127">
                  <c:v>730.16700000000003</c:v>
                </c:pt>
                <c:pt idx="2128">
                  <c:v>730.45799999999997</c:v>
                </c:pt>
                <c:pt idx="2129">
                  <c:v>730.79600000000005</c:v>
                </c:pt>
                <c:pt idx="2130">
                  <c:v>730.6</c:v>
                </c:pt>
                <c:pt idx="2131">
                  <c:v>730.51700000000005</c:v>
                </c:pt>
                <c:pt idx="2132">
                  <c:v>730.36300000000006</c:v>
                </c:pt>
              </c:numCache>
            </c:numRef>
          </c:yVal>
          <c:smooth val="0"/>
          <c:extLst>
            <c:ext xmlns:c16="http://schemas.microsoft.com/office/drawing/2014/chart" uri="{C3380CC4-5D6E-409C-BE32-E72D297353CC}">
              <c16:uniqueId val="{00000000-99BE-40C1-9A3B-D28FC5C7EE9F}"/>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scaling>
        <c:delete val="0"/>
        <c:axPos val="l"/>
        <c:title>
          <c:tx>
            <c:rich>
              <a:bodyPr/>
              <a:lstStyle/>
              <a:p>
                <a:pPr>
                  <a:defRPr sz="1400"/>
                </a:pPr>
                <a:r>
                  <a:rPr lang="en-US" sz="1400"/>
                  <a:t>Air Pressure (mmHg)</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Mean Vector Wind Direction</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0.18031077637034507"/>
          <c:w val="0.94464209172738967"/>
          <c:h val="0.66632545931758536"/>
        </c:manualLayout>
      </c:layout>
      <c:scatterChart>
        <c:scatterStyle val="lineMarker"/>
        <c:varyColors val="0"/>
        <c:ser>
          <c:idx val="0"/>
          <c:order val="0"/>
          <c:tx>
            <c:v>Wind Dir</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Daily_Prev!$I$19:$I$2498</c:f>
              <c:numCache>
                <c:formatCode>0.0</c:formatCode>
                <c:ptCount val="2480"/>
                <c:pt idx="0">
                  <c:v>26.22</c:v>
                </c:pt>
                <c:pt idx="1">
                  <c:v>12.51</c:v>
                </c:pt>
                <c:pt idx="2">
                  <c:v>23.03</c:v>
                </c:pt>
                <c:pt idx="3">
                  <c:v>1.62</c:v>
                </c:pt>
                <c:pt idx="4">
                  <c:v>355.97</c:v>
                </c:pt>
                <c:pt idx="5">
                  <c:v>21.73</c:v>
                </c:pt>
                <c:pt idx="6">
                  <c:v>8.36</c:v>
                </c:pt>
                <c:pt idx="7">
                  <c:v>21.4</c:v>
                </c:pt>
                <c:pt idx="8">
                  <c:v>19</c:v>
                </c:pt>
                <c:pt idx="9">
                  <c:v>356.34</c:v>
                </c:pt>
                <c:pt idx="10">
                  <c:v>355.01</c:v>
                </c:pt>
                <c:pt idx="11">
                  <c:v>358.92</c:v>
                </c:pt>
                <c:pt idx="12">
                  <c:v>4.8600000000000003</c:v>
                </c:pt>
                <c:pt idx="13">
                  <c:v>354.79</c:v>
                </c:pt>
                <c:pt idx="14">
                  <c:v>2.0499999999999998</c:v>
                </c:pt>
                <c:pt idx="15">
                  <c:v>19.399999999999999</c:v>
                </c:pt>
                <c:pt idx="16">
                  <c:v>356.42</c:v>
                </c:pt>
                <c:pt idx="17">
                  <c:v>356.91</c:v>
                </c:pt>
                <c:pt idx="18">
                  <c:v>5.14</c:v>
                </c:pt>
                <c:pt idx="19">
                  <c:v>2.2999999999999998</c:v>
                </c:pt>
                <c:pt idx="20">
                  <c:v>354.25</c:v>
                </c:pt>
                <c:pt idx="21">
                  <c:v>359.45</c:v>
                </c:pt>
                <c:pt idx="22">
                  <c:v>357.44</c:v>
                </c:pt>
                <c:pt idx="23">
                  <c:v>353.82</c:v>
                </c:pt>
                <c:pt idx="24">
                  <c:v>354.55</c:v>
                </c:pt>
                <c:pt idx="25">
                  <c:v>1.39</c:v>
                </c:pt>
                <c:pt idx="26">
                  <c:v>353.44</c:v>
                </c:pt>
                <c:pt idx="27">
                  <c:v>348.67</c:v>
                </c:pt>
                <c:pt idx="28">
                  <c:v>5.79</c:v>
                </c:pt>
                <c:pt idx="29">
                  <c:v>23.15</c:v>
                </c:pt>
                <c:pt idx="30">
                  <c:v>1.38</c:v>
                </c:pt>
                <c:pt idx="31">
                  <c:v>1.23</c:v>
                </c:pt>
                <c:pt idx="32">
                  <c:v>357.56</c:v>
                </c:pt>
                <c:pt idx="33">
                  <c:v>359.21</c:v>
                </c:pt>
                <c:pt idx="34">
                  <c:v>8.65</c:v>
                </c:pt>
                <c:pt idx="35">
                  <c:v>22.39</c:v>
                </c:pt>
                <c:pt idx="36">
                  <c:v>10.8</c:v>
                </c:pt>
                <c:pt idx="37">
                  <c:v>0.87</c:v>
                </c:pt>
                <c:pt idx="38">
                  <c:v>359.8</c:v>
                </c:pt>
                <c:pt idx="39">
                  <c:v>359.98</c:v>
                </c:pt>
                <c:pt idx="40">
                  <c:v>357.89</c:v>
                </c:pt>
                <c:pt idx="41">
                  <c:v>15.01</c:v>
                </c:pt>
                <c:pt idx="42">
                  <c:v>351.23</c:v>
                </c:pt>
                <c:pt idx="43">
                  <c:v>11.02</c:v>
                </c:pt>
                <c:pt idx="44">
                  <c:v>4.6500000000000004</c:v>
                </c:pt>
                <c:pt idx="45">
                  <c:v>29.06</c:v>
                </c:pt>
                <c:pt idx="46">
                  <c:v>23.53</c:v>
                </c:pt>
                <c:pt idx="47">
                  <c:v>3.95</c:v>
                </c:pt>
                <c:pt idx="48">
                  <c:v>11.34</c:v>
                </c:pt>
                <c:pt idx="49">
                  <c:v>0.3</c:v>
                </c:pt>
                <c:pt idx="50">
                  <c:v>357.12</c:v>
                </c:pt>
                <c:pt idx="51">
                  <c:v>317.47000000000003</c:v>
                </c:pt>
                <c:pt idx="52">
                  <c:v>355.82</c:v>
                </c:pt>
                <c:pt idx="53">
                  <c:v>4.21</c:v>
                </c:pt>
                <c:pt idx="54">
                  <c:v>356.85</c:v>
                </c:pt>
                <c:pt idx="55">
                  <c:v>350.76</c:v>
                </c:pt>
                <c:pt idx="56">
                  <c:v>347.76</c:v>
                </c:pt>
                <c:pt idx="57">
                  <c:v>357.83</c:v>
                </c:pt>
                <c:pt idx="58">
                  <c:v>349.42</c:v>
                </c:pt>
                <c:pt idx="59">
                  <c:v>24.84</c:v>
                </c:pt>
                <c:pt idx="60">
                  <c:v>337.46</c:v>
                </c:pt>
                <c:pt idx="61">
                  <c:v>329.6</c:v>
                </c:pt>
                <c:pt idx="62">
                  <c:v>344.42</c:v>
                </c:pt>
                <c:pt idx="63">
                  <c:v>9.3699999999999992</c:v>
                </c:pt>
                <c:pt idx="64">
                  <c:v>345.51</c:v>
                </c:pt>
                <c:pt idx="65">
                  <c:v>338.36</c:v>
                </c:pt>
                <c:pt idx="66">
                  <c:v>346.3</c:v>
                </c:pt>
                <c:pt idx="67">
                  <c:v>358.28</c:v>
                </c:pt>
                <c:pt idx="68">
                  <c:v>6.79</c:v>
                </c:pt>
                <c:pt idx="69">
                  <c:v>8.39</c:v>
                </c:pt>
                <c:pt idx="70">
                  <c:v>12.87</c:v>
                </c:pt>
                <c:pt idx="71">
                  <c:v>354.36</c:v>
                </c:pt>
                <c:pt idx="72">
                  <c:v>357.55</c:v>
                </c:pt>
                <c:pt idx="73">
                  <c:v>356.22</c:v>
                </c:pt>
                <c:pt idx="74">
                  <c:v>1.39</c:v>
                </c:pt>
                <c:pt idx="75">
                  <c:v>13</c:v>
                </c:pt>
                <c:pt idx="76">
                  <c:v>16.72</c:v>
                </c:pt>
                <c:pt idx="77">
                  <c:v>7.24</c:v>
                </c:pt>
                <c:pt idx="78">
                  <c:v>330.47</c:v>
                </c:pt>
                <c:pt idx="79">
                  <c:v>9.3699999999999992</c:v>
                </c:pt>
                <c:pt idx="80">
                  <c:v>15.15</c:v>
                </c:pt>
                <c:pt idx="81">
                  <c:v>338.22</c:v>
                </c:pt>
                <c:pt idx="82">
                  <c:v>3.55</c:v>
                </c:pt>
                <c:pt idx="83">
                  <c:v>17.66</c:v>
                </c:pt>
                <c:pt idx="84">
                  <c:v>43.26</c:v>
                </c:pt>
                <c:pt idx="85">
                  <c:v>311.08999999999997</c:v>
                </c:pt>
                <c:pt idx="86">
                  <c:v>358.23</c:v>
                </c:pt>
                <c:pt idx="87">
                  <c:v>25.42</c:v>
                </c:pt>
                <c:pt idx="88">
                  <c:v>349.82</c:v>
                </c:pt>
                <c:pt idx="89">
                  <c:v>351.95</c:v>
                </c:pt>
                <c:pt idx="90">
                  <c:v>334.26</c:v>
                </c:pt>
                <c:pt idx="91">
                  <c:v>348.51</c:v>
                </c:pt>
                <c:pt idx="92">
                  <c:v>340.53</c:v>
                </c:pt>
                <c:pt idx="93">
                  <c:v>345.52</c:v>
                </c:pt>
                <c:pt idx="94">
                  <c:v>351.95</c:v>
                </c:pt>
                <c:pt idx="95">
                  <c:v>339.75</c:v>
                </c:pt>
                <c:pt idx="96">
                  <c:v>79.48</c:v>
                </c:pt>
                <c:pt idx="97">
                  <c:v>120.08</c:v>
                </c:pt>
                <c:pt idx="98">
                  <c:v>233.22</c:v>
                </c:pt>
                <c:pt idx="99">
                  <c:v>154.47</c:v>
                </c:pt>
                <c:pt idx="100">
                  <c:v>135.41999999999999</c:v>
                </c:pt>
                <c:pt idx="101">
                  <c:v>104.48</c:v>
                </c:pt>
                <c:pt idx="102">
                  <c:v>21.6</c:v>
                </c:pt>
                <c:pt idx="103">
                  <c:v>326.45999999999998</c:v>
                </c:pt>
                <c:pt idx="104">
                  <c:v>11.18</c:v>
                </c:pt>
                <c:pt idx="105">
                  <c:v>349.04</c:v>
                </c:pt>
                <c:pt idx="106">
                  <c:v>19.14</c:v>
                </c:pt>
                <c:pt idx="107">
                  <c:v>9.23</c:v>
                </c:pt>
                <c:pt idx="108">
                  <c:v>14.82</c:v>
                </c:pt>
                <c:pt idx="109">
                  <c:v>15.71</c:v>
                </c:pt>
                <c:pt idx="110">
                  <c:v>351.74</c:v>
                </c:pt>
                <c:pt idx="111">
                  <c:v>7.76</c:v>
                </c:pt>
                <c:pt idx="112">
                  <c:v>12.88</c:v>
                </c:pt>
                <c:pt idx="113">
                  <c:v>16.440000000000001</c:v>
                </c:pt>
                <c:pt idx="114">
                  <c:v>13.85</c:v>
                </c:pt>
                <c:pt idx="115">
                  <c:v>351.04</c:v>
                </c:pt>
                <c:pt idx="116">
                  <c:v>354.06</c:v>
                </c:pt>
                <c:pt idx="117">
                  <c:v>357.74</c:v>
                </c:pt>
                <c:pt idx="118">
                  <c:v>352.65</c:v>
                </c:pt>
                <c:pt idx="119">
                  <c:v>347.56</c:v>
                </c:pt>
                <c:pt idx="120">
                  <c:v>347.35</c:v>
                </c:pt>
                <c:pt idx="121">
                  <c:v>8.8699999999999992</c:v>
                </c:pt>
                <c:pt idx="122">
                  <c:v>352.93</c:v>
                </c:pt>
                <c:pt idx="123">
                  <c:v>347.38</c:v>
                </c:pt>
                <c:pt idx="124">
                  <c:v>355.78</c:v>
                </c:pt>
                <c:pt idx="125">
                  <c:v>1.39</c:v>
                </c:pt>
                <c:pt idx="126">
                  <c:v>348.59</c:v>
                </c:pt>
                <c:pt idx="127">
                  <c:v>19.760000000000002</c:v>
                </c:pt>
                <c:pt idx="128">
                  <c:v>3.92</c:v>
                </c:pt>
                <c:pt idx="129">
                  <c:v>312.81</c:v>
                </c:pt>
                <c:pt idx="130">
                  <c:v>319.36</c:v>
                </c:pt>
                <c:pt idx="131">
                  <c:v>332.97</c:v>
                </c:pt>
                <c:pt idx="132">
                  <c:v>345.82</c:v>
                </c:pt>
                <c:pt idx="133">
                  <c:v>315.58</c:v>
                </c:pt>
                <c:pt idx="134">
                  <c:v>314.25</c:v>
                </c:pt>
                <c:pt idx="135">
                  <c:v>330.02</c:v>
                </c:pt>
                <c:pt idx="136">
                  <c:v>350.35</c:v>
                </c:pt>
                <c:pt idx="137">
                  <c:v>334.48</c:v>
                </c:pt>
                <c:pt idx="138">
                  <c:v>9.15</c:v>
                </c:pt>
                <c:pt idx="139">
                  <c:v>323.88</c:v>
                </c:pt>
                <c:pt idx="140">
                  <c:v>334.14</c:v>
                </c:pt>
                <c:pt idx="141">
                  <c:v>4.97</c:v>
                </c:pt>
                <c:pt idx="142">
                  <c:v>316.31</c:v>
                </c:pt>
                <c:pt idx="143">
                  <c:v>317.68</c:v>
                </c:pt>
                <c:pt idx="144">
                  <c:v>287.68</c:v>
                </c:pt>
                <c:pt idx="145">
                  <c:v>350.57</c:v>
                </c:pt>
                <c:pt idx="146">
                  <c:v>354.35</c:v>
                </c:pt>
                <c:pt idx="147">
                  <c:v>349.45</c:v>
                </c:pt>
                <c:pt idx="148">
                  <c:v>345.92</c:v>
                </c:pt>
                <c:pt idx="149">
                  <c:v>3.69</c:v>
                </c:pt>
                <c:pt idx="150">
                  <c:v>349</c:v>
                </c:pt>
                <c:pt idx="151">
                  <c:v>12.39</c:v>
                </c:pt>
                <c:pt idx="152">
                  <c:v>347.06</c:v>
                </c:pt>
                <c:pt idx="153">
                  <c:v>327.36</c:v>
                </c:pt>
                <c:pt idx="154">
                  <c:v>354.74</c:v>
                </c:pt>
                <c:pt idx="155">
                  <c:v>356.15</c:v>
                </c:pt>
                <c:pt idx="156">
                  <c:v>351.84</c:v>
                </c:pt>
                <c:pt idx="157">
                  <c:v>346.11</c:v>
                </c:pt>
                <c:pt idx="158">
                  <c:v>358.43</c:v>
                </c:pt>
                <c:pt idx="159">
                  <c:v>349.17</c:v>
                </c:pt>
                <c:pt idx="160">
                  <c:v>342.2</c:v>
                </c:pt>
                <c:pt idx="161">
                  <c:v>149.29</c:v>
                </c:pt>
                <c:pt idx="162">
                  <c:v>46.28</c:v>
                </c:pt>
                <c:pt idx="163">
                  <c:v>327.73</c:v>
                </c:pt>
                <c:pt idx="164">
                  <c:v>4.07</c:v>
                </c:pt>
                <c:pt idx="165">
                  <c:v>330.68</c:v>
                </c:pt>
                <c:pt idx="166">
                  <c:v>331.83</c:v>
                </c:pt>
                <c:pt idx="167">
                  <c:v>329.19</c:v>
                </c:pt>
                <c:pt idx="168">
                  <c:v>325.83</c:v>
                </c:pt>
                <c:pt idx="169">
                  <c:v>320.48</c:v>
                </c:pt>
                <c:pt idx="170">
                  <c:v>4.22</c:v>
                </c:pt>
                <c:pt idx="171">
                  <c:v>0.47</c:v>
                </c:pt>
                <c:pt idx="172">
                  <c:v>344.64</c:v>
                </c:pt>
                <c:pt idx="173">
                  <c:v>13.49</c:v>
                </c:pt>
                <c:pt idx="174">
                  <c:v>324.41000000000003</c:v>
                </c:pt>
                <c:pt idx="175">
                  <c:v>324.83</c:v>
                </c:pt>
                <c:pt idx="176">
                  <c:v>10.77</c:v>
                </c:pt>
                <c:pt idx="177">
                  <c:v>333.17</c:v>
                </c:pt>
                <c:pt idx="178">
                  <c:v>333.25</c:v>
                </c:pt>
                <c:pt idx="179">
                  <c:v>343.46</c:v>
                </c:pt>
                <c:pt idx="180">
                  <c:v>3.58</c:v>
                </c:pt>
                <c:pt idx="181">
                  <c:v>351.09</c:v>
                </c:pt>
                <c:pt idx="182">
                  <c:v>319.95999999999998</c:v>
                </c:pt>
                <c:pt idx="183">
                  <c:v>310.49</c:v>
                </c:pt>
                <c:pt idx="184">
                  <c:v>327.19</c:v>
                </c:pt>
                <c:pt idx="185">
                  <c:v>306.94</c:v>
                </c:pt>
                <c:pt idx="186">
                  <c:v>319.37</c:v>
                </c:pt>
                <c:pt idx="187">
                  <c:v>323.95999999999998</c:v>
                </c:pt>
                <c:pt idx="188">
                  <c:v>323.26</c:v>
                </c:pt>
                <c:pt idx="189">
                  <c:v>318.23</c:v>
                </c:pt>
                <c:pt idx="190">
                  <c:v>333.56</c:v>
                </c:pt>
                <c:pt idx="191">
                  <c:v>5.98</c:v>
                </c:pt>
                <c:pt idx="192">
                  <c:v>6.74</c:v>
                </c:pt>
                <c:pt idx="193">
                  <c:v>277.62</c:v>
                </c:pt>
                <c:pt idx="194">
                  <c:v>260.56</c:v>
                </c:pt>
                <c:pt idx="195">
                  <c:v>3.01</c:v>
                </c:pt>
                <c:pt idx="196">
                  <c:v>341.27</c:v>
                </c:pt>
                <c:pt idx="197">
                  <c:v>334.23</c:v>
                </c:pt>
                <c:pt idx="198">
                  <c:v>349.7</c:v>
                </c:pt>
                <c:pt idx="199">
                  <c:v>342.02</c:v>
                </c:pt>
                <c:pt idx="200">
                  <c:v>314.16000000000003</c:v>
                </c:pt>
                <c:pt idx="201">
                  <c:v>326.22000000000003</c:v>
                </c:pt>
                <c:pt idx="202">
                  <c:v>66.44</c:v>
                </c:pt>
                <c:pt idx="203">
                  <c:v>358.94</c:v>
                </c:pt>
                <c:pt idx="204">
                  <c:v>342.54</c:v>
                </c:pt>
                <c:pt idx="205">
                  <c:v>314.67</c:v>
                </c:pt>
                <c:pt idx="206">
                  <c:v>307.66000000000003</c:v>
                </c:pt>
                <c:pt idx="207">
                  <c:v>317.89999999999998</c:v>
                </c:pt>
                <c:pt idx="208">
                  <c:v>8.5</c:v>
                </c:pt>
                <c:pt idx="209">
                  <c:v>328.18</c:v>
                </c:pt>
                <c:pt idx="210">
                  <c:v>29</c:v>
                </c:pt>
                <c:pt idx="211">
                  <c:v>354.34</c:v>
                </c:pt>
                <c:pt idx="212">
                  <c:v>331.22</c:v>
                </c:pt>
                <c:pt idx="213">
                  <c:v>350.72</c:v>
                </c:pt>
                <c:pt idx="214">
                  <c:v>312.10000000000002</c:v>
                </c:pt>
                <c:pt idx="215">
                  <c:v>168.96</c:v>
                </c:pt>
                <c:pt idx="216">
                  <c:v>147.1</c:v>
                </c:pt>
                <c:pt idx="217">
                  <c:v>10.73</c:v>
                </c:pt>
                <c:pt idx="218">
                  <c:v>358.89</c:v>
                </c:pt>
                <c:pt idx="219">
                  <c:v>353.3</c:v>
                </c:pt>
                <c:pt idx="220">
                  <c:v>320.83</c:v>
                </c:pt>
                <c:pt idx="221">
                  <c:v>323.41000000000003</c:v>
                </c:pt>
                <c:pt idx="222">
                  <c:v>331.3</c:v>
                </c:pt>
                <c:pt idx="223">
                  <c:v>294.88</c:v>
                </c:pt>
                <c:pt idx="224">
                  <c:v>321.18</c:v>
                </c:pt>
                <c:pt idx="225">
                  <c:v>309.5</c:v>
                </c:pt>
                <c:pt idx="226">
                  <c:v>322.85000000000002</c:v>
                </c:pt>
                <c:pt idx="227">
                  <c:v>149.31</c:v>
                </c:pt>
                <c:pt idx="228">
                  <c:v>144.79</c:v>
                </c:pt>
                <c:pt idx="229">
                  <c:v>138.58000000000001</c:v>
                </c:pt>
                <c:pt idx="230">
                  <c:v>156.11000000000001</c:v>
                </c:pt>
                <c:pt idx="231">
                  <c:v>346.5</c:v>
                </c:pt>
                <c:pt idx="232">
                  <c:v>19.96</c:v>
                </c:pt>
                <c:pt idx="233">
                  <c:v>8.26</c:v>
                </c:pt>
                <c:pt idx="234">
                  <c:v>295.08999999999997</c:v>
                </c:pt>
                <c:pt idx="235">
                  <c:v>321.68</c:v>
                </c:pt>
                <c:pt idx="236">
                  <c:v>329.95</c:v>
                </c:pt>
                <c:pt idx="237">
                  <c:v>170.71</c:v>
                </c:pt>
                <c:pt idx="238">
                  <c:v>158.54</c:v>
                </c:pt>
                <c:pt idx="239">
                  <c:v>155.69999999999999</c:v>
                </c:pt>
                <c:pt idx="240">
                  <c:v>61.75</c:v>
                </c:pt>
                <c:pt idx="241">
                  <c:v>13.01</c:v>
                </c:pt>
                <c:pt idx="242">
                  <c:v>326.08</c:v>
                </c:pt>
                <c:pt idx="243">
                  <c:v>323.88</c:v>
                </c:pt>
                <c:pt idx="244">
                  <c:v>321.58999999999997</c:v>
                </c:pt>
                <c:pt idx="245">
                  <c:v>354.42</c:v>
                </c:pt>
                <c:pt idx="246">
                  <c:v>146.22</c:v>
                </c:pt>
                <c:pt idx="247">
                  <c:v>145.96</c:v>
                </c:pt>
                <c:pt idx="248">
                  <c:v>245.49</c:v>
                </c:pt>
                <c:pt idx="249">
                  <c:v>268.49</c:v>
                </c:pt>
                <c:pt idx="250">
                  <c:v>54.02</c:v>
                </c:pt>
                <c:pt idx="251">
                  <c:v>329.97</c:v>
                </c:pt>
                <c:pt idx="252">
                  <c:v>340.17</c:v>
                </c:pt>
                <c:pt idx="253">
                  <c:v>333.19</c:v>
                </c:pt>
                <c:pt idx="254">
                  <c:v>309.55</c:v>
                </c:pt>
                <c:pt idx="255">
                  <c:v>315.5</c:v>
                </c:pt>
                <c:pt idx="256">
                  <c:v>4.51</c:v>
                </c:pt>
                <c:pt idx="257">
                  <c:v>332.82</c:v>
                </c:pt>
                <c:pt idx="258">
                  <c:v>307.05</c:v>
                </c:pt>
                <c:pt idx="259">
                  <c:v>330.71</c:v>
                </c:pt>
                <c:pt idx="260">
                  <c:v>125.29</c:v>
                </c:pt>
                <c:pt idx="261">
                  <c:v>155.74</c:v>
                </c:pt>
                <c:pt idx="262">
                  <c:v>171.57</c:v>
                </c:pt>
                <c:pt idx="263">
                  <c:v>158.59</c:v>
                </c:pt>
                <c:pt idx="264">
                  <c:v>151.11000000000001</c:v>
                </c:pt>
                <c:pt idx="265">
                  <c:v>95.12</c:v>
                </c:pt>
                <c:pt idx="266">
                  <c:v>14.68</c:v>
                </c:pt>
                <c:pt idx="267">
                  <c:v>45.21</c:v>
                </c:pt>
                <c:pt idx="268">
                  <c:v>14.27</c:v>
                </c:pt>
                <c:pt idx="269">
                  <c:v>42.92</c:v>
                </c:pt>
                <c:pt idx="270">
                  <c:v>34.979999999999997</c:v>
                </c:pt>
                <c:pt idx="271">
                  <c:v>10.68</c:v>
                </c:pt>
                <c:pt idx="272">
                  <c:v>351.84</c:v>
                </c:pt>
                <c:pt idx="273">
                  <c:v>353.23</c:v>
                </c:pt>
                <c:pt idx="274">
                  <c:v>355.44</c:v>
                </c:pt>
                <c:pt idx="275">
                  <c:v>340.78</c:v>
                </c:pt>
                <c:pt idx="276">
                  <c:v>325.57</c:v>
                </c:pt>
                <c:pt idx="277">
                  <c:v>320.27999999999997</c:v>
                </c:pt>
                <c:pt idx="278">
                  <c:v>328.95</c:v>
                </c:pt>
                <c:pt idx="279">
                  <c:v>7.62</c:v>
                </c:pt>
                <c:pt idx="280">
                  <c:v>28.57</c:v>
                </c:pt>
                <c:pt idx="281">
                  <c:v>358.02</c:v>
                </c:pt>
                <c:pt idx="282">
                  <c:v>351.54</c:v>
                </c:pt>
                <c:pt idx="283">
                  <c:v>335.93</c:v>
                </c:pt>
                <c:pt idx="284">
                  <c:v>337.69</c:v>
                </c:pt>
                <c:pt idx="285">
                  <c:v>15.42</c:v>
                </c:pt>
                <c:pt idx="286">
                  <c:v>354.09</c:v>
                </c:pt>
                <c:pt idx="287">
                  <c:v>0.03</c:v>
                </c:pt>
                <c:pt idx="288">
                  <c:v>344.45</c:v>
                </c:pt>
                <c:pt idx="289">
                  <c:v>319.18</c:v>
                </c:pt>
                <c:pt idx="290">
                  <c:v>351.18</c:v>
                </c:pt>
                <c:pt idx="291">
                  <c:v>12.52</c:v>
                </c:pt>
                <c:pt idx="292">
                  <c:v>342.66</c:v>
                </c:pt>
                <c:pt idx="293">
                  <c:v>350.34</c:v>
                </c:pt>
                <c:pt idx="294">
                  <c:v>41.74</c:v>
                </c:pt>
                <c:pt idx="295">
                  <c:v>37.450000000000003</c:v>
                </c:pt>
                <c:pt idx="296">
                  <c:v>21.37</c:v>
                </c:pt>
                <c:pt idx="297">
                  <c:v>10.8</c:v>
                </c:pt>
                <c:pt idx="298">
                  <c:v>32.909999999999997</c:v>
                </c:pt>
                <c:pt idx="299">
                  <c:v>28.21</c:v>
                </c:pt>
                <c:pt idx="300">
                  <c:v>9.58</c:v>
                </c:pt>
                <c:pt idx="301">
                  <c:v>357.52</c:v>
                </c:pt>
                <c:pt idx="302">
                  <c:v>0.79</c:v>
                </c:pt>
                <c:pt idx="303">
                  <c:v>355.65</c:v>
                </c:pt>
                <c:pt idx="304">
                  <c:v>359.45</c:v>
                </c:pt>
                <c:pt idx="305">
                  <c:v>359.68</c:v>
                </c:pt>
                <c:pt idx="306">
                  <c:v>357.32</c:v>
                </c:pt>
                <c:pt idx="307">
                  <c:v>358.06</c:v>
                </c:pt>
                <c:pt idx="308">
                  <c:v>354.67</c:v>
                </c:pt>
                <c:pt idx="309">
                  <c:v>350.34</c:v>
                </c:pt>
                <c:pt idx="310">
                  <c:v>10.06</c:v>
                </c:pt>
                <c:pt idx="311">
                  <c:v>22.96</c:v>
                </c:pt>
                <c:pt idx="312">
                  <c:v>0.23</c:v>
                </c:pt>
                <c:pt idx="313">
                  <c:v>8.81</c:v>
                </c:pt>
                <c:pt idx="314">
                  <c:v>0.46</c:v>
                </c:pt>
                <c:pt idx="315">
                  <c:v>9.6199999999999992</c:v>
                </c:pt>
                <c:pt idx="316">
                  <c:v>10.38</c:v>
                </c:pt>
                <c:pt idx="317">
                  <c:v>349.54</c:v>
                </c:pt>
                <c:pt idx="318">
                  <c:v>12.11</c:v>
                </c:pt>
                <c:pt idx="319">
                  <c:v>359.42</c:v>
                </c:pt>
                <c:pt idx="320">
                  <c:v>348.37</c:v>
                </c:pt>
                <c:pt idx="321">
                  <c:v>18.75</c:v>
                </c:pt>
                <c:pt idx="322">
                  <c:v>359.43</c:v>
                </c:pt>
                <c:pt idx="323">
                  <c:v>0.53</c:v>
                </c:pt>
                <c:pt idx="324">
                  <c:v>20.29</c:v>
                </c:pt>
                <c:pt idx="325">
                  <c:v>27.27</c:v>
                </c:pt>
                <c:pt idx="326">
                  <c:v>32.64</c:v>
                </c:pt>
                <c:pt idx="327">
                  <c:v>351.46</c:v>
                </c:pt>
                <c:pt idx="328">
                  <c:v>355.76</c:v>
                </c:pt>
                <c:pt idx="329">
                  <c:v>3.64</c:v>
                </c:pt>
                <c:pt idx="330">
                  <c:v>27.33</c:v>
                </c:pt>
                <c:pt idx="331">
                  <c:v>359.45</c:v>
                </c:pt>
                <c:pt idx="332">
                  <c:v>343.83</c:v>
                </c:pt>
                <c:pt idx="333">
                  <c:v>349.27</c:v>
                </c:pt>
                <c:pt idx="334">
                  <c:v>349.98</c:v>
                </c:pt>
                <c:pt idx="335">
                  <c:v>8.1999999999999993</c:v>
                </c:pt>
                <c:pt idx="336">
                  <c:v>4.07</c:v>
                </c:pt>
                <c:pt idx="337">
                  <c:v>4.43</c:v>
                </c:pt>
                <c:pt idx="338">
                  <c:v>7.55</c:v>
                </c:pt>
                <c:pt idx="339">
                  <c:v>353.25</c:v>
                </c:pt>
                <c:pt idx="340">
                  <c:v>356.49</c:v>
                </c:pt>
                <c:pt idx="341">
                  <c:v>12.93</c:v>
                </c:pt>
                <c:pt idx="342">
                  <c:v>7.16</c:v>
                </c:pt>
                <c:pt idx="343">
                  <c:v>357.76</c:v>
                </c:pt>
                <c:pt idx="344">
                  <c:v>345.82</c:v>
                </c:pt>
                <c:pt idx="345">
                  <c:v>1.91</c:v>
                </c:pt>
                <c:pt idx="346">
                  <c:v>8.1</c:v>
                </c:pt>
                <c:pt idx="347">
                  <c:v>16.739999999999998</c:v>
                </c:pt>
                <c:pt idx="348">
                  <c:v>8.24</c:v>
                </c:pt>
                <c:pt idx="349">
                  <c:v>6.11</c:v>
                </c:pt>
                <c:pt idx="350">
                  <c:v>14.5</c:v>
                </c:pt>
                <c:pt idx="351">
                  <c:v>9.9</c:v>
                </c:pt>
                <c:pt idx="352">
                  <c:v>355.17</c:v>
                </c:pt>
                <c:pt idx="353">
                  <c:v>354.68</c:v>
                </c:pt>
                <c:pt idx="354">
                  <c:v>17.55</c:v>
                </c:pt>
                <c:pt idx="355">
                  <c:v>13.03</c:v>
                </c:pt>
                <c:pt idx="356">
                  <c:v>9.74</c:v>
                </c:pt>
                <c:pt idx="357">
                  <c:v>11.9</c:v>
                </c:pt>
                <c:pt idx="358">
                  <c:v>353.29</c:v>
                </c:pt>
                <c:pt idx="359">
                  <c:v>359.96</c:v>
                </c:pt>
                <c:pt idx="360">
                  <c:v>352.03</c:v>
                </c:pt>
                <c:pt idx="361">
                  <c:v>353.72</c:v>
                </c:pt>
                <c:pt idx="362">
                  <c:v>26.71</c:v>
                </c:pt>
                <c:pt idx="363">
                  <c:v>3.68</c:v>
                </c:pt>
                <c:pt idx="364">
                  <c:v>6.35</c:v>
                </c:pt>
                <c:pt idx="365">
                  <c:v>0.28999999999999998</c:v>
                </c:pt>
                <c:pt idx="366">
                  <c:v>353.43</c:v>
                </c:pt>
                <c:pt idx="367">
                  <c:v>0.99</c:v>
                </c:pt>
                <c:pt idx="368">
                  <c:v>355.85</c:v>
                </c:pt>
                <c:pt idx="369">
                  <c:v>353.77</c:v>
                </c:pt>
                <c:pt idx="370">
                  <c:v>357.5</c:v>
                </c:pt>
                <c:pt idx="371">
                  <c:v>359</c:v>
                </c:pt>
                <c:pt idx="372">
                  <c:v>357.34</c:v>
                </c:pt>
                <c:pt idx="373">
                  <c:v>11.75</c:v>
                </c:pt>
                <c:pt idx="374">
                  <c:v>353.22</c:v>
                </c:pt>
                <c:pt idx="375">
                  <c:v>20.28</c:v>
                </c:pt>
                <c:pt idx="376">
                  <c:v>48.94</c:v>
                </c:pt>
                <c:pt idx="377">
                  <c:v>33.54</c:v>
                </c:pt>
                <c:pt idx="378">
                  <c:v>5.83</c:v>
                </c:pt>
                <c:pt idx="379">
                  <c:v>9.67</c:v>
                </c:pt>
                <c:pt idx="380">
                  <c:v>3.19</c:v>
                </c:pt>
                <c:pt idx="381">
                  <c:v>359.2</c:v>
                </c:pt>
                <c:pt idx="382">
                  <c:v>351.31</c:v>
                </c:pt>
                <c:pt idx="383">
                  <c:v>355.82</c:v>
                </c:pt>
                <c:pt idx="384">
                  <c:v>350.93</c:v>
                </c:pt>
                <c:pt idx="385">
                  <c:v>350.43</c:v>
                </c:pt>
                <c:pt idx="386">
                  <c:v>2.97</c:v>
                </c:pt>
                <c:pt idx="387">
                  <c:v>359.95</c:v>
                </c:pt>
                <c:pt idx="388">
                  <c:v>0.74</c:v>
                </c:pt>
                <c:pt idx="389">
                  <c:v>356.38</c:v>
                </c:pt>
                <c:pt idx="390">
                  <c:v>357.01</c:v>
                </c:pt>
                <c:pt idx="391">
                  <c:v>350.52</c:v>
                </c:pt>
                <c:pt idx="392">
                  <c:v>354.13</c:v>
                </c:pt>
                <c:pt idx="393">
                  <c:v>355.24</c:v>
                </c:pt>
                <c:pt idx="394">
                  <c:v>359.9</c:v>
                </c:pt>
                <c:pt idx="395">
                  <c:v>353.37</c:v>
                </c:pt>
                <c:pt idx="396">
                  <c:v>6.58</c:v>
                </c:pt>
                <c:pt idx="397">
                  <c:v>347.86</c:v>
                </c:pt>
                <c:pt idx="398">
                  <c:v>353.07</c:v>
                </c:pt>
                <c:pt idx="399">
                  <c:v>16.61</c:v>
                </c:pt>
                <c:pt idx="400">
                  <c:v>8.76</c:v>
                </c:pt>
                <c:pt idx="401">
                  <c:v>359.31</c:v>
                </c:pt>
                <c:pt idx="402">
                  <c:v>2.75</c:v>
                </c:pt>
                <c:pt idx="403">
                  <c:v>356.6</c:v>
                </c:pt>
                <c:pt idx="404">
                  <c:v>351.49</c:v>
                </c:pt>
                <c:pt idx="405">
                  <c:v>2.75</c:v>
                </c:pt>
                <c:pt idx="406">
                  <c:v>5.21</c:v>
                </c:pt>
                <c:pt idx="407">
                  <c:v>0.03</c:v>
                </c:pt>
                <c:pt idx="408">
                  <c:v>357.26</c:v>
                </c:pt>
                <c:pt idx="409">
                  <c:v>25.8</c:v>
                </c:pt>
                <c:pt idx="410">
                  <c:v>8.42</c:v>
                </c:pt>
                <c:pt idx="411">
                  <c:v>6.48</c:v>
                </c:pt>
                <c:pt idx="412">
                  <c:v>351.35</c:v>
                </c:pt>
                <c:pt idx="413">
                  <c:v>354.78</c:v>
                </c:pt>
                <c:pt idx="414">
                  <c:v>9.82</c:v>
                </c:pt>
                <c:pt idx="415">
                  <c:v>18.02</c:v>
                </c:pt>
                <c:pt idx="416">
                  <c:v>351.36</c:v>
                </c:pt>
                <c:pt idx="417">
                  <c:v>351.51</c:v>
                </c:pt>
                <c:pt idx="418">
                  <c:v>336.37</c:v>
                </c:pt>
                <c:pt idx="419">
                  <c:v>323.33999999999997</c:v>
                </c:pt>
                <c:pt idx="420">
                  <c:v>317.88</c:v>
                </c:pt>
                <c:pt idx="421">
                  <c:v>35.35</c:v>
                </c:pt>
                <c:pt idx="422">
                  <c:v>344.78</c:v>
                </c:pt>
                <c:pt idx="423">
                  <c:v>141.55000000000001</c:v>
                </c:pt>
                <c:pt idx="424">
                  <c:v>137.16999999999999</c:v>
                </c:pt>
                <c:pt idx="425">
                  <c:v>24.79</c:v>
                </c:pt>
                <c:pt idx="426">
                  <c:v>0.77</c:v>
                </c:pt>
                <c:pt idx="427">
                  <c:v>142.63999999999999</c:v>
                </c:pt>
                <c:pt idx="428">
                  <c:v>151.16</c:v>
                </c:pt>
                <c:pt idx="429">
                  <c:v>165.14</c:v>
                </c:pt>
                <c:pt idx="430">
                  <c:v>136.41</c:v>
                </c:pt>
                <c:pt idx="431">
                  <c:v>137.51</c:v>
                </c:pt>
                <c:pt idx="432">
                  <c:v>23.13</c:v>
                </c:pt>
                <c:pt idx="433">
                  <c:v>301.83999999999997</c:v>
                </c:pt>
                <c:pt idx="434">
                  <c:v>342.41</c:v>
                </c:pt>
                <c:pt idx="435">
                  <c:v>336.44</c:v>
                </c:pt>
                <c:pt idx="436">
                  <c:v>331.83</c:v>
                </c:pt>
                <c:pt idx="437">
                  <c:v>17.27</c:v>
                </c:pt>
                <c:pt idx="438">
                  <c:v>8.6300000000000008</c:v>
                </c:pt>
                <c:pt idx="439">
                  <c:v>18.13</c:v>
                </c:pt>
                <c:pt idx="440">
                  <c:v>22.92</c:v>
                </c:pt>
                <c:pt idx="441">
                  <c:v>302.67</c:v>
                </c:pt>
                <c:pt idx="442">
                  <c:v>340.88</c:v>
                </c:pt>
                <c:pt idx="443">
                  <c:v>322.08</c:v>
                </c:pt>
                <c:pt idx="444">
                  <c:v>346.29</c:v>
                </c:pt>
                <c:pt idx="445">
                  <c:v>315.25</c:v>
                </c:pt>
                <c:pt idx="446">
                  <c:v>9.33</c:v>
                </c:pt>
                <c:pt idx="447">
                  <c:v>3.6</c:v>
                </c:pt>
                <c:pt idx="448">
                  <c:v>3.02</c:v>
                </c:pt>
                <c:pt idx="449">
                  <c:v>331.2</c:v>
                </c:pt>
                <c:pt idx="450">
                  <c:v>324.75</c:v>
                </c:pt>
                <c:pt idx="451">
                  <c:v>331.11</c:v>
                </c:pt>
                <c:pt idx="452">
                  <c:v>309.04000000000002</c:v>
                </c:pt>
                <c:pt idx="453">
                  <c:v>166.32</c:v>
                </c:pt>
                <c:pt idx="454">
                  <c:v>152.43</c:v>
                </c:pt>
                <c:pt idx="455">
                  <c:v>94.26</c:v>
                </c:pt>
                <c:pt idx="456">
                  <c:v>59.4</c:v>
                </c:pt>
                <c:pt idx="457">
                  <c:v>193.33</c:v>
                </c:pt>
                <c:pt idx="458">
                  <c:v>81.83</c:v>
                </c:pt>
                <c:pt idx="459">
                  <c:v>181.58</c:v>
                </c:pt>
                <c:pt idx="460">
                  <c:v>139.02000000000001</c:v>
                </c:pt>
                <c:pt idx="461">
                  <c:v>141.76</c:v>
                </c:pt>
                <c:pt idx="462">
                  <c:v>174.74</c:v>
                </c:pt>
                <c:pt idx="463">
                  <c:v>293.97000000000003</c:v>
                </c:pt>
                <c:pt idx="464">
                  <c:v>142.69999999999999</c:v>
                </c:pt>
                <c:pt idx="465">
                  <c:v>120.66</c:v>
                </c:pt>
                <c:pt idx="466">
                  <c:v>26.63</c:v>
                </c:pt>
                <c:pt idx="467">
                  <c:v>238.01</c:v>
                </c:pt>
                <c:pt idx="468">
                  <c:v>87.22</c:v>
                </c:pt>
                <c:pt idx="469">
                  <c:v>17.13</c:v>
                </c:pt>
                <c:pt idx="470">
                  <c:v>357.24</c:v>
                </c:pt>
                <c:pt idx="471">
                  <c:v>268.99</c:v>
                </c:pt>
                <c:pt idx="472">
                  <c:v>55.84</c:v>
                </c:pt>
                <c:pt idx="473">
                  <c:v>349.07</c:v>
                </c:pt>
                <c:pt idx="474">
                  <c:v>322.60000000000002</c:v>
                </c:pt>
                <c:pt idx="475">
                  <c:v>13.18</c:v>
                </c:pt>
                <c:pt idx="476">
                  <c:v>13.55</c:v>
                </c:pt>
                <c:pt idx="477">
                  <c:v>305.41000000000003</c:v>
                </c:pt>
                <c:pt idx="478">
                  <c:v>318.01</c:v>
                </c:pt>
                <c:pt idx="479">
                  <c:v>331.86</c:v>
                </c:pt>
                <c:pt idx="480">
                  <c:v>357.53</c:v>
                </c:pt>
                <c:pt idx="481">
                  <c:v>80.12</c:v>
                </c:pt>
                <c:pt idx="482">
                  <c:v>162.97</c:v>
                </c:pt>
                <c:pt idx="483">
                  <c:v>324.19</c:v>
                </c:pt>
                <c:pt idx="484">
                  <c:v>316.12</c:v>
                </c:pt>
                <c:pt idx="485">
                  <c:v>359.86</c:v>
                </c:pt>
                <c:pt idx="486">
                  <c:v>2.92</c:v>
                </c:pt>
                <c:pt idx="487">
                  <c:v>3.26</c:v>
                </c:pt>
                <c:pt idx="488">
                  <c:v>341.74</c:v>
                </c:pt>
                <c:pt idx="489">
                  <c:v>315.8</c:v>
                </c:pt>
                <c:pt idx="490">
                  <c:v>313.13</c:v>
                </c:pt>
                <c:pt idx="491">
                  <c:v>348.24</c:v>
                </c:pt>
                <c:pt idx="492">
                  <c:v>331.29</c:v>
                </c:pt>
                <c:pt idx="493">
                  <c:v>9.09</c:v>
                </c:pt>
                <c:pt idx="494">
                  <c:v>1.45</c:v>
                </c:pt>
                <c:pt idx="495">
                  <c:v>336.37</c:v>
                </c:pt>
                <c:pt idx="496">
                  <c:v>332.44</c:v>
                </c:pt>
                <c:pt idx="497">
                  <c:v>359.63</c:v>
                </c:pt>
                <c:pt idx="498">
                  <c:v>321.07</c:v>
                </c:pt>
                <c:pt idx="499">
                  <c:v>330.53</c:v>
                </c:pt>
                <c:pt idx="500">
                  <c:v>330.61</c:v>
                </c:pt>
                <c:pt idx="501">
                  <c:v>358.43</c:v>
                </c:pt>
                <c:pt idx="502">
                  <c:v>330.89</c:v>
                </c:pt>
                <c:pt idx="503">
                  <c:v>334.15</c:v>
                </c:pt>
                <c:pt idx="504">
                  <c:v>324.43</c:v>
                </c:pt>
                <c:pt idx="505">
                  <c:v>303.87</c:v>
                </c:pt>
                <c:pt idx="506">
                  <c:v>349.74</c:v>
                </c:pt>
                <c:pt idx="507">
                  <c:v>9.77</c:v>
                </c:pt>
                <c:pt idx="508">
                  <c:v>1.07</c:v>
                </c:pt>
                <c:pt idx="509">
                  <c:v>300.89</c:v>
                </c:pt>
                <c:pt idx="510">
                  <c:v>312.45</c:v>
                </c:pt>
                <c:pt idx="511">
                  <c:v>357.03</c:v>
                </c:pt>
                <c:pt idx="512">
                  <c:v>343.03</c:v>
                </c:pt>
                <c:pt idx="513">
                  <c:v>346.89</c:v>
                </c:pt>
                <c:pt idx="514">
                  <c:v>26.34</c:v>
                </c:pt>
                <c:pt idx="515">
                  <c:v>334.21</c:v>
                </c:pt>
                <c:pt idx="516">
                  <c:v>326.89999999999998</c:v>
                </c:pt>
                <c:pt idx="517">
                  <c:v>330.22</c:v>
                </c:pt>
                <c:pt idx="518">
                  <c:v>319.5</c:v>
                </c:pt>
                <c:pt idx="519">
                  <c:v>0.83</c:v>
                </c:pt>
                <c:pt idx="520">
                  <c:v>336.09</c:v>
                </c:pt>
                <c:pt idx="521">
                  <c:v>145.06</c:v>
                </c:pt>
                <c:pt idx="522">
                  <c:v>148.04</c:v>
                </c:pt>
                <c:pt idx="523">
                  <c:v>61.06</c:v>
                </c:pt>
                <c:pt idx="524">
                  <c:v>352.75</c:v>
                </c:pt>
                <c:pt idx="525">
                  <c:v>8.59</c:v>
                </c:pt>
                <c:pt idx="526">
                  <c:v>318.70999999999998</c:v>
                </c:pt>
                <c:pt idx="527">
                  <c:v>0.59</c:v>
                </c:pt>
                <c:pt idx="528">
                  <c:v>325.8</c:v>
                </c:pt>
                <c:pt idx="529">
                  <c:v>302.70999999999998</c:v>
                </c:pt>
                <c:pt idx="530">
                  <c:v>327.10000000000002</c:v>
                </c:pt>
                <c:pt idx="531">
                  <c:v>333.27</c:v>
                </c:pt>
                <c:pt idx="532">
                  <c:v>336.04</c:v>
                </c:pt>
                <c:pt idx="533">
                  <c:v>311.52</c:v>
                </c:pt>
                <c:pt idx="534">
                  <c:v>305.62</c:v>
                </c:pt>
                <c:pt idx="535">
                  <c:v>338.32</c:v>
                </c:pt>
                <c:pt idx="536">
                  <c:v>35.64</c:v>
                </c:pt>
                <c:pt idx="537">
                  <c:v>330.89</c:v>
                </c:pt>
                <c:pt idx="538">
                  <c:v>304.17</c:v>
                </c:pt>
                <c:pt idx="539">
                  <c:v>329.51</c:v>
                </c:pt>
                <c:pt idx="540">
                  <c:v>332.73</c:v>
                </c:pt>
                <c:pt idx="541">
                  <c:v>335.31</c:v>
                </c:pt>
                <c:pt idx="542">
                  <c:v>353.56</c:v>
                </c:pt>
                <c:pt idx="543">
                  <c:v>333.22</c:v>
                </c:pt>
                <c:pt idx="544">
                  <c:v>155.65</c:v>
                </c:pt>
                <c:pt idx="545">
                  <c:v>147.16999999999999</c:v>
                </c:pt>
                <c:pt idx="546">
                  <c:v>72.42</c:v>
                </c:pt>
                <c:pt idx="547">
                  <c:v>28.92</c:v>
                </c:pt>
                <c:pt idx="548">
                  <c:v>143.47</c:v>
                </c:pt>
                <c:pt idx="549">
                  <c:v>139.63999999999999</c:v>
                </c:pt>
                <c:pt idx="550">
                  <c:v>156.19999999999999</c:v>
                </c:pt>
                <c:pt idx="551">
                  <c:v>154.03</c:v>
                </c:pt>
                <c:pt idx="552">
                  <c:v>332.68</c:v>
                </c:pt>
                <c:pt idx="553">
                  <c:v>336.06</c:v>
                </c:pt>
                <c:pt idx="554">
                  <c:v>324.79000000000002</c:v>
                </c:pt>
                <c:pt idx="555">
                  <c:v>339.23</c:v>
                </c:pt>
                <c:pt idx="556">
                  <c:v>311.36</c:v>
                </c:pt>
                <c:pt idx="557">
                  <c:v>313.24</c:v>
                </c:pt>
                <c:pt idx="558">
                  <c:v>328.41</c:v>
                </c:pt>
                <c:pt idx="559">
                  <c:v>316.45999999999998</c:v>
                </c:pt>
                <c:pt idx="560">
                  <c:v>284.99</c:v>
                </c:pt>
                <c:pt idx="561">
                  <c:v>183</c:v>
                </c:pt>
                <c:pt idx="562">
                  <c:v>90.09</c:v>
                </c:pt>
                <c:pt idx="563">
                  <c:v>51.53</c:v>
                </c:pt>
                <c:pt idx="564">
                  <c:v>35.19</c:v>
                </c:pt>
                <c:pt idx="565">
                  <c:v>23.56</c:v>
                </c:pt>
                <c:pt idx="566">
                  <c:v>338.36</c:v>
                </c:pt>
                <c:pt idx="567">
                  <c:v>2.35</c:v>
                </c:pt>
                <c:pt idx="568">
                  <c:v>13.61</c:v>
                </c:pt>
                <c:pt idx="569">
                  <c:v>310.37</c:v>
                </c:pt>
                <c:pt idx="570">
                  <c:v>359.82</c:v>
                </c:pt>
                <c:pt idx="571">
                  <c:v>65.27</c:v>
                </c:pt>
                <c:pt idx="572">
                  <c:v>341.37</c:v>
                </c:pt>
                <c:pt idx="573">
                  <c:v>350.21</c:v>
                </c:pt>
                <c:pt idx="574">
                  <c:v>295.39999999999998</c:v>
                </c:pt>
                <c:pt idx="575">
                  <c:v>325.49</c:v>
                </c:pt>
                <c:pt idx="576">
                  <c:v>314.38</c:v>
                </c:pt>
                <c:pt idx="577">
                  <c:v>327.64</c:v>
                </c:pt>
                <c:pt idx="578">
                  <c:v>339.78</c:v>
                </c:pt>
                <c:pt idx="579">
                  <c:v>326.93</c:v>
                </c:pt>
                <c:pt idx="580">
                  <c:v>305.58</c:v>
                </c:pt>
                <c:pt idx="581">
                  <c:v>223.2</c:v>
                </c:pt>
                <c:pt idx="582">
                  <c:v>174.64</c:v>
                </c:pt>
                <c:pt idx="583">
                  <c:v>134.33000000000001</c:v>
                </c:pt>
                <c:pt idx="584">
                  <c:v>139.01</c:v>
                </c:pt>
                <c:pt idx="585">
                  <c:v>114.38</c:v>
                </c:pt>
                <c:pt idx="586">
                  <c:v>121.46</c:v>
                </c:pt>
                <c:pt idx="587">
                  <c:v>131.97999999999999</c:v>
                </c:pt>
                <c:pt idx="588">
                  <c:v>151.75</c:v>
                </c:pt>
                <c:pt idx="589">
                  <c:v>121.35</c:v>
                </c:pt>
                <c:pt idx="590">
                  <c:v>252.59</c:v>
                </c:pt>
                <c:pt idx="591">
                  <c:v>169.61</c:v>
                </c:pt>
                <c:pt idx="592">
                  <c:v>38.08</c:v>
                </c:pt>
                <c:pt idx="593">
                  <c:v>346.31</c:v>
                </c:pt>
                <c:pt idx="594">
                  <c:v>325.27999999999997</c:v>
                </c:pt>
                <c:pt idx="595">
                  <c:v>185.72</c:v>
                </c:pt>
                <c:pt idx="596">
                  <c:v>161.13999999999999</c:v>
                </c:pt>
                <c:pt idx="597">
                  <c:v>161.19</c:v>
                </c:pt>
                <c:pt idx="598">
                  <c:v>161.97999999999999</c:v>
                </c:pt>
                <c:pt idx="599">
                  <c:v>157.51</c:v>
                </c:pt>
                <c:pt idx="600">
                  <c:v>67.7</c:v>
                </c:pt>
                <c:pt idx="601">
                  <c:v>341.7</c:v>
                </c:pt>
                <c:pt idx="602">
                  <c:v>332.91</c:v>
                </c:pt>
                <c:pt idx="603">
                  <c:v>334.3</c:v>
                </c:pt>
                <c:pt idx="604">
                  <c:v>322.39999999999998</c:v>
                </c:pt>
                <c:pt idx="605">
                  <c:v>223.51</c:v>
                </c:pt>
                <c:pt idx="606">
                  <c:v>167.12</c:v>
                </c:pt>
                <c:pt idx="607">
                  <c:v>144.82</c:v>
                </c:pt>
                <c:pt idx="608">
                  <c:v>85.42</c:v>
                </c:pt>
                <c:pt idx="609">
                  <c:v>355.5</c:v>
                </c:pt>
                <c:pt idx="610">
                  <c:v>298.8</c:v>
                </c:pt>
                <c:pt idx="611">
                  <c:v>196.11</c:v>
                </c:pt>
                <c:pt idx="612">
                  <c:v>153.79</c:v>
                </c:pt>
                <c:pt idx="613">
                  <c:v>296.42</c:v>
                </c:pt>
                <c:pt idx="614">
                  <c:v>18.03</c:v>
                </c:pt>
                <c:pt idx="615">
                  <c:v>337</c:v>
                </c:pt>
                <c:pt idx="616">
                  <c:v>325.98</c:v>
                </c:pt>
                <c:pt idx="617">
                  <c:v>325.77999999999997</c:v>
                </c:pt>
                <c:pt idx="618">
                  <c:v>320.38</c:v>
                </c:pt>
                <c:pt idx="619">
                  <c:v>329.71</c:v>
                </c:pt>
                <c:pt idx="620">
                  <c:v>337.32</c:v>
                </c:pt>
                <c:pt idx="621">
                  <c:v>329.81</c:v>
                </c:pt>
                <c:pt idx="622">
                  <c:v>307.94</c:v>
                </c:pt>
                <c:pt idx="623">
                  <c:v>317.14999999999998</c:v>
                </c:pt>
                <c:pt idx="624">
                  <c:v>291.91000000000003</c:v>
                </c:pt>
                <c:pt idx="625">
                  <c:v>205.24</c:v>
                </c:pt>
                <c:pt idx="626">
                  <c:v>184.35</c:v>
                </c:pt>
                <c:pt idx="627">
                  <c:v>195.95</c:v>
                </c:pt>
                <c:pt idx="628">
                  <c:v>171.29</c:v>
                </c:pt>
                <c:pt idx="629">
                  <c:v>183.6</c:v>
                </c:pt>
                <c:pt idx="630">
                  <c:v>234.5</c:v>
                </c:pt>
                <c:pt idx="631">
                  <c:v>231.9</c:v>
                </c:pt>
                <c:pt idx="632">
                  <c:v>257.42</c:v>
                </c:pt>
                <c:pt idx="633">
                  <c:v>199.34</c:v>
                </c:pt>
                <c:pt idx="634">
                  <c:v>139.75</c:v>
                </c:pt>
                <c:pt idx="635">
                  <c:v>325.04000000000002</c:v>
                </c:pt>
                <c:pt idx="636">
                  <c:v>297.83999999999997</c:v>
                </c:pt>
                <c:pt idx="637">
                  <c:v>267.72000000000003</c:v>
                </c:pt>
                <c:pt idx="638">
                  <c:v>264.98</c:v>
                </c:pt>
                <c:pt idx="639">
                  <c:v>306.29000000000002</c:v>
                </c:pt>
                <c:pt idx="640">
                  <c:v>273.56</c:v>
                </c:pt>
                <c:pt idx="641">
                  <c:v>22.35</c:v>
                </c:pt>
                <c:pt idx="642">
                  <c:v>341.17</c:v>
                </c:pt>
                <c:pt idx="643">
                  <c:v>326.33</c:v>
                </c:pt>
                <c:pt idx="644">
                  <c:v>107.09</c:v>
                </c:pt>
                <c:pt idx="645">
                  <c:v>353.46</c:v>
                </c:pt>
                <c:pt idx="646">
                  <c:v>347.85</c:v>
                </c:pt>
                <c:pt idx="647">
                  <c:v>311.12</c:v>
                </c:pt>
                <c:pt idx="648">
                  <c:v>309.14999999999998</c:v>
                </c:pt>
                <c:pt idx="649">
                  <c:v>321.05</c:v>
                </c:pt>
                <c:pt idx="650">
                  <c:v>316.19</c:v>
                </c:pt>
                <c:pt idx="651">
                  <c:v>298.61</c:v>
                </c:pt>
                <c:pt idx="652">
                  <c:v>355.3</c:v>
                </c:pt>
                <c:pt idx="653">
                  <c:v>314.89999999999998</c:v>
                </c:pt>
                <c:pt idx="654">
                  <c:v>352.84</c:v>
                </c:pt>
                <c:pt idx="655">
                  <c:v>13.74</c:v>
                </c:pt>
                <c:pt idx="656">
                  <c:v>45.08</c:v>
                </c:pt>
                <c:pt idx="657">
                  <c:v>46.68</c:v>
                </c:pt>
                <c:pt idx="658">
                  <c:v>43.44</c:v>
                </c:pt>
                <c:pt idx="659">
                  <c:v>44.24</c:v>
                </c:pt>
                <c:pt idx="660">
                  <c:v>51.51</c:v>
                </c:pt>
                <c:pt idx="661">
                  <c:v>46.95</c:v>
                </c:pt>
                <c:pt idx="662">
                  <c:v>353.69</c:v>
                </c:pt>
                <c:pt idx="663">
                  <c:v>314.93</c:v>
                </c:pt>
                <c:pt idx="664">
                  <c:v>322.25</c:v>
                </c:pt>
                <c:pt idx="665">
                  <c:v>329.81</c:v>
                </c:pt>
                <c:pt idx="666">
                  <c:v>44.63</c:v>
                </c:pt>
                <c:pt idx="667">
                  <c:v>43.73</c:v>
                </c:pt>
                <c:pt idx="668">
                  <c:v>46.61</c:v>
                </c:pt>
                <c:pt idx="669">
                  <c:v>5.52</c:v>
                </c:pt>
                <c:pt idx="670">
                  <c:v>27.3</c:v>
                </c:pt>
                <c:pt idx="671">
                  <c:v>49.03</c:v>
                </c:pt>
                <c:pt idx="672">
                  <c:v>52.94</c:v>
                </c:pt>
                <c:pt idx="673">
                  <c:v>38.26</c:v>
                </c:pt>
                <c:pt idx="674">
                  <c:v>351.77</c:v>
                </c:pt>
                <c:pt idx="675">
                  <c:v>351.73</c:v>
                </c:pt>
                <c:pt idx="676">
                  <c:v>6.81</c:v>
                </c:pt>
                <c:pt idx="677">
                  <c:v>351.04</c:v>
                </c:pt>
                <c:pt idx="678">
                  <c:v>343.14</c:v>
                </c:pt>
                <c:pt idx="679">
                  <c:v>29.58</c:v>
                </c:pt>
                <c:pt idx="680">
                  <c:v>33.74</c:v>
                </c:pt>
                <c:pt idx="681">
                  <c:v>37.08</c:v>
                </c:pt>
                <c:pt idx="682">
                  <c:v>34.28</c:v>
                </c:pt>
                <c:pt idx="683">
                  <c:v>46.32</c:v>
                </c:pt>
                <c:pt idx="684">
                  <c:v>55.48</c:v>
                </c:pt>
                <c:pt idx="685">
                  <c:v>39.93</c:v>
                </c:pt>
                <c:pt idx="686">
                  <c:v>16.96</c:v>
                </c:pt>
                <c:pt idx="687">
                  <c:v>29.34</c:v>
                </c:pt>
                <c:pt idx="688">
                  <c:v>48.44</c:v>
                </c:pt>
                <c:pt idx="689">
                  <c:v>28.88</c:v>
                </c:pt>
                <c:pt idx="690">
                  <c:v>9.75</c:v>
                </c:pt>
                <c:pt idx="691">
                  <c:v>14.62</c:v>
                </c:pt>
                <c:pt idx="692">
                  <c:v>37.22</c:v>
                </c:pt>
                <c:pt idx="693">
                  <c:v>81.98</c:v>
                </c:pt>
                <c:pt idx="694">
                  <c:v>190.08</c:v>
                </c:pt>
                <c:pt idx="695">
                  <c:v>13.97</c:v>
                </c:pt>
                <c:pt idx="696">
                  <c:v>19.37</c:v>
                </c:pt>
                <c:pt idx="697">
                  <c:v>356.09</c:v>
                </c:pt>
                <c:pt idx="698">
                  <c:v>356.81</c:v>
                </c:pt>
                <c:pt idx="699">
                  <c:v>7.19</c:v>
                </c:pt>
                <c:pt idx="700">
                  <c:v>356.66</c:v>
                </c:pt>
                <c:pt idx="701">
                  <c:v>355.01</c:v>
                </c:pt>
                <c:pt idx="702">
                  <c:v>7.44</c:v>
                </c:pt>
                <c:pt idx="703">
                  <c:v>23.43</c:v>
                </c:pt>
                <c:pt idx="704">
                  <c:v>2.6</c:v>
                </c:pt>
                <c:pt idx="705">
                  <c:v>358.45</c:v>
                </c:pt>
                <c:pt idx="706">
                  <c:v>17.010000000000002</c:v>
                </c:pt>
                <c:pt idx="707">
                  <c:v>2.72</c:v>
                </c:pt>
                <c:pt idx="708">
                  <c:v>2.79</c:v>
                </c:pt>
                <c:pt idx="709">
                  <c:v>6.51</c:v>
                </c:pt>
                <c:pt idx="710">
                  <c:v>352.59</c:v>
                </c:pt>
                <c:pt idx="711">
                  <c:v>356.61</c:v>
                </c:pt>
                <c:pt idx="712">
                  <c:v>20.18</c:v>
                </c:pt>
                <c:pt idx="713">
                  <c:v>9.98</c:v>
                </c:pt>
                <c:pt idx="714">
                  <c:v>35</c:v>
                </c:pt>
                <c:pt idx="715">
                  <c:v>17.600000000000001</c:v>
                </c:pt>
                <c:pt idx="716">
                  <c:v>21</c:v>
                </c:pt>
                <c:pt idx="717">
                  <c:v>3.33</c:v>
                </c:pt>
                <c:pt idx="718">
                  <c:v>353.49</c:v>
                </c:pt>
                <c:pt idx="719">
                  <c:v>345.14</c:v>
                </c:pt>
                <c:pt idx="720">
                  <c:v>359.06</c:v>
                </c:pt>
                <c:pt idx="721">
                  <c:v>4.6100000000000003</c:v>
                </c:pt>
                <c:pt idx="722">
                  <c:v>358.11</c:v>
                </c:pt>
                <c:pt idx="723">
                  <c:v>7.73</c:v>
                </c:pt>
                <c:pt idx="724">
                  <c:v>9.07</c:v>
                </c:pt>
                <c:pt idx="725">
                  <c:v>85.89</c:v>
                </c:pt>
                <c:pt idx="726">
                  <c:v>64.78</c:v>
                </c:pt>
                <c:pt idx="727">
                  <c:v>42.22</c:v>
                </c:pt>
                <c:pt idx="728">
                  <c:v>28.91</c:v>
                </c:pt>
                <c:pt idx="729">
                  <c:v>16.02</c:v>
                </c:pt>
                <c:pt idx="730">
                  <c:v>25.93</c:v>
                </c:pt>
                <c:pt idx="731">
                  <c:v>2.7</c:v>
                </c:pt>
                <c:pt idx="732">
                  <c:v>15.38</c:v>
                </c:pt>
                <c:pt idx="733">
                  <c:v>32.44</c:v>
                </c:pt>
                <c:pt idx="734">
                  <c:v>13.01</c:v>
                </c:pt>
                <c:pt idx="735">
                  <c:v>43.48</c:v>
                </c:pt>
                <c:pt idx="736">
                  <c:v>50.85</c:v>
                </c:pt>
                <c:pt idx="737">
                  <c:v>39.47</c:v>
                </c:pt>
                <c:pt idx="738">
                  <c:v>44.12</c:v>
                </c:pt>
                <c:pt idx="739">
                  <c:v>37.520000000000003</c:v>
                </c:pt>
                <c:pt idx="740">
                  <c:v>9.39</c:v>
                </c:pt>
                <c:pt idx="741">
                  <c:v>350.65</c:v>
                </c:pt>
                <c:pt idx="742">
                  <c:v>351.28</c:v>
                </c:pt>
                <c:pt idx="743">
                  <c:v>348.94</c:v>
                </c:pt>
                <c:pt idx="744">
                  <c:v>357.34</c:v>
                </c:pt>
                <c:pt idx="745">
                  <c:v>358.15</c:v>
                </c:pt>
                <c:pt idx="746">
                  <c:v>9.89</c:v>
                </c:pt>
                <c:pt idx="747">
                  <c:v>0.23</c:v>
                </c:pt>
                <c:pt idx="748">
                  <c:v>23.78</c:v>
                </c:pt>
                <c:pt idx="749">
                  <c:v>0.5</c:v>
                </c:pt>
                <c:pt idx="750">
                  <c:v>354.83</c:v>
                </c:pt>
                <c:pt idx="751">
                  <c:v>36.56</c:v>
                </c:pt>
                <c:pt idx="752">
                  <c:v>6.3</c:v>
                </c:pt>
                <c:pt idx="753">
                  <c:v>11.71</c:v>
                </c:pt>
                <c:pt idx="754">
                  <c:v>10.09</c:v>
                </c:pt>
                <c:pt idx="755">
                  <c:v>355.3</c:v>
                </c:pt>
                <c:pt idx="756">
                  <c:v>352.44</c:v>
                </c:pt>
                <c:pt idx="757">
                  <c:v>3.9</c:v>
                </c:pt>
                <c:pt idx="758">
                  <c:v>8.5500000000000007</c:v>
                </c:pt>
                <c:pt idx="759">
                  <c:v>11.2</c:v>
                </c:pt>
                <c:pt idx="760">
                  <c:v>352.04</c:v>
                </c:pt>
                <c:pt idx="761">
                  <c:v>340.68</c:v>
                </c:pt>
                <c:pt idx="762">
                  <c:v>331.88</c:v>
                </c:pt>
                <c:pt idx="763">
                  <c:v>349.09</c:v>
                </c:pt>
                <c:pt idx="764">
                  <c:v>7.19</c:v>
                </c:pt>
                <c:pt idx="765">
                  <c:v>345.02</c:v>
                </c:pt>
                <c:pt idx="766">
                  <c:v>349.57</c:v>
                </c:pt>
                <c:pt idx="767">
                  <c:v>352.3</c:v>
                </c:pt>
                <c:pt idx="768">
                  <c:v>4.17</c:v>
                </c:pt>
                <c:pt idx="769">
                  <c:v>356.14</c:v>
                </c:pt>
                <c:pt idx="770">
                  <c:v>1.19</c:v>
                </c:pt>
                <c:pt idx="771">
                  <c:v>351.73</c:v>
                </c:pt>
                <c:pt idx="772">
                  <c:v>8.25</c:v>
                </c:pt>
                <c:pt idx="773">
                  <c:v>14.62</c:v>
                </c:pt>
                <c:pt idx="774">
                  <c:v>13.51</c:v>
                </c:pt>
                <c:pt idx="775">
                  <c:v>24.51</c:v>
                </c:pt>
                <c:pt idx="776">
                  <c:v>2.25</c:v>
                </c:pt>
                <c:pt idx="777">
                  <c:v>10.08</c:v>
                </c:pt>
                <c:pt idx="778">
                  <c:v>344.91</c:v>
                </c:pt>
                <c:pt idx="779">
                  <c:v>303.70999999999998</c:v>
                </c:pt>
                <c:pt idx="780">
                  <c:v>333.17</c:v>
                </c:pt>
                <c:pt idx="781">
                  <c:v>178.95</c:v>
                </c:pt>
                <c:pt idx="782">
                  <c:v>169.2</c:v>
                </c:pt>
                <c:pt idx="783">
                  <c:v>115.32</c:v>
                </c:pt>
                <c:pt idx="784">
                  <c:v>2.9</c:v>
                </c:pt>
                <c:pt idx="785">
                  <c:v>354.03</c:v>
                </c:pt>
                <c:pt idx="786">
                  <c:v>353.12</c:v>
                </c:pt>
                <c:pt idx="787">
                  <c:v>3.04</c:v>
                </c:pt>
                <c:pt idx="788">
                  <c:v>51.05</c:v>
                </c:pt>
                <c:pt idx="789">
                  <c:v>10.83</c:v>
                </c:pt>
                <c:pt idx="790">
                  <c:v>358.89</c:v>
                </c:pt>
                <c:pt idx="791">
                  <c:v>351.47</c:v>
                </c:pt>
                <c:pt idx="792">
                  <c:v>191.7</c:v>
                </c:pt>
                <c:pt idx="793">
                  <c:v>310.24</c:v>
                </c:pt>
                <c:pt idx="794">
                  <c:v>351.23</c:v>
                </c:pt>
                <c:pt idx="795">
                  <c:v>306.33999999999997</c:v>
                </c:pt>
                <c:pt idx="796">
                  <c:v>296.13</c:v>
                </c:pt>
                <c:pt idx="797">
                  <c:v>154.13999999999999</c:v>
                </c:pt>
                <c:pt idx="798">
                  <c:v>125.83</c:v>
                </c:pt>
                <c:pt idx="799">
                  <c:v>178.1</c:v>
                </c:pt>
                <c:pt idx="800">
                  <c:v>145.02000000000001</c:v>
                </c:pt>
                <c:pt idx="801">
                  <c:v>118.74</c:v>
                </c:pt>
                <c:pt idx="802">
                  <c:v>141.47</c:v>
                </c:pt>
                <c:pt idx="803">
                  <c:v>158.54</c:v>
                </c:pt>
                <c:pt idx="804">
                  <c:v>164.81</c:v>
                </c:pt>
                <c:pt idx="805">
                  <c:v>131.01</c:v>
                </c:pt>
                <c:pt idx="806">
                  <c:v>164.09</c:v>
                </c:pt>
                <c:pt idx="807">
                  <c:v>172.09</c:v>
                </c:pt>
                <c:pt idx="808">
                  <c:v>148.99</c:v>
                </c:pt>
                <c:pt idx="809">
                  <c:v>91.51</c:v>
                </c:pt>
                <c:pt idx="810">
                  <c:v>10.94</c:v>
                </c:pt>
                <c:pt idx="811">
                  <c:v>281.2</c:v>
                </c:pt>
                <c:pt idx="812">
                  <c:v>148.1</c:v>
                </c:pt>
                <c:pt idx="813">
                  <c:v>320.36</c:v>
                </c:pt>
                <c:pt idx="814">
                  <c:v>328.61</c:v>
                </c:pt>
                <c:pt idx="815">
                  <c:v>331.74</c:v>
                </c:pt>
                <c:pt idx="816">
                  <c:v>336.08</c:v>
                </c:pt>
                <c:pt idx="817">
                  <c:v>296.06</c:v>
                </c:pt>
                <c:pt idx="818">
                  <c:v>64.73</c:v>
                </c:pt>
                <c:pt idx="819">
                  <c:v>352.36</c:v>
                </c:pt>
                <c:pt idx="820">
                  <c:v>0.79</c:v>
                </c:pt>
                <c:pt idx="821">
                  <c:v>329.34</c:v>
                </c:pt>
                <c:pt idx="822">
                  <c:v>331.55</c:v>
                </c:pt>
                <c:pt idx="823">
                  <c:v>126.84</c:v>
                </c:pt>
                <c:pt idx="824">
                  <c:v>338.68</c:v>
                </c:pt>
                <c:pt idx="825">
                  <c:v>25.23</c:v>
                </c:pt>
                <c:pt idx="826">
                  <c:v>33.909999999999997</c:v>
                </c:pt>
                <c:pt idx="827">
                  <c:v>318.11</c:v>
                </c:pt>
                <c:pt idx="828">
                  <c:v>339.89</c:v>
                </c:pt>
                <c:pt idx="829">
                  <c:v>245.82</c:v>
                </c:pt>
                <c:pt idx="830">
                  <c:v>158.47999999999999</c:v>
                </c:pt>
                <c:pt idx="831">
                  <c:v>123.08</c:v>
                </c:pt>
                <c:pt idx="832">
                  <c:v>55.25</c:v>
                </c:pt>
                <c:pt idx="833">
                  <c:v>307.39</c:v>
                </c:pt>
                <c:pt idx="834">
                  <c:v>305.37</c:v>
                </c:pt>
                <c:pt idx="835">
                  <c:v>177.4</c:v>
                </c:pt>
                <c:pt idx="836">
                  <c:v>161.41</c:v>
                </c:pt>
                <c:pt idx="837">
                  <c:v>147.22</c:v>
                </c:pt>
                <c:pt idx="838">
                  <c:v>227.94</c:v>
                </c:pt>
                <c:pt idx="839">
                  <c:v>156.09</c:v>
                </c:pt>
                <c:pt idx="840">
                  <c:v>161.24</c:v>
                </c:pt>
                <c:pt idx="841">
                  <c:v>130.24</c:v>
                </c:pt>
                <c:pt idx="842">
                  <c:v>4.5199999999999996</c:v>
                </c:pt>
                <c:pt idx="843">
                  <c:v>143.35</c:v>
                </c:pt>
                <c:pt idx="844">
                  <c:v>138.31</c:v>
                </c:pt>
                <c:pt idx="845">
                  <c:v>23.59</c:v>
                </c:pt>
                <c:pt idx="846">
                  <c:v>326.52</c:v>
                </c:pt>
                <c:pt idx="847">
                  <c:v>356.22</c:v>
                </c:pt>
                <c:pt idx="848">
                  <c:v>296.14</c:v>
                </c:pt>
                <c:pt idx="849">
                  <c:v>320.36</c:v>
                </c:pt>
                <c:pt idx="850">
                  <c:v>333.29</c:v>
                </c:pt>
                <c:pt idx="851">
                  <c:v>295.58999999999997</c:v>
                </c:pt>
                <c:pt idx="852">
                  <c:v>326.75</c:v>
                </c:pt>
                <c:pt idx="853">
                  <c:v>341.08</c:v>
                </c:pt>
                <c:pt idx="854">
                  <c:v>342.88</c:v>
                </c:pt>
                <c:pt idx="855">
                  <c:v>298.63</c:v>
                </c:pt>
                <c:pt idx="856">
                  <c:v>7.46</c:v>
                </c:pt>
                <c:pt idx="857">
                  <c:v>29.9</c:v>
                </c:pt>
                <c:pt idx="858">
                  <c:v>337.64</c:v>
                </c:pt>
                <c:pt idx="859">
                  <c:v>303.83</c:v>
                </c:pt>
                <c:pt idx="860">
                  <c:v>329.07</c:v>
                </c:pt>
                <c:pt idx="861">
                  <c:v>333.72</c:v>
                </c:pt>
                <c:pt idx="862">
                  <c:v>303.37</c:v>
                </c:pt>
                <c:pt idx="863">
                  <c:v>320.26</c:v>
                </c:pt>
                <c:pt idx="864">
                  <c:v>344.81</c:v>
                </c:pt>
                <c:pt idx="865">
                  <c:v>344.1</c:v>
                </c:pt>
                <c:pt idx="866">
                  <c:v>335.9</c:v>
                </c:pt>
                <c:pt idx="867">
                  <c:v>307.52999999999997</c:v>
                </c:pt>
                <c:pt idx="868">
                  <c:v>308.3</c:v>
                </c:pt>
                <c:pt idx="869">
                  <c:v>67.16</c:v>
                </c:pt>
                <c:pt idx="870">
                  <c:v>334.52</c:v>
                </c:pt>
                <c:pt idx="871">
                  <c:v>26.96</c:v>
                </c:pt>
                <c:pt idx="872">
                  <c:v>316.87</c:v>
                </c:pt>
                <c:pt idx="873">
                  <c:v>346.82</c:v>
                </c:pt>
                <c:pt idx="874">
                  <c:v>14.75</c:v>
                </c:pt>
                <c:pt idx="875">
                  <c:v>308.20999999999998</c:v>
                </c:pt>
                <c:pt idx="876">
                  <c:v>325.85000000000002</c:v>
                </c:pt>
                <c:pt idx="877">
                  <c:v>11.25</c:v>
                </c:pt>
                <c:pt idx="878">
                  <c:v>328.57</c:v>
                </c:pt>
                <c:pt idx="879">
                  <c:v>332.47</c:v>
                </c:pt>
                <c:pt idx="880">
                  <c:v>323.93</c:v>
                </c:pt>
                <c:pt idx="881">
                  <c:v>289.14</c:v>
                </c:pt>
                <c:pt idx="882">
                  <c:v>238.09</c:v>
                </c:pt>
                <c:pt idx="883">
                  <c:v>140.57</c:v>
                </c:pt>
                <c:pt idx="884">
                  <c:v>40.31</c:v>
                </c:pt>
                <c:pt idx="885">
                  <c:v>350.5</c:v>
                </c:pt>
                <c:pt idx="886">
                  <c:v>351.52</c:v>
                </c:pt>
                <c:pt idx="887">
                  <c:v>316.14</c:v>
                </c:pt>
                <c:pt idx="888">
                  <c:v>186.51</c:v>
                </c:pt>
                <c:pt idx="889">
                  <c:v>129</c:v>
                </c:pt>
                <c:pt idx="890">
                  <c:v>333.76</c:v>
                </c:pt>
                <c:pt idx="891">
                  <c:v>17.739999999999998</c:v>
                </c:pt>
                <c:pt idx="892">
                  <c:v>301.51</c:v>
                </c:pt>
                <c:pt idx="893">
                  <c:v>159.84</c:v>
                </c:pt>
                <c:pt idx="894">
                  <c:v>292.56</c:v>
                </c:pt>
                <c:pt idx="895">
                  <c:v>267.18</c:v>
                </c:pt>
                <c:pt idx="896">
                  <c:v>342.83</c:v>
                </c:pt>
                <c:pt idx="897">
                  <c:v>350.17</c:v>
                </c:pt>
                <c:pt idx="898">
                  <c:v>2.77</c:v>
                </c:pt>
                <c:pt idx="899">
                  <c:v>277.87</c:v>
                </c:pt>
                <c:pt idx="900">
                  <c:v>292.17</c:v>
                </c:pt>
                <c:pt idx="901">
                  <c:v>302.32</c:v>
                </c:pt>
                <c:pt idx="902">
                  <c:v>316.07</c:v>
                </c:pt>
                <c:pt idx="903">
                  <c:v>278.77999999999997</c:v>
                </c:pt>
                <c:pt idx="904">
                  <c:v>115.5</c:v>
                </c:pt>
                <c:pt idx="905">
                  <c:v>337.6</c:v>
                </c:pt>
                <c:pt idx="906">
                  <c:v>262.17</c:v>
                </c:pt>
                <c:pt idx="907">
                  <c:v>146.65</c:v>
                </c:pt>
                <c:pt idx="908">
                  <c:v>47.72</c:v>
                </c:pt>
                <c:pt idx="909">
                  <c:v>349.3</c:v>
                </c:pt>
                <c:pt idx="910">
                  <c:v>334.51</c:v>
                </c:pt>
                <c:pt idx="911">
                  <c:v>304.92</c:v>
                </c:pt>
                <c:pt idx="912">
                  <c:v>238.61</c:v>
                </c:pt>
                <c:pt idx="913">
                  <c:v>239.41</c:v>
                </c:pt>
                <c:pt idx="914">
                  <c:v>16.61</c:v>
                </c:pt>
                <c:pt idx="915">
                  <c:v>325.06</c:v>
                </c:pt>
                <c:pt idx="916">
                  <c:v>349.36</c:v>
                </c:pt>
                <c:pt idx="917">
                  <c:v>351.99</c:v>
                </c:pt>
                <c:pt idx="918">
                  <c:v>320.5</c:v>
                </c:pt>
                <c:pt idx="919">
                  <c:v>326.57</c:v>
                </c:pt>
                <c:pt idx="920">
                  <c:v>317.25</c:v>
                </c:pt>
                <c:pt idx="921">
                  <c:v>154.93</c:v>
                </c:pt>
                <c:pt idx="922">
                  <c:v>125.03</c:v>
                </c:pt>
                <c:pt idx="923">
                  <c:v>147.88</c:v>
                </c:pt>
                <c:pt idx="924">
                  <c:v>154.63</c:v>
                </c:pt>
                <c:pt idx="925">
                  <c:v>164.07</c:v>
                </c:pt>
                <c:pt idx="926">
                  <c:v>349.59</c:v>
                </c:pt>
                <c:pt idx="927">
                  <c:v>350.59</c:v>
                </c:pt>
                <c:pt idx="928">
                  <c:v>313.86</c:v>
                </c:pt>
                <c:pt idx="929">
                  <c:v>330.85</c:v>
                </c:pt>
                <c:pt idx="930">
                  <c:v>335.38</c:v>
                </c:pt>
                <c:pt idx="931">
                  <c:v>169.2</c:v>
                </c:pt>
                <c:pt idx="932">
                  <c:v>135.35</c:v>
                </c:pt>
                <c:pt idx="933">
                  <c:v>95.56</c:v>
                </c:pt>
                <c:pt idx="934">
                  <c:v>6.27</c:v>
                </c:pt>
                <c:pt idx="935">
                  <c:v>102.38</c:v>
                </c:pt>
                <c:pt idx="936">
                  <c:v>142.83000000000001</c:v>
                </c:pt>
                <c:pt idx="937">
                  <c:v>151.41</c:v>
                </c:pt>
                <c:pt idx="938">
                  <c:v>163.87</c:v>
                </c:pt>
                <c:pt idx="939">
                  <c:v>146.94999999999999</c:v>
                </c:pt>
                <c:pt idx="940">
                  <c:v>164.22</c:v>
                </c:pt>
                <c:pt idx="941">
                  <c:v>168.66</c:v>
                </c:pt>
                <c:pt idx="942">
                  <c:v>135.81</c:v>
                </c:pt>
                <c:pt idx="943">
                  <c:v>160.18</c:v>
                </c:pt>
                <c:pt idx="944">
                  <c:v>152.43</c:v>
                </c:pt>
                <c:pt idx="945">
                  <c:v>147.16</c:v>
                </c:pt>
                <c:pt idx="946">
                  <c:v>149.24</c:v>
                </c:pt>
                <c:pt idx="947">
                  <c:v>122.75</c:v>
                </c:pt>
                <c:pt idx="948">
                  <c:v>164.75</c:v>
                </c:pt>
                <c:pt idx="949">
                  <c:v>176.84</c:v>
                </c:pt>
                <c:pt idx="950">
                  <c:v>174.37</c:v>
                </c:pt>
                <c:pt idx="951">
                  <c:v>132.35</c:v>
                </c:pt>
                <c:pt idx="952">
                  <c:v>14.57</c:v>
                </c:pt>
                <c:pt idx="953">
                  <c:v>1.84</c:v>
                </c:pt>
                <c:pt idx="954">
                  <c:v>17.14</c:v>
                </c:pt>
                <c:pt idx="955">
                  <c:v>316.81</c:v>
                </c:pt>
                <c:pt idx="956">
                  <c:v>343.51</c:v>
                </c:pt>
                <c:pt idx="957">
                  <c:v>327.75</c:v>
                </c:pt>
                <c:pt idx="958">
                  <c:v>319.44</c:v>
                </c:pt>
                <c:pt idx="959">
                  <c:v>30.97</c:v>
                </c:pt>
                <c:pt idx="960">
                  <c:v>345.18</c:v>
                </c:pt>
                <c:pt idx="961">
                  <c:v>310.97000000000003</c:v>
                </c:pt>
                <c:pt idx="962">
                  <c:v>316.92</c:v>
                </c:pt>
                <c:pt idx="963">
                  <c:v>276.68</c:v>
                </c:pt>
                <c:pt idx="964">
                  <c:v>312.56</c:v>
                </c:pt>
                <c:pt idx="965">
                  <c:v>315.01</c:v>
                </c:pt>
                <c:pt idx="966">
                  <c:v>187.2</c:v>
                </c:pt>
                <c:pt idx="967">
                  <c:v>149.44</c:v>
                </c:pt>
                <c:pt idx="968">
                  <c:v>157.47</c:v>
                </c:pt>
                <c:pt idx="969">
                  <c:v>166.78</c:v>
                </c:pt>
                <c:pt idx="970">
                  <c:v>165.15</c:v>
                </c:pt>
                <c:pt idx="971">
                  <c:v>109.76</c:v>
                </c:pt>
                <c:pt idx="972">
                  <c:v>25.82</c:v>
                </c:pt>
                <c:pt idx="973">
                  <c:v>131.34</c:v>
                </c:pt>
                <c:pt idx="974">
                  <c:v>356.28</c:v>
                </c:pt>
                <c:pt idx="975">
                  <c:v>345.52</c:v>
                </c:pt>
                <c:pt idx="976">
                  <c:v>354.89</c:v>
                </c:pt>
                <c:pt idx="977">
                  <c:v>337.43</c:v>
                </c:pt>
                <c:pt idx="978">
                  <c:v>330.43</c:v>
                </c:pt>
                <c:pt idx="979">
                  <c:v>315.19</c:v>
                </c:pt>
                <c:pt idx="980">
                  <c:v>233.29</c:v>
                </c:pt>
                <c:pt idx="981">
                  <c:v>319.16000000000003</c:v>
                </c:pt>
                <c:pt idx="982">
                  <c:v>335.57</c:v>
                </c:pt>
                <c:pt idx="983">
                  <c:v>318.07</c:v>
                </c:pt>
                <c:pt idx="984">
                  <c:v>278.52999999999997</c:v>
                </c:pt>
                <c:pt idx="985">
                  <c:v>291.27999999999997</c:v>
                </c:pt>
                <c:pt idx="986">
                  <c:v>290.20999999999998</c:v>
                </c:pt>
                <c:pt idx="987">
                  <c:v>11.4</c:v>
                </c:pt>
                <c:pt idx="988">
                  <c:v>245.27</c:v>
                </c:pt>
                <c:pt idx="989">
                  <c:v>159.28</c:v>
                </c:pt>
                <c:pt idx="990">
                  <c:v>179.71</c:v>
                </c:pt>
                <c:pt idx="991">
                  <c:v>232.61</c:v>
                </c:pt>
                <c:pt idx="992">
                  <c:v>288.74</c:v>
                </c:pt>
                <c:pt idx="993">
                  <c:v>302.27</c:v>
                </c:pt>
                <c:pt idx="994">
                  <c:v>314.68</c:v>
                </c:pt>
                <c:pt idx="995">
                  <c:v>318.7</c:v>
                </c:pt>
                <c:pt idx="996">
                  <c:v>295.57</c:v>
                </c:pt>
                <c:pt idx="997">
                  <c:v>288.61</c:v>
                </c:pt>
                <c:pt idx="998">
                  <c:v>290.69</c:v>
                </c:pt>
                <c:pt idx="999">
                  <c:v>290.66000000000003</c:v>
                </c:pt>
                <c:pt idx="1000">
                  <c:v>308.89</c:v>
                </c:pt>
                <c:pt idx="1001">
                  <c:v>323.04000000000002</c:v>
                </c:pt>
                <c:pt idx="1002">
                  <c:v>296.60000000000002</c:v>
                </c:pt>
                <c:pt idx="1003">
                  <c:v>277.54000000000002</c:v>
                </c:pt>
                <c:pt idx="1004">
                  <c:v>287.31</c:v>
                </c:pt>
                <c:pt idx="1005">
                  <c:v>292.92</c:v>
                </c:pt>
                <c:pt idx="1006">
                  <c:v>31.24</c:v>
                </c:pt>
                <c:pt idx="1007">
                  <c:v>14.02</c:v>
                </c:pt>
                <c:pt idx="1008">
                  <c:v>0.17</c:v>
                </c:pt>
                <c:pt idx="1009">
                  <c:v>318.83999999999997</c:v>
                </c:pt>
                <c:pt idx="1010">
                  <c:v>302.93</c:v>
                </c:pt>
                <c:pt idx="1011">
                  <c:v>318.47000000000003</c:v>
                </c:pt>
                <c:pt idx="1012">
                  <c:v>275.39999999999998</c:v>
                </c:pt>
                <c:pt idx="1013">
                  <c:v>203.76</c:v>
                </c:pt>
                <c:pt idx="1014">
                  <c:v>148.47</c:v>
                </c:pt>
                <c:pt idx="1015">
                  <c:v>295.75</c:v>
                </c:pt>
                <c:pt idx="1016">
                  <c:v>272.41000000000003</c:v>
                </c:pt>
                <c:pt idx="1017">
                  <c:v>279.55</c:v>
                </c:pt>
                <c:pt idx="1018">
                  <c:v>319.60000000000002</c:v>
                </c:pt>
                <c:pt idx="1019">
                  <c:v>333.25</c:v>
                </c:pt>
                <c:pt idx="1020">
                  <c:v>335.01</c:v>
                </c:pt>
                <c:pt idx="1021">
                  <c:v>8.8000000000000007</c:v>
                </c:pt>
                <c:pt idx="1022">
                  <c:v>18.37</c:v>
                </c:pt>
                <c:pt idx="1023">
                  <c:v>27.91</c:v>
                </c:pt>
                <c:pt idx="1024">
                  <c:v>9.4600000000000009</c:v>
                </c:pt>
                <c:pt idx="1025">
                  <c:v>45.72</c:v>
                </c:pt>
                <c:pt idx="1026">
                  <c:v>29.72</c:v>
                </c:pt>
                <c:pt idx="1027">
                  <c:v>37.19</c:v>
                </c:pt>
                <c:pt idx="1028">
                  <c:v>34.58</c:v>
                </c:pt>
                <c:pt idx="1029">
                  <c:v>31.48</c:v>
                </c:pt>
                <c:pt idx="1030">
                  <c:v>41.78</c:v>
                </c:pt>
                <c:pt idx="1031">
                  <c:v>31.65</c:v>
                </c:pt>
                <c:pt idx="1032">
                  <c:v>34.74</c:v>
                </c:pt>
                <c:pt idx="1033">
                  <c:v>32.950000000000003</c:v>
                </c:pt>
                <c:pt idx="1034">
                  <c:v>283.8</c:v>
                </c:pt>
                <c:pt idx="1035">
                  <c:v>301.07</c:v>
                </c:pt>
                <c:pt idx="1036">
                  <c:v>36.57</c:v>
                </c:pt>
                <c:pt idx="1037">
                  <c:v>354.15</c:v>
                </c:pt>
                <c:pt idx="1038">
                  <c:v>332.3</c:v>
                </c:pt>
                <c:pt idx="1039">
                  <c:v>252.8</c:v>
                </c:pt>
                <c:pt idx="1040">
                  <c:v>238.45</c:v>
                </c:pt>
                <c:pt idx="1041">
                  <c:v>341.27</c:v>
                </c:pt>
                <c:pt idx="1042">
                  <c:v>340.44</c:v>
                </c:pt>
                <c:pt idx="1043">
                  <c:v>354.21</c:v>
                </c:pt>
                <c:pt idx="1044">
                  <c:v>315.39</c:v>
                </c:pt>
                <c:pt idx="1045">
                  <c:v>318.18</c:v>
                </c:pt>
                <c:pt idx="1046">
                  <c:v>318.01</c:v>
                </c:pt>
                <c:pt idx="1047">
                  <c:v>320.16000000000003</c:v>
                </c:pt>
                <c:pt idx="1048">
                  <c:v>322.49</c:v>
                </c:pt>
                <c:pt idx="1049">
                  <c:v>337.11</c:v>
                </c:pt>
                <c:pt idx="1050">
                  <c:v>349.66</c:v>
                </c:pt>
                <c:pt idx="1051">
                  <c:v>7.74</c:v>
                </c:pt>
                <c:pt idx="1052">
                  <c:v>2.0699999999999998</c:v>
                </c:pt>
                <c:pt idx="1053">
                  <c:v>29.81</c:v>
                </c:pt>
                <c:pt idx="1054">
                  <c:v>346.65</c:v>
                </c:pt>
                <c:pt idx="1055">
                  <c:v>21.73</c:v>
                </c:pt>
                <c:pt idx="1056">
                  <c:v>49.77</c:v>
                </c:pt>
                <c:pt idx="1057">
                  <c:v>37.61</c:v>
                </c:pt>
                <c:pt idx="1058">
                  <c:v>358.47</c:v>
                </c:pt>
                <c:pt idx="1059">
                  <c:v>349.99</c:v>
                </c:pt>
                <c:pt idx="1060">
                  <c:v>30.61</c:v>
                </c:pt>
                <c:pt idx="1061">
                  <c:v>15.73</c:v>
                </c:pt>
                <c:pt idx="1062">
                  <c:v>23.46</c:v>
                </c:pt>
                <c:pt idx="1063">
                  <c:v>24.57</c:v>
                </c:pt>
                <c:pt idx="1064">
                  <c:v>349.47</c:v>
                </c:pt>
                <c:pt idx="1065">
                  <c:v>348.34</c:v>
                </c:pt>
                <c:pt idx="1066">
                  <c:v>1.51</c:v>
                </c:pt>
                <c:pt idx="1067">
                  <c:v>25.89</c:v>
                </c:pt>
                <c:pt idx="1068">
                  <c:v>31.01</c:v>
                </c:pt>
                <c:pt idx="1069">
                  <c:v>4.42</c:v>
                </c:pt>
                <c:pt idx="1070">
                  <c:v>17.010000000000002</c:v>
                </c:pt>
                <c:pt idx="1071">
                  <c:v>353.83</c:v>
                </c:pt>
                <c:pt idx="1072">
                  <c:v>359.12</c:v>
                </c:pt>
                <c:pt idx="1073">
                  <c:v>17.190000000000001</c:v>
                </c:pt>
                <c:pt idx="1074">
                  <c:v>36.42</c:v>
                </c:pt>
                <c:pt idx="1075">
                  <c:v>31.84</c:v>
                </c:pt>
                <c:pt idx="1076">
                  <c:v>25.77</c:v>
                </c:pt>
                <c:pt idx="1077">
                  <c:v>1.93</c:v>
                </c:pt>
                <c:pt idx="1078">
                  <c:v>351.96</c:v>
                </c:pt>
                <c:pt idx="1079">
                  <c:v>4.25</c:v>
                </c:pt>
                <c:pt idx="1080">
                  <c:v>27.24</c:v>
                </c:pt>
                <c:pt idx="1081">
                  <c:v>16.54</c:v>
                </c:pt>
                <c:pt idx="1082">
                  <c:v>37.06</c:v>
                </c:pt>
                <c:pt idx="1083">
                  <c:v>42.04</c:v>
                </c:pt>
                <c:pt idx="1084">
                  <c:v>3.51</c:v>
                </c:pt>
                <c:pt idx="1085">
                  <c:v>17.07</c:v>
                </c:pt>
                <c:pt idx="1086">
                  <c:v>15.62</c:v>
                </c:pt>
                <c:pt idx="1087">
                  <c:v>9.57</c:v>
                </c:pt>
                <c:pt idx="1088">
                  <c:v>41.81</c:v>
                </c:pt>
                <c:pt idx="1089">
                  <c:v>21.63</c:v>
                </c:pt>
                <c:pt idx="1090">
                  <c:v>11.76</c:v>
                </c:pt>
                <c:pt idx="1091">
                  <c:v>13.28</c:v>
                </c:pt>
                <c:pt idx="1092">
                  <c:v>32.130000000000003</c:v>
                </c:pt>
                <c:pt idx="1093">
                  <c:v>13.9</c:v>
                </c:pt>
                <c:pt idx="1094">
                  <c:v>16.27</c:v>
                </c:pt>
                <c:pt idx="1095">
                  <c:v>6.04</c:v>
                </c:pt>
                <c:pt idx="1096">
                  <c:v>4.25</c:v>
                </c:pt>
                <c:pt idx="1097">
                  <c:v>358.39</c:v>
                </c:pt>
                <c:pt idx="1098">
                  <c:v>5.86</c:v>
                </c:pt>
                <c:pt idx="1099">
                  <c:v>359.69</c:v>
                </c:pt>
                <c:pt idx="1100">
                  <c:v>2.1</c:v>
                </c:pt>
                <c:pt idx="1101">
                  <c:v>15.79</c:v>
                </c:pt>
                <c:pt idx="1102">
                  <c:v>354.84</c:v>
                </c:pt>
                <c:pt idx="1103">
                  <c:v>359.68</c:v>
                </c:pt>
                <c:pt idx="1104">
                  <c:v>356.82</c:v>
                </c:pt>
                <c:pt idx="1105">
                  <c:v>355.24</c:v>
                </c:pt>
                <c:pt idx="1106">
                  <c:v>337.2</c:v>
                </c:pt>
                <c:pt idx="1107">
                  <c:v>340.26</c:v>
                </c:pt>
                <c:pt idx="1108">
                  <c:v>349.34</c:v>
                </c:pt>
                <c:pt idx="1109">
                  <c:v>349.68</c:v>
                </c:pt>
                <c:pt idx="1110">
                  <c:v>3.98</c:v>
                </c:pt>
                <c:pt idx="1111">
                  <c:v>358.79</c:v>
                </c:pt>
                <c:pt idx="1112">
                  <c:v>352.85</c:v>
                </c:pt>
                <c:pt idx="1113">
                  <c:v>6.62</c:v>
                </c:pt>
                <c:pt idx="1114">
                  <c:v>357.16</c:v>
                </c:pt>
                <c:pt idx="1115">
                  <c:v>356.45</c:v>
                </c:pt>
                <c:pt idx="1116">
                  <c:v>357.65</c:v>
                </c:pt>
                <c:pt idx="1117">
                  <c:v>353.44</c:v>
                </c:pt>
                <c:pt idx="1118">
                  <c:v>357.28</c:v>
                </c:pt>
                <c:pt idx="1119">
                  <c:v>24.4</c:v>
                </c:pt>
                <c:pt idx="1120">
                  <c:v>10.58</c:v>
                </c:pt>
                <c:pt idx="1121">
                  <c:v>355.79</c:v>
                </c:pt>
                <c:pt idx="1122">
                  <c:v>4.1900000000000004</c:v>
                </c:pt>
                <c:pt idx="1123">
                  <c:v>10.62</c:v>
                </c:pt>
                <c:pt idx="1124">
                  <c:v>352.12</c:v>
                </c:pt>
                <c:pt idx="1125">
                  <c:v>34.07</c:v>
                </c:pt>
                <c:pt idx="1126">
                  <c:v>3.17</c:v>
                </c:pt>
                <c:pt idx="1127">
                  <c:v>356.86</c:v>
                </c:pt>
                <c:pt idx="1128">
                  <c:v>358.95</c:v>
                </c:pt>
                <c:pt idx="1129">
                  <c:v>346.95</c:v>
                </c:pt>
                <c:pt idx="1130">
                  <c:v>351.75</c:v>
                </c:pt>
                <c:pt idx="1131">
                  <c:v>0.26</c:v>
                </c:pt>
                <c:pt idx="1132">
                  <c:v>36.369999999999997</c:v>
                </c:pt>
                <c:pt idx="1133">
                  <c:v>0.48</c:v>
                </c:pt>
                <c:pt idx="1134">
                  <c:v>355.95</c:v>
                </c:pt>
                <c:pt idx="1135">
                  <c:v>358.48</c:v>
                </c:pt>
                <c:pt idx="1136">
                  <c:v>355.09</c:v>
                </c:pt>
                <c:pt idx="1137">
                  <c:v>306.82</c:v>
                </c:pt>
                <c:pt idx="1138">
                  <c:v>330.19</c:v>
                </c:pt>
                <c:pt idx="1139">
                  <c:v>44.16</c:v>
                </c:pt>
                <c:pt idx="1140">
                  <c:v>357.34</c:v>
                </c:pt>
                <c:pt idx="1141">
                  <c:v>346.45</c:v>
                </c:pt>
                <c:pt idx="1142">
                  <c:v>357.05</c:v>
                </c:pt>
                <c:pt idx="1143">
                  <c:v>23.25</c:v>
                </c:pt>
                <c:pt idx="1144">
                  <c:v>4.28</c:v>
                </c:pt>
                <c:pt idx="1145">
                  <c:v>354.58</c:v>
                </c:pt>
                <c:pt idx="1146">
                  <c:v>2.06</c:v>
                </c:pt>
                <c:pt idx="1147">
                  <c:v>18.45</c:v>
                </c:pt>
                <c:pt idx="1148">
                  <c:v>355.15</c:v>
                </c:pt>
                <c:pt idx="1149">
                  <c:v>357</c:v>
                </c:pt>
                <c:pt idx="1150">
                  <c:v>21.58</c:v>
                </c:pt>
                <c:pt idx="1151">
                  <c:v>350.74</c:v>
                </c:pt>
                <c:pt idx="1152">
                  <c:v>7.29</c:v>
                </c:pt>
                <c:pt idx="1153">
                  <c:v>6.36</c:v>
                </c:pt>
                <c:pt idx="1154">
                  <c:v>334.9</c:v>
                </c:pt>
                <c:pt idx="1155">
                  <c:v>340.9</c:v>
                </c:pt>
                <c:pt idx="1156">
                  <c:v>18.95</c:v>
                </c:pt>
                <c:pt idx="1157">
                  <c:v>356.81</c:v>
                </c:pt>
                <c:pt idx="1158">
                  <c:v>354.53</c:v>
                </c:pt>
                <c:pt idx="1159">
                  <c:v>352.27</c:v>
                </c:pt>
                <c:pt idx="1160">
                  <c:v>332.54</c:v>
                </c:pt>
                <c:pt idx="1161">
                  <c:v>333.78</c:v>
                </c:pt>
                <c:pt idx="1162">
                  <c:v>326.63</c:v>
                </c:pt>
                <c:pt idx="1163">
                  <c:v>344.28</c:v>
                </c:pt>
                <c:pt idx="1164">
                  <c:v>327.31</c:v>
                </c:pt>
                <c:pt idx="1165">
                  <c:v>333.54</c:v>
                </c:pt>
                <c:pt idx="1166">
                  <c:v>332.89</c:v>
                </c:pt>
                <c:pt idx="1167">
                  <c:v>345.03</c:v>
                </c:pt>
                <c:pt idx="1168">
                  <c:v>326.49</c:v>
                </c:pt>
                <c:pt idx="1169">
                  <c:v>280.89999999999998</c:v>
                </c:pt>
                <c:pt idx="1170">
                  <c:v>162.07</c:v>
                </c:pt>
                <c:pt idx="1171">
                  <c:v>115.4</c:v>
                </c:pt>
                <c:pt idx="1172">
                  <c:v>19.79</c:v>
                </c:pt>
                <c:pt idx="1173">
                  <c:v>6.48</c:v>
                </c:pt>
                <c:pt idx="1174">
                  <c:v>240.48</c:v>
                </c:pt>
                <c:pt idx="1175">
                  <c:v>156.61000000000001</c:v>
                </c:pt>
                <c:pt idx="1176">
                  <c:v>137.99</c:v>
                </c:pt>
                <c:pt idx="1177">
                  <c:v>141.6</c:v>
                </c:pt>
                <c:pt idx="1178">
                  <c:v>143.41</c:v>
                </c:pt>
                <c:pt idx="1179">
                  <c:v>354.44</c:v>
                </c:pt>
                <c:pt idx="1180">
                  <c:v>151.36000000000001</c:v>
                </c:pt>
                <c:pt idx="1181">
                  <c:v>146.11000000000001</c:v>
                </c:pt>
                <c:pt idx="1182">
                  <c:v>146.44</c:v>
                </c:pt>
                <c:pt idx="1183">
                  <c:v>150.82</c:v>
                </c:pt>
                <c:pt idx="1184">
                  <c:v>148.6</c:v>
                </c:pt>
                <c:pt idx="1185">
                  <c:v>133.36000000000001</c:v>
                </c:pt>
                <c:pt idx="1186">
                  <c:v>29.26</c:v>
                </c:pt>
                <c:pt idx="1187">
                  <c:v>41.08</c:v>
                </c:pt>
                <c:pt idx="1188">
                  <c:v>25.48</c:v>
                </c:pt>
                <c:pt idx="1189">
                  <c:v>331.26</c:v>
                </c:pt>
                <c:pt idx="1190">
                  <c:v>326.49</c:v>
                </c:pt>
                <c:pt idx="1191">
                  <c:v>336.4</c:v>
                </c:pt>
                <c:pt idx="1192">
                  <c:v>326.02</c:v>
                </c:pt>
                <c:pt idx="1193">
                  <c:v>323.7</c:v>
                </c:pt>
                <c:pt idx="1194">
                  <c:v>308.98</c:v>
                </c:pt>
                <c:pt idx="1195">
                  <c:v>316.8</c:v>
                </c:pt>
                <c:pt idx="1196">
                  <c:v>338.94</c:v>
                </c:pt>
                <c:pt idx="1197">
                  <c:v>290.05</c:v>
                </c:pt>
                <c:pt idx="1198">
                  <c:v>316.88</c:v>
                </c:pt>
                <c:pt idx="1199">
                  <c:v>357.24</c:v>
                </c:pt>
                <c:pt idx="1200">
                  <c:v>5.26</c:v>
                </c:pt>
                <c:pt idx="1201">
                  <c:v>339.08</c:v>
                </c:pt>
                <c:pt idx="1202">
                  <c:v>282.11</c:v>
                </c:pt>
                <c:pt idx="1203">
                  <c:v>75.150000000000006</c:v>
                </c:pt>
                <c:pt idx="1204">
                  <c:v>349.46</c:v>
                </c:pt>
                <c:pt idx="1205">
                  <c:v>327.78</c:v>
                </c:pt>
                <c:pt idx="1206">
                  <c:v>287.89999999999998</c:v>
                </c:pt>
                <c:pt idx="1207">
                  <c:v>26.53</c:v>
                </c:pt>
                <c:pt idx="1208">
                  <c:v>26.01</c:v>
                </c:pt>
                <c:pt idx="1209">
                  <c:v>6.07</c:v>
                </c:pt>
                <c:pt idx="1210">
                  <c:v>333.34</c:v>
                </c:pt>
                <c:pt idx="1211">
                  <c:v>299.16000000000003</c:v>
                </c:pt>
                <c:pt idx="1212">
                  <c:v>323.47000000000003</c:v>
                </c:pt>
                <c:pt idx="1213">
                  <c:v>304.10000000000002</c:v>
                </c:pt>
                <c:pt idx="1214">
                  <c:v>318.69</c:v>
                </c:pt>
                <c:pt idx="1215">
                  <c:v>302.13</c:v>
                </c:pt>
                <c:pt idx="1216">
                  <c:v>314.75</c:v>
                </c:pt>
                <c:pt idx="1217">
                  <c:v>316.20999999999998</c:v>
                </c:pt>
                <c:pt idx="1218">
                  <c:v>332.39</c:v>
                </c:pt>
                <c:pt idx="1219">
                  <c:v>10.25</c:v>
                </c:pt>
                <c:pt idx="1220">
                  <c:v>297.98</c:v>
                </c:pt>
                <c:pt idx="1221">
                  <c:v>337.39</c:v>
                </c:pt>
                <c:pt idx="1222">
                  <c:v>13.44</c:v>
                </c:pt>
                <c:pt idx="1223">
                  <c:v>319.64999999999998</c:v>
                </c:pt>
                <c:pt idx="1224">
                  <c:v>357.33</c:v>
                </c:pt>
                <c:pt idx="1225">
                  <c:v>358.4</c:v>
                </c:pt>
                <c:pt idx="1226">
                  <c:v>8.81</c:v>
                </c:pt>
                <c:pt idx="1227">
                  <c:v>357.32</c:v>
                </c:pt>
                <c:pt idx="1228">
                  <c:v>314.97000000000003</c:v>
                </c:pt>
                <c:pt idx="1229">
                  <c:v>334.43</c:v>
                </c:pt>
                <c:pt idx="1230">
                  <c:v>26.97</c:v>
                </c:pt>
                <c:pt idx="1231">
                  <c:v>34.61</c:v>
                </c:pt>
                <c:pt idx="1232">
                  <c:v>357.98</c:v>
                </c:pt>
                <c:pt idx="1233">
                  <c:v>348.38</c:v>
                </c:pt>
                <c:pt idx="1234">
                  <c:v>319.52</c:v>
                </c:pt>
                <c:pt idx="1235">
                  <c:v>2.73</c:v>
                </c:pt>
                <c:pt idx="1236">
                  <c:v>36.46</c:v>
                </c:pt>
                <c:pt idx="1237">
                  <c:v>13.34</c:v>
                </c:pt>
                <c:pt idx="1238">
                  <c:v>317.67</c:v>
                </c:pt>
                <c:pt idx="1239">
                  <c:v>4.34</c:v>
                </c:pt>
                <c:pt idx="1240">
                  <c:v>314.66000000000003</c:v>
                </c:pt>
                <c:pt idx="1241">
                  <c:v>352.22</c:v>
                </c:pt>
                <c:pt idx="1242">
                  <c:v>336.64</c:v>
                </c:pt>
                <c:pt idx="1243">
                  <c:v>306.89999999999998</c:v>
                </c:pt>
                <c:pt idx="1244">
                  <c:v>311.66000000000003</c:v>
                </c:pt>
                <c:pt idx="1245">
                  <c:v>307.8</c:v>
                </c:pt>
                <c:pt idx="1246">
                  <c:v>319.06</c:v>
                </c:pt>
                <c:pt idx="1247">
                  <c:v>310.76</c:v>
                </c:pt>
                <c:pt idx="1248">
                  <c:v>329.81</c:v>
                </c:pt>
                <c:pt idx="1249">
                  <c:v>322.70999999999998</c:v>
                </c:pt>
                <c:pt idx="1250">
                  <c:v>110.8</c:v>
                </c:pt>
                <c:pt idx="1251">
                  <c:v>8.51</c:v>
                </c:pt>
                <c:pt idx="1252">
                  <c:v>318.77999999999997</c:v>
                </c:pt>
                <c:pt idx="1253">
                  <c:v>20.16</c:v>
                </c:pt>
                <c:pt idx="1254">
                  <c:v>346.12</c:v>
                </c:pt>
                <c:pt idx="1255">
                  <c:v>331.18</c:v>
                </c:pt>
                <c:pt idx="1256">
                  <c:v>340.34</c:v>
                </c:pt>
                <c:pt idx="1257">
                  <c:v>339.71</c:v>
                </c:pt>
                <c:pt idx="1258">
                  <c:v>347.28</c:v>
                </c:pt>
                <c:pt idx="1259">
                  <c:v>356.5</c:v>
                </c:pt>
                <c:pt idx="1260">
                  <c:v>343.99</c:v>
                </c:pt>
                <c:pt idx="1261">
                  <c:v>322.7</c:v>
                </c:pt>
                <c:pt idx="1262">
                  <c:v>335.52</c:v>
                </c:pt>
                <c:pt idx="1263">
                  <c:v>310.33</c:v>
                </c:pt>
                <c:pt idx="1264">
                  <c:v>323.77999999999997</c:v>
                </c:pt>
                <c:pt idx="1265">
                  <c:v>350.21</c:v>
                </c:pt>
                <c:pt idx="1266">
                  <c:v>351.97</c:v>
                </c:pt>
                <c:pt idx="1267">
                  <c:v>330.01</c:v>
                </c:pt>
                <c:pt idx="1268">
                  <c:v>316.06</c:v>
                </c:pt>
                <c:pt idx="1269">
                  <c:v>354.92</c:v>
                </c:pt>
                <c:pt idx="1270">
                  <c:v>341.99</c:v>
                </c:pt>
                <c:pt idx="1271">
                  <c:v>313.95999999999998</c:v>
                </c:pt>
                <c:pt idx="1272">
                  <c:v>322.62</c:v>
                </c:pt>
                <c:pt idx="1273">
                  <c:v>322.79000000000002</c:v>
                </c:pt>
                <c:pt idx="1274">
                  <c:v>336.39</c:v>
                </c:pt>
                <c:pt idx="1275">
                  <c:v>318.58</c:v>
                </c:pt>
                <c:pt idx="1276">
                  <c:v>323.44</c:v>
                </c:pt>
                <c:pt idx="1277">
                  <c:v>329.6</c:v>
                </c:pt>
                <c:pt idx="1278">
                  <c:v>318.33999999999997</c:v>
                </c:pt>
                <c:pt idx="1279">
                  <c:v>321.39</c:v>
                </c:pt>
                <c:pt idx="1280">
                  <c:v>317.56</c:v>
                </c:pt>
                <c:pt idx="1281">
                  <c:v>319.73</c:v>
                </c:pt>
                <c:pt idx="1282">
                  <c:v>347.95</c:v>
                </c:pt>
                <c:pt idx="1283">
                  <c:v>8.76</c:v>
                </c:pt>
                <c:pt idx="1284">
                  <c:v>332.06</c:v>
                </c:pt>
                <c:pt idx="1285">
                  <c:v>336.07</c:v>
                </c:pt>
                <c:pt idx="1286">
                  <c:v>295.14</c:v>
                </c:pt>
                <c:pt idx="1287">
                  <c:v>146.6</c:v>
                </c:pt>
                <c:pt idx="1288">
                  <c:v>103.36</c:v>
                </c:pt>
                <c:pt idx="1289">
                  <c:v>12.98</c:v>
                </c:pt>
                <c:pt idx="1290">
                  <c:v>343.39</c:v>
                </c:pt>
                <c:pt idx="1291">
                  <c:v>356.98</c:v>
                </c:pt>
                <c:pt idx="1292">
                  <c:v>300.31</c:v>
                </c:pt>
                <c:pt idx="1293">
                  <c:v>293.62</c:v>
                </c:pt>
                <c:pt idx="1294">
                  <c:v>301.76</c:v>
                </c:pt>
                <c:pt idx="1295">
                  <c:v>14.15</c:v>
                </c:pt>
                <c:pt idx="1296">
                  <c:v>16.93</c:v>
                </c:pt>
                <c:pt idx="1297">
                  <c:v>339.56</c:v>
                </c:pt>
                <c:pt idx="1298">
                  <c:v>306.62</c:v>
                </c:pt>
                <c:pt idx="1299">
                  <c:v>315.33999999999997</c:v>
                </c:pt>
                <c:pt idx="1300">
                  <c:v>325.72000000000003</c:v>
                </c:pt>
                <c:pt idx="1301">
                  <c:v>291.91000000000003</c:v>
                </c:pt>
                <c:pt idx="1302">
                  <c:v>331.43</c:v>
                </c:pt>
                <c:pt idx="1303">
                  <c:v>297.8</c:v>
                </c:pt>
                <c:pt idx="1304">
                  <c:v>335.44</c:v>
                </c:pt>
                <c:pt idx="1305">
                  <c:v>317.24</c:v>
                </c:pt>
                <c:pt idx="1306">
                  <c:v>333.03</c:v>
                </c:pt>
                <c:pt idx="1307">
                  <c:v>12.17</c:v>
                </c:pt>
                <c:pt idx="1308">
                  <c:v>340.3</c:v>
                </c:pt>
                <c:pt idx="1309">
                  <c:v>321.06</c:v>
                </c:pt>
                <c:pt idx="1310">
                  <c:v>334.96</c:v>
                </c:pt>
                <c:pt idx="1311">
                  <c:v>179.82</c:v>
                </c:pt>
                <c:pt idx="1312">
                  <c:v>149.54</c:v>
                </c:pt>
                <c:pt idx="1313">
                  <c:v>171.45</c:v>
                </c:pt>
                <c:pt idx="1314">
                  <c:v>175.32</c:v>
                </c:pt>
                <c:pt idx="1315">
                  <c:v>163.03</c:v>
                </c:pt>
                <c:pt idx="1316">
                  <c:v>146.93</c:v>
                </c:pt>
                <c:pt idx="1317">
                  <c:v>156.75</c:v>
                </c:pt>
                <c:pt idx="1318">
                  <c:v>116.61</c:v>
                </c:pt>
                <c:pt idx="1319">
                  <c:v>137.69999999999999</c:v>
                </c:pt>
                <c:pt idx="1320">
                  <c:v>175.66</c:v>
                </c:pt>
                <c:pt idx="1321">
                  <c:v>160.08000000000001</c:v>
                </c:pt>
                <c:pt idx="1322">
                  <c:v>177.06</c:v>
                </c:pt>
                <c:pt idx="1323">
                  <c:v>171.64</c:v>
                </c:pt>
                <c:pt idx="1324">
                  <c:v>162.46</c:v>
                </c:pt>
                <c:pt idx="1325">
                  <c:v>105.69</c:v>
                </c:pt>
                <c:pt idx="1326">
                  <c:v>164.57</c:v>
                </c:pt>
                <c:pt idx="1327">
                  <c:v>303.76</c:v>
                </c:pt>
                <c:pt idx="1328">
                  <c:v>298.52</c:v>
                </c:pt>
                <c:pt idx="1329">
                  <c:v>298.39</c:v>
                </c:pt>
                <c:pt idx="1330">
                  <c:v>57.23</c:v>
                </c:pt>
                <c:pt idx="1331">
                  <c:v>278.13</c:v>
                </c:pt>
                <c:pt idx="1332">
                  <c:v>322.3</c:v>
                </c:pt>
                <c:pt idx="1333">
                  <c:v>327.57</c:v>
                </c:pt>
                <c:pt idx="1334">
                  <c:v>320.64</c:v>
                </c:pt>
                <c:pt idx="1335">
                  <c:v>359.6</c:v>
                </c:pt>
                <c:pt idx="1336">
                  <c:v>325.08999999999997</c:v>
                </c:pt>
                <c:pt idx="1337">
                  <c:v>299.61</c:v>
                </c:pt>
                <c:pt idx="1338">
                  <c:v>11.56</c:v>
                </c:pt>
                <c:pt idx="1339">
                  <c:v>20.87</c:v>
                </c:pt>
                <c:pt idx="1340">
                  <c:v>349.26</c:v>
                </c:pt>
                <c:pt idx="1341">
                  <c:v>317.95</c:v>
                </c:pt>
                <c:pt idx="1342">
                  <c:v>273.12</c:v>
                </c:pt>
                <c:pt idx="1343">
                  <c:v>162.6</c:v>
                </c:pt>
                <c:pt idx="1344">
                  <c:v>255.61</c:v>
                </c:pt>
                <c:pt idx="1345">
                  <c:v>303.04000000000002</c:v>
                </c:pt>
                <c:pt idx="1346">
                  <c:v>327.27999999999997</c:v>
                </c:pt>
                <c:pt idx="1347">
                  <c:v>342.91</c:v>
                </c:pt>
                <c:pt idx="1348">
                  <c:v>344.61</c:v>
                </c:pt>
                <c:pt idx="1349">
                  <c:v>332.13</c:v>
                </c:pt>
                <c:pt idx="1350">
                  <c:v>331.6</c:v>
                </c:pt>
                <c:pt idx="1351">
                  <c:v>36.72</c:v>
                </c:pt>
                <c:pt idx="1352">
                  <c:v>51.41</c:v>
                </c:pt>
                <c:pt idx="1353">
                  <c:v>304.24</c:v>
                </c:pt>
                <c:pt idx="1354">
                  <c:v>319.51</c:v>
                </c:pt>
                <c:pt idx="1355">
                  <c:v>307.44</c:v>
                </c:pt>
                <c:pt idx="1356">
                  <c:v>335.75</c:v>
                </c:pt>
                <c:pt idx="1357">
                  <c:v>17.14</c:v>
                </c:pt>
                <c:pt idx="1358">
                  <c:v>7.5</c:v>
                </c:pt>
                <c:pt idx="1359">
                  <c:v>31.09</c:v>
                </c:pt>
                <c:pt idx="1360">
                  <c:v>316.77</c:v>
                </c:pt>
                <c:pt idx="1361">
                  <c:v>317.24</c:v>
                </c:pt>
                <c:pt idx="1362">
                  <c:v>341.63</c:v>
                </c:pt>
                <c:pt idx="1363">
                  <c:v>355.02</c:v>
                </c:pt>
                <c:pt idx="1364">
                  <c:v>358.32</c:v>
                </c:pt>
                <c:pt idx="1365">
                  <c:v>352.77</c:v>
                </c:pt>
                <c:pt idx="1366">
                  <c:v>333.9</c:v>
                </c:pt>
                <c:pt idx="1367">
                  <c:v>291.70999999999998</c:v>
                </c:pt>
                <c:pt idx="1368">
                  <c:v>130.31</c:v>
                </c:pt>
                <c:pt idx="1369">
                  <c:v>27.7</c:v>
                </c:pt>
                <c:pt idx="1370">
                  <c:v>23.59</c:v>
                </c:pt>
                <c:pt idx="1371">
                  <c:v>337.86</c:v>
                </c:pt>
                <c:pt idx="1372">
                  <c:v>328.66</c:v>
                </c:pt>
                <c:pt idx="1373">
                  <c:v>10.74</c:v>
                </c:pt>
                <c:pt idx="1374">
                  <c:v>20</c:v>
                </c:pt>
                <c:pt idx="1375">
                  <c:v>20.7</c:v>
                </c:pt>
                <c:pt idx="1376">
                  <c:v>51.25</c:v>
                </c:pt>
                <c:pt idx="1377">
                  <c:v>37.49</c:v>
                </c:pt>
                <c:pt idx="1378">
                  <c:v>25.71</c:v>
                </c:pt>
                <c:pt idx="1379">
                  <c:v>13.72</c:v>
                </c:pt>
                <c:pt idx="1380">
                  <c:v>354.14</c:v>
                </c:pt>
                <c:pt idx="1381">
                  <c:v>5.29</c:v>
                </c:pt>
                <c:pt idx="1382">
                  <c:v>358.95</c:v>
                </c:pt>
                <c:pt idx="1383">
                  <c:v>350.32</c:v>
                </c:pt>
                <c:pt idx="1384">
                  <c:v>337.37</c:v>
                </c:pt>
                <c:pt idx="1385">
                  <c:v>0.59</c:v>
                </c:pt>
                <c:pt idx="1386">
                  <c:v>356.84</c:v>
                </c:pt>
                <c:pt idx="1387">
                  <c:v>354.93</c:v>
                </c:pt>
                <c:pt idx="1388">
                  <c:v>0.86</c:v>
                </c:pt>
                <c:pt idx="1389">
                  <c:v>338.77</c:v>
                </c:pt>
                <c:pt idx="1390">
                  <c:v>342.98</c:v>
                </c:pt>
                <c:pt idx="1391">
                  <c:v>346.61</c:v>
                </c:pt>
                <c:pt idx="1392">
                  <c:v>4.79</c:v>
                </c:pt>
                <c:pt idx="1393">
                  <c:v>1.28</c:v>
                </c:pt>
                <c:pt idx="1394">
                  <c:v>9.2799999999999994</c:v>
                </c:pt>
                <c:pt idx="1395">
                  <c:v>6.35</c:v>
                </c:pt>
                <c:pt idx="1396">
                  <c:v>8.6199999999999992</c:v>
                </c:pt>
                <c:pt idx="1397">
                  <c:v>356.86</c:v>
                </c:pt>
                <c:pt idx="1398">
                  <c:v>349.53</c:v>
                </c:pt>
                <c:pt idx="1399">
                  <c:v>350.84</c:v>
                </c:pt>
                <c:pt idx="1400">
                  <c:v>352.13</c:v>
                </c:pt>
                <c:pt idx="1401">
                  <c:v>358.05</c:v>
                </c:pt>
                <c:pt idx="1402">
                  <c:v>357.87</c:v>
                </c:pt>
                <c:pt idx="1403">
                  <c:v>357.89</c:v>
                </c:pt>
                <c:pt idx="1404">
                  <c:v>353.76</c:v>
                </c:pt>
                <c:pt idx="1405">
                  <c:v>350.92</c:v>
                </c:pt>
                <c:pt idx="1406">
                  <c:v>353.73</c:v>
                </c:pt>
                <c:pt idx="1407">
                  <c:v>3.28</c:v>
                </c:pt>
                <c:pt idx="1408">
                  <c:v>347.94</c:v>
                </c:pt>
                <c:pt idx="1409">
                  <c:v>352.77</c:v>
                </c:pt>
                <c:pt idx="1410">
                  <c:v>354.98</c:v>
                </c:pt>
                <c:pt idx="1411">
                  <c:v>0.91</c:v>
                </c:pt>
                <c:pt idx="1412">
                  <c:v>21.5</c:v>
                </c:pt>
                <c:pt idx="1413">
                  <c:v>21.01</c:v>
                </c:pt>
                <c:pt idx="1414">
                  <c:v>1.23</c:v>
                </c:pt>
                <c:pt idx="1415">
                  <c:v>3.39</c:v>
                </c:pt>
                <c:pt idx="1416">
                  <c:v>358.39</c:v>
                </c:pt>
                <c:pt idx="1417">
                  <c:v>358.52</c:v>
                </c:pt>
                <c:pt idx="1418">
                  <c:v>359.85</c:v>
                </c:pt>
                <c:pt idx="1419">
                  <c:v>6.14</c:v>
                </c:pt>
                <c:pt idx="1420">
                  <c:v>357.52</c:v>
                </c:pt>
                <c:pt idx="1421">
                  <c:v>355.85</c:v>
                </c:pt>
                <c:pt idx="1422">
                  <c:v>1.64</c:v>
                </c:pt>
                <c:pt idx="1423">
                  <c:v>2.36</c:v>
                </c:pt>
                <c:pt idx="1424">
                  <c:v>356.65</c:v>
                </c:pt>
                <c:pt idx="1425">
                  <c:v>346.45</c:v>
                </c:pt>
                <c:pt idx="1426">
                  <c:v>355.95</c:v>
                </c:pt>
                <c:pt idx="1427">
                  <c:v>356.44</c:v>
                </c:pt>
                <c:pt idx="1428">
                  <c:v>352.97</c:v>
                </c:pt>
                <c:pt idx="1429">
                  <c:v>344.64</c:v>
                </c:pt>
                <c:pt idx="1430">
                  <c:v>346.66</c:v>
                </c:pt>
                <c:pt idx="1431">
                  <c:v>4.71</c:v>
                </c:pt>
                <c:pt idx="1432">
                  <c:v>358.59</c:v>
                </c:pt>
                <c:pt idx="1433">
                  <c:v>357.21</c:v>
                </c:pt>
                <c:pt idx="1434">
                  <c:v>355.37</c:v>
                </c:pt>
                <c:pt idx="1435">
                  <c:v>357</c:v>
                </c:pt>
                <c:pt idx="1436">
                  <c:v>357.01</c:v>
                </c:pt>
                <c:pt idx="1437">
                  <c:v>0.42</c:v>
                </c:pt>
                <c:pt idx="1438">
                  <c:v>359.45</c:v>
                </c:pt>
                <c:pt idx="1439">
                  <c:v>353.65</c:v>
                </c:pt>
                <c:pt idx="1440">
                  <c:v>356.93</c:v>
                </c:pt>
                <c:pt idx="1441">
                  <c:v>8.48</c:v>
                </c:pt>
                <c:pt idx="1442">
                  <c:v>0.5</c:v>
                </c:pt>
                <c:pt idx="1443">
                  <c:v>354.79</c:v>
                </c:pt>
                <c:pt idx="1444">
                  <c:v>347.96</c:v>
                </c:pt>
                <c:pt idx="1445">
                  <c:v>345.64</c:v>
                </c:pt>
                <c:pt idx="1446">
                  <c:v>348.57</c:v>
                </c:pt>
                <c:pt idx="1447">
                  <c:v>348.8</c:v>
                </c:pt>
                <c:pt idx="1448">
                  <c:v>357.96</c:v>
                </c:pt>
                <c:pt idx="1449">
                  <c:v>9.3800000000000008</c:v>
                </c:pt>
                <c:pt idx="1450">
                  <c:v>349.98</c:v>
                </c:pt>
                <c:pt idx="1451">
                  <c:v>352.79</c:v>
                </c:pt>
                <c:pt idx="1452">
                  <c:v>348.26</c:v>
                </c:pt>
                <c:pt idx="1453">
                  <c:v>354.05</c:v>
                </c:pt>
                <c:pt idx="1454">
                  <c:v>0.08</c:v>
                </c:pt>
                <c:pt idx="1455">
                  <c:v>352.81</c:v>
                </c:pt>
                <c:pt idx="1456">
                  <c:v>355.63</c:v>
                </c:pt>
                <c:pt idx="1457">
                  <c:v>32.81</c:v>
                </c:pt>
                <c:pt idx="1458">
                  <c:v>12.77</c:v>
                </c:pt>
                <c:pt idx="1459">
                  <c:v>354.66</c:v>
                </c:pt>
                <c:pt idx="1460">
                  <c:v>0.97</c:v>
                </c:pt>
                <c:pt idx="1461">
                  <c:v>346.93</c:v>
                </c:pt>
                <c:pt idx="1462">
                  <c:v>353.17</c:v>
                </c:pt>
                <c:pt idx="1463">
                  <c:v>350.43</c:v>
                </c:pt>
                <c:pt idx="1464">
                  <c:v>357.24</c:v>
                </c:pt>
                <c:pt idx="1465">
                  <c:v>358.45</c:v>
                </c:pt>
                <c:pt idx="1466">
                  <c:v>0.62</c:v>
                </c:pt>
                <c:pt idx="1467">
                  <c:v>3.53</c:v>
                </c:pt>
                <c:pt idx="1468">
                  <c:v>358.91</c:v>
                </c:pt>
                <c:pt idx="1469">
                  <c:v>359</c:v>
                </c:pt>
                <c:pt idx="1470">
                  <c:v>355.11</c:v>
                </c:pt>
                <c:pt idx="1471">
                  <c:v>1.18</c:v>
                </c:pt>
                <c:pt idx="1472">
                  <c:v>2.76</c:v>
                </c:pt>
                <c:pt idx="1473">
                  <c:v>356.18</c:v>
                </c:pt>
                <c:pt idx="1474">
                  <c:v>348.88</c:v>
                </c:pt>
                <c:pt idx="1475">
                  <c:v>1.78</c:v>
                </c:pt>
                <c:pt idx="1476">
                  <c:v>27.42</c:v>
                </c:pt>
                <c:pt idx="1477">
                  <c:v>358.67</c:v>
                </c:pt>
                <c:pt idx="1478">
                  <c:v>352.59</c:v>
                </c:pt>
                <c:pt idx="1479">
                  <c:v>347.92</c:v>
                </c:pt>
                <c:pt idx="1480">
                  <c:v>351.04</c:v>
                </c:pt>
                <c:pt idx="1481">
                  <c:v>2.75</c:v>
                </c:pt>
                <c:pt idx="1482">
                  <c:v>356.32</c:v>
                </c:pt>
                <c:pt idx="1483">
                  <c:v>357.6</c:v>
                </c:pt>
                <c:pt idx="1484">
                  <c:v>354.76</c:v>
                </c:pt>
                <c:pt idx="1485">
                  <c:v>16.04</c:v>
                </c:pt>
                <c:pt idx="1486">
                  <c:v>353.37</c:v>
                </c:pt>
                <c:pt idx="1487">
                  <c:v>353.58</c:v>
                </c:pt>
                <c:pt idx="1488">
                  <c:v>353.08</c:v>
                </c:pt>
                <c:pt idx="1489">
                  <c:v>356.65</c:v>
                </c:pt>
                <c:pt idx="1490">
                  <c:v>359.87</c:v>
                </c:pt>
                <c:pt idx="1491">
                  <c:v>346.9</c:v>
                </c:pt>
                <c:pt idx="1492">
                  <c:v>345.58</c:v>
                </c:pt>
                <c:pt idx="1493">
                  <c:v>352.75</c:v>
                </c:pt>
                <c:pt idx="1494">
                  <c:v>355.43</c:v>
                </c:pt>
                <c:pt idx="1495">
                  <c:v>355.78</c:v>
                </c:pt>
                <c:pt idx="1496">
                  <c:v>25.22</c:v>
                </c:pt>
                <c:pt idx="1497">
                  <c:v>340.12</c:v>
                </c:pt>
                <c:pt idx="1498">
                  <c:v>345.54</c:v>
                </c:pt>
                <c:pt idx="1499">
                  <c:v>346.15</c:v>
                </c:pt>
                <c:pt idx="1500">
                  <c:v>345.41</c:v>
                </c:pt>
                <c:pt idx="1501">
                  <c:v>9.74</c:v>
                </c:pt>
                <c:pt idx="1502">
                  <c:v>27.1</c:v>
                </c:pt>
                <c:pt idx="1503">
                  <c:v>4.28</c:v>
                </c:pt>
                <c:pt idx="1504">
                  <c:v>347.23</c:v>
                </c:pt>
                <c:pt idx="1505">
                  <c:v>346.23</c:v>
                </c:pt>
                <c:pt idx="1506">
                  <c:v>349.95</c:v>
                </c:pt>
                <c:pt idx="1507">
                  <c:v>1.25</c:v>
                </c:pt>
                <c:pt idx="1508">
                  <c:v>349.55</c:v>
                </c:pt>
                <c:pt idx="1509">
                  <c:v>28.17</c:v>
                </c:pt>
                <c:pt idx="1510">
                  <c:v>342.89</c:v>
                </c:pt>
                <c:pt idx="1511">
                  <c:v>342.38</c:v>
                </c:pt>
                <c:pt idx="1512">
                  <c:v>324.51</c:v>
                </c:pt>
                <c:pt idx="1513">
                  <c:v>28.89</c:v>
                </c:pt>
                <c:pt idx="1514">
                  <c:v>355.38</c:v>
                </c:pt>
                <c:pt idx="1515">
                  <c:v>356.12</c:v>
                </c:pt>
                <c:pt idx="1516">
                  <c:v>353.3</c:v>
                </c:pt>
                <c:pt idx="1517">
                  <c:v>347.76</c:v>
                </c:pt>
                <c:pt idx="1518">
                  <c:v>344.88</c:v>
                </c:pt>
                <c:pt idx="1519">
                  <c:v>2.78</c:v>
                </c:pt>
                <c:pt idx="1520">
                  <c:v>15.96</c:v>
                </c:pt>
                <c:pt idx="1521">
                  <c:v>11.18</c:v>
                </c:pt>
                <c:pt idx="1522">
                  <c:v>357.85399999999998</c:v>
                </c:pt>
                <c:pt idx="1523">
                  <c:v>352.18099999999998</c:v>
                </c:pt>
                <c:pt idx="1524">
                  <c:v>344.24200000000002</c:v>
                </c:pt>
                <c:pt idx="1525">
                  <c:v>354.93200000000002</c:v>
                </c:pt>
                <c:pt idx="1526">
                  <c:v>341.46899999999999</c:v>
                </c:pt>
                <c:pt idx="1527">
                  <c:v>351.79199999999997</c:v>
                </c:pt>
                <c:pt idx="1528">
                  <c:v>344.61700000000002</c:v>
                </c:pt>
                <c:pt idx="1529">
                  <c:v>32.521000000000001</c:v>
                </c:pt>
                <c:pt idx="1530">
                  <c:v>319.65199999999999</c:v>
                </c:pt>
                <c:pt idx="1531">
                  <c:v>188.488</c:v>
                </c:pt>
                <c:pt idx="1532">
                  <c:v>118.23699999999999</c:v>
                </c:pt>
                <c:pt idx="1533">
                  <c:v>340.10599999999999</c:v>
                </c:pt>
                <c:pt idx="1534">
                  <c:v>332.01</c:v>
                </c:pt>
                <c:pt idx="1535">
                  <c:v>134.42099999999999</c:v>
                </c:pt>
                <c:pt idx="1536">
                  <c:v>107.04300000000001</c:v>
                </c:pt>
                <c:pt idx="1537">
                  <c:v>351.73200000000003</c:v>
                </c:pt>
                <c:pt idx="1538">
                  <c:v>327.47399999999999</c:v>
                </c:pt>
                <c:pt idx="1539">
                  <c:v>281.404</c:v>
                </c:pt>
                <c:pt idx="1540">
                  <c:v>340.36500000000001</c:v>
                </c:pt>
                <c:pt idx="1541">
                  <c:v>126.164</c:v>
                </c:pt>
                <c:pt idx="1542">
                  <c:v>146.88300000000001</c:v>
                </c:pt>
                <c:pt idx="1543">
                  <c:v>122.08799999999999</c:v>
                </c:pt>
                <c:pt idx="1544">
                  <c:v>90.741</c:v>
                </c:pt>
                <c:pt idx="1545">
                  <c:v>156.422</c:v>
                </c:pt>
                <c:pt idx="1546">
                  <c:v>129.88900000000001</c:v>
                </c:pt>
                <c:pt idx="1547">
                  <c:v>154.63</c:v>
                </c:pt>
                <c:pt idx="1548">
                  <c:v>167.22499999999999</c:v>
                </c:pt>
                <c:pt idx="1549">
                  <c:v>165.28200000000001</c:v>
                </c:pt>
                <c:pt idx="1550">
                  <c:v>160.18799999999999</c:v>
                </c:pt>
                <c:pt idx="1551">
                  <c:v>139.91399999999999</c:v>
                </c:pt>
                <c:pt idx="1552">
                  <c:v>5.2549999999999999</c:v>
                </c:pt>
                <c:pt idx="1553">
                  <c:v>123.485</c:v>
                </c:pt>
                <c:pt idx="1554">
                  <c:v>69.552000000000007</c:v>
                </c:pt>
                <c:pt idx="1555">
                  <c:v>21.109000000000002</c:v>
                </c:pt>
                <c:pt idx="1556">
                  <c:v>1.0860000000000001</c:v>
                </c:pt>
                <c:pt idx="1557">
                  <c:v>326.06299999999999</c:v>
                </c:pt>
                <c:pt idx="1558">
                  <c:v>292.45299999999997</c:v>
                </c:pt>
                <c:pt idx="1559">
                  <c:v>156.37700000000001</c:v>
                </c:pt>
                <c:pt idx="1560">
                  <c:v>73.816000000000003</c:v>
                </c:pt>
                <c:pt idx="1561">
                  <c:v>322.43200000000002</c:v>
                </c:pt>
                <c:pt idx="1562">
                  <c:v>319.48700000000002</c:v>
                </c:pt>
                <c:pt idx="1563">
                  <c:v>332.90800000000002</c:v>
                </c:pt>
                <c:pt idx="1564">
                  <c:v>311.74700000000001</c:v>
                </c:pt>
                <c:pt idx="1565">
                  <c:v>348.01400000000001</c:v>
                </c:pt>
                <c:pt idx="1566">
                  <c:v>353.18</c:v>
                </c:pt>
                <c:pt idx="1567">
                  <c:v>36.908000000000001</c:v>
                </c:pt>
                <c:pt idx="1568">
                  <c:v>23.495999999999999</c:v>
                </c:pt>
                <c:pt idx="1569">
                  <c:v>358.923</c:v>
                </c:pt>
                <c:pt idx="1570">
                  <c:v>0.17499999999999999</c:v>
                </c:pt>
                <c:pt idx="1571">
                  <c:v>356.96300000000002</c:v>
                </c:pt>
                <c:pt idx="1572">
                  <c:v>22.245000000000001</c:v>
                </c:pt>
                <c:pt idx="1573">
                  <c:v>331.67700000000002</c:v>
                </c:pt>
                <c:pt idx="1574">
                  <c:v>356.964</c:v>
                </c:pt>
                <c:pt idx="1575">
                  <c:v>351.947</c:v>
                </c:pt>
                <c:pt idx="1576">
                  <c:v>342.75299999999999</c:v>
                </c:pt>
                <c:pt idx="1577">
                  <c:v>347.322</c:v>
                </c:pt>
                <c:pt idx="1578">
                  <c:v>3.7559999999999998</c:v>
                </c:pt>
                <c:pt idx="1579">
                  <c:v>348.59399999999999</c:v>
                </c:pt>
                <c:pt idx="1580">
                  <c:v>1.4339999999999999</c:v>
                </c:pt>
                <c:pt idx="1581">
                  <c:v>301.36200000000002</c:v>
                </c:pt>
                <c:pt idx="1582">
                  <c:v>329.59899999999999</c:v>
                </c:pt>
                <c:pt idx="1583">
                  <c:v>340.69</c:v>
                </c:pt>
                <c:pt idx="1584">
                  <c:v>359.26499999999999</c:v>
                </c:pt>
                <c:pt idx="1585">
                  <c:v>352.161</c:v>
                </c:pt>
                <c:pt idx="1586">
                  <c:v>359.34</c:v>
                </c:pt>
                <c:pt idx="1587">
                  <c:v>334.89699999999999</c:v>
                </c:pt>
                <c:pt idx="1588">
                  <c:v>315.029</c:v>
                </c:pt>
                <c:pt idx="1589">
                  <c:v>334.70400000000001</c:v>
                </c:pt>
                <c:pt idx="1590">
                  <c:v>148.02500000000001</c:v>
                </c:pt>
                <c:pt idx="1591">
                  <c:v>332.05500000000001</c:v>
                </c:pt>
                <c:pt idx="1592">
                  <c:v>311.09199999999998</c:v>
                </c:pt>
                <c:pt idx="1593">
                  <c:v>316.505</c:v>
                </c:pt>
                <c:pt idx="1594">
                  <c:v>314.93200000000002</c:v>
                </c:pt>
                <c:pt idx="1595">
                  <c:v>354.29700000000003</c:v>
                </c:pt>
                <c:pt idx="1596">
                  <c:v>296.91500000000002</c:v>
                </c:pt>
                <c:pt idx="1597">
                  <c:v>293.13799999999998</c:v>
                </c:pt>
                <c:pt idx="1598">
                  <c:v>331.08499999999998</c:v>
                </c:pt>
                <c:pt idx="1599">
                  <c:v>334.92200000000003</c:v>
                </c:pt>
                <c:pt idx="1600">
                  <c:v>2.1669999999999998</c:v>
                </c:pt>
                <c:pt idx="1601">
                  <c:v>7.21</c:v>
                </c:pt>
                <c:pt idx="1602">
                  <c:v>348.72699999999998</c:v>
                </c:pt>
                <c:pt idx="1603">
                  <c:v>343.447</c:v>
                </c:pt>
                <c:pt idx="1604">
                  <c:v>340.786</c:v>
                </c:pt>
                <c:pt idx="1605">
                  <c:v>323.98099999999999</c:v>
                </c:pt>
                <c:pt idx="1606">
                  <c:v>318.11399999999998</c:v>
                </c:pt>
                <c:pt idx="1607">
                  <c:v>314.50400000000002</c:v>
                </c:pt>
                <c:pt idx="1608">
                  <c:v>313.23200000000003</c:v>
                </c:pt>
                <c:pt idx="1609">
                  <c:v>320.09699999999998</c:v>
                </c:pt>
                <c:pt idx="1610">
                  <c:v>349.08800000000002</c:v>
                </c:pt>
                <c:pt idx="1611">
                  <c:v>359.59199999999998</c:v>
                </c:pt>
                <c:pt idx="1612">
                  <c:v>349.37799999999999</c:v>
                </c:pt>
                <c:pt idx="1613">
                  <c:v>331.83600000000001</c:v>
                </c:pt>
                <c:pt idx="1614">
                  <c:v>329.42099999999999</c:v>
                </c:pt>
                <c:pt idx="1615">
                  <c:v>328.44499999999999</c:v>
                </c:pt>
                <c:pt idx="1616">
                  <c:v>299.52699999999999</c:v>
                </c:pt>
                <c:pt idx="1617">
                  <c:v>337.62599999999998</c:v>
                </c:pt>
                <c:pt idx="1618">
                  <c:v>321.31099999999998</c:v>
                </c:pt>
                <c:pt idx="1619">
                  <c:v>304.27300000000002</c:v>
                </c:pt>
                <c:pt idx="1620">
                  <c:v>160.846</c:v>
                </c:pt>
                <c:pt idx="1621">
                  <c:v>29.109000000000002</c:v>
                </c:pt>
                <c:pt idx="1622">
                  <c:v>351.65499999999997</c:v>
                </c:pt>
                <c:pt idx="1623">
                  <c:v>19.375</c:v>
                </c:pt>
                <c:pt idx="1624">
                  <c:v>6.4</c:v>
                </c:pt>
                <c:pt idx="1625">
                  <c:v>16.196999999999999</c:v>
                </c:pt>
                <c:pt idx="1626">
                  <c:v>352.32</c:v>
                </c:pt>
                <c:pt idx="1627">
                  <c:v>296.09800000000001</c:v>
                </c:pt>
                <c:pt idx="1628">
                  <c:v>203.28800000000001</c:v>
                </c:pt>
                <c:pt idx="1629">
                  <c:v>155.374</c:v>
                </c:pt>
                <c:pt idx="1630">
                  <c:v>84.275999999999996</c:v>
                </c:pt>
                <c:pt idx="1631">
                  <c:v>18.95</c:v>
                </c:pt>
                <c:pt idx="1632">
                  <c:v>327.61500000000001</c:v>
                </c:pt>
                <c:pt idx="1633">
                  <c:v>321.58100000000002</c:v>
                </c:pt>
                <c:pt idx="1634">
                  <c:v>5.53</c:v>
                </c:pt>
                <c:pt idx="1635">
                  <c:v>318.24099999999999</c:v>
                </c:pt>
                <c:pt idx="1636">
                  <c:v>354.529</c:v>
                </c:pt>
                <c:pt idx="1637">
                  <c:v>326.404</c:v>
                </c:pt>
                <c:pt idx="1638">
                  <c:v>322.13</c:v>
                </c:pt>
                <c:pt idx="1639">
                  <c:v>318.70600000000002</c:v>
                </c:pt>
                <c:pt idx="1640">
                  <c:v>1.4710000000000001</c:v>
                </c:pt>
                <c:pt idx="1641">
                  <c:v>23.539000000000001</c:v>
                </c:pt>
                <c:pt idx="1642">
                  <c:v>327.27199999999999</c:v>
                </c:pt>
                <c:pt idx="1643">
                  <c:v>330.81599999999997</c:v>
                </c:pt>
                <c:pt idx="1644">
                  <c:v>328.73099999999999</c:v>
                </c:pt>
                <c:pt idx="1645">
                  <c:v>325.33800000000002</c:v>
                </c:pt>
                <c:pt idx="1646">
                  <c:v>350.32499999999999</c:v>
                </c:pt>
                <c:pt idx="1647">
                  <c:v>314.70100000000002</c:v>
                </c:pt>
                <c:pt idx="1648">
                  <c:v>312.596</c:v>
                </c:pt>
                <c:pt idx="1649">
                  <c:v>261.79599999999999</c:v>
                </c:pt>
                <c:pt idx="1650">
                  <c:v>312.76299999999998</c:v>
                </c:pt>
                <c:pt idx="1651">
                  <c:v>337.09100000000001</c:v>
                </c:pt>
                <c:pt idx="1652">
                  <c:v>314.80900000000003</c:v>
                </c:pt>
                <c:pt idx="1653">
                  <c:v>318.07100000000003</c:v>
                </c:pt>
                <c:pt idx="1654">
                  <c:v>328.65899999999999</c:v>
                </c:pt>
                <c:pt idx="1655">
                  <c:v>309.209</c:v>
                </c:pt>
                <c:pt idx="1656">
                  <c:v>341.68299999999999</c:v>
                </c:pt>
                <c:pt idx="1657">
                  <c:v>292.96899999999999</c:v>
                </c:pt>
                <c:pt idx="1658">
                  <c:v>318.928</c:v>
                </c:pt>
                <c:pt idx="1659">
                  <c:v>114.953</c:v>
                </c:pt>
                <c:pt idx="1660">
                  <c:v>164.864</c:v>
                </c:pt>
                <c:pt idx="1661">
                  <c:v>302.70400000000001</c:v>
                </c:pt>
                <c:pt idx="1662">
                  <c:v>301.41000000000003</c:v>
                </c:pt>
                <c:pt idx="1663">
                  <c:v>175.80500000000001</c:v>
                </c:pt>
                <c:pt idx="1664">
                  <c:v>150.684</c:v>
                </c:pt>
                <c:pt idx="1665">
                  <c:v>141.584</c:v>
                </c:pt>
                <c:pt idx="1666">
                  <c:v>142.602</c:v>
                </c:pt>
                <c:pt idx="1667">
                  <c:v>136.102</c:v>
                </c:pt>
                <c:pt idx="1668">
                  <c:v>155.67599999999999</c:v>
                </c:pt>
                <c:pt idx="1669">
                  <c:v>164.13</c:v>
                </c:pt>
                <c:pt idx="1670">
                  <c:v>153.74</c:v>
                </c:pt>
                <c:pt idx="1671">
                  <c:v>161.03800000000001</c:v>
                </c:pt>
                <c:pt idx="1672">
                  <c:v>141.53100000000001</c:v>
                </c:pt>
                <c:pt idx="1673">
                  <c:v>335.10300000000001</c:v>
                </c:pt>
                <c:pt idx="1674">
                  <c:v>303.017</c:v>
                </c:pt>
                <c:pt idx="1675">
                  <c:v>161.14699999999999</c:v>
                </c:pt>
                <c:pt idx="1676">
                  <c:v>131.87899999999999</c:v>
                </c:pt>
                <c:pt idx="1677">
                  <c:v>155.89400000000001</c:v>
                </c:pt>
                <c:pt idx="1678">
                  <c:v>25.65</c:v>
                </c:pt>
                <c:pt idx="1679">
                  <c:v>307.63600000000002</c:v>
                </c:pt>
                <c:pt idx="1680">
                  <c:v>167.33099999999999</c:v>
                </c:pt>
                <c:pt idx="1681">
                  <c:v>143.59899999999999</c:v>
                </c:pt>
                <c:pt idx="1682">
                  <c:v>124.23</c:v>
                </c:pt>
                <c:pt idx="1683">
                  <c:v>265.75799999999998</c:v>
                </c:pt>
                <c:pt idx="1684">
                  <c:v>252.72499999999999</c:v>
                </c:pt>
                <c:pt idx="1685">
                  <c:v>176.53899999999999</c:v>
                </c:pt>
                <c:pt idx="1686">
                  <c:v>136.459</c:v>
                </c:pt>
                <c:pt idx="1687">
                  <c:v>151.19900000000001</c:v>
                </c:pt>
                <c:pt idx="1688">
                  <c:v>147.422</c:v>
                </c:pt>
                <c:pt idx="1689">
                  <c:v>8.5679999999999996</c:v>
                </c:pt>
                <c:pt idx="1690">
                  <c:v>334.56599999999997</c:v>
                </c:pt>
                <c:pt idx="1691">
                  <c:v>295.15300000000002</c:v>
                </c:pt>
                <c:pt idx="1692">
                  <c:v>301.93799999999999</c:v>
                </c:pt>
                <c:pt idx="1693">
                  <c:v>148.74299999999999</c:v>
                </c:pt>
                <c:pt idx="1694">
                  <c:v>152.262</c:v>
                </c:pt>
                <c:pt idx="1695">
                  <c:v>146.20099999999999</c:v>
                </c:pt>
                <c:pt idx="1696">
                  <c:v>302.50099999999998</c:v>
                </c:pt>
                <c:pt idx="1697">
                  <c:v>325.35300000000001</c:v>
                </c:pt>
                <c:pt idx="1698">
                  <c:v>142.45599999999999</c:v>
                </c:pt>
                <c:pt idx="1699">
                  <c:v>143.06</c:v>
                </c:pt>
                <c:pt idx="1700">
                  <c:v>103.166</c:v>
                </c:pt>
                <c:pt idx="1701">
                  <c:v>356.024</c:v>
                </c:pt>
                <c:pt idx="1702">
                  <c:v>299.959</c:v>
                </c:pt>
                <c:pt idx="1703">
                  <c:v>279.49</c:v>
                </c:pt>
                <c:pt idx="1704">
                  <c:v>342.56599999999997</c:v>
                </c:pt>
                <c:pt idx="1705">
                  <c:v>316.83199999999999</c:v>
                </c:pt>
                <c:pt idx="1706">
                  <c:v>329.49599999999998</c:v>
                </c:pt>
                <c:pt idx="1707">
                  <c:v>310.09199999999998</c:v>
                </c:pt>
                <c:pt idx="1708">
                  <c:v>322.87400000000002</c:v>
                </c:pt>
                <c:pt idx="1709">
                  <c:v>328.66699999999997</c:v>
                </c:pt>
                <c:pt idx="1710">
                  <c:v>340.387</c:v>
                </c:pt>
                <c:pt idx="1711">
                  <c:v>333.88299999999998</c:v>
                </c:pt>
                <c:pt idx="1712">
                  <c:v>355.553</c:v>
                </c:pt>
                <c:pt idx="1713">
                  <c:v>32.54</c:v>
                </c:pt>
                <c:pt idx="1714">
                  <c:v>69.820999999999998</c:v>
                </c:pt>
                <c:pt idx="1715">
                  <c:v>208.18100000000001</c:v>
                </c:pt>
                <c:pt idx="1716">
                  <c:v>277.45600000000002</c:v>
                </c:pt>
                <c:pt idx="1717">
                  <c:v>310.75799999999998</c:v>
                </c:pt>
                <c:pt idx="1718">
                  <c:v>313.76600000000002</c:v>
                </c:pt>
                <c:pt idx="1719">
                  <c:v>312.20999999999998</c:v>
                </c:pt>
                <c:pt idx="1720">
                  <c:v>314.78500000000003</c:v>
                </c:pt>
                <c:pt idx="1721">
                  <c:v>330.017</c:v>
                </c:pt>
                <c:pt idx="1722">
                  <c:v>324.82799999999997</c:v>
                </c:pt>
                <c:pt idx="1723">
                  <c:v>329.99400000000003</c:v>
                </c:pt>
                <c:pt idx="1724">
                  <c:v>328.32299999999998</c:v>
                </c:pt>
                <c:pt idx="1725">
                  <c:v>330.55900000000003</c:v>
                </c:pt>
                <c:pt idx="1726">
                  <c:v>343.70499999999998</c:v>
                </c:pt>
                <c:pt idx="1727">
                  <c:v>323.82600000000002</c:v>
                </c:pt>
                <c:pt idx="1728">
                  <c:v>344.88400000000001</c:v>
                </c:pt>
                <c:pt idx="1729">
                  <c:v>337.74599999999998</c:v>
                </c:pt>
                <c:pt idx="1730">
                  <c:v>12.385</c:v>
                </c:pt>
                <c:pt idx="1731">
                  <c:v>345.029</c:v>
                </c:pt>
                <c:pt idx="1732">
                  <c:v>7.7720000000000002</c:v>
                </c:pt>
                <c:pt idx="1733">
                  <c:v>45.101999999999997</c:v>
                </c:pt>
                <c:pt idx="1734">
                  <c:v>1.4379999999999999</c:v>
                </c:pt>
                <c:pt idx="1735">
                  <c:v>15.183999999999999</c:v>
                </c:pt>
                <c:pt idx="1736">
                  <c:v>344.79599999999999</c:v>
                </c:pt>
                <c:pt idx="1737">
                  <c:v>340.22199999999998</c:v>
                </c:pt>
                <c:pt idx="1738">
                  <c:v>338.53699999999998</c:v>
                </c:pt>
                <c:pt idx="1739">
                  <c:v>312.98399999999998</c:v>
                </c:pt>
                <c:pt idx="1740">
                  <c:v>319.75200000000001</c:v>
                </c:pt>
                <c:pt idx="1741">
                  <c:v>311.36200000000002</c:v>
                </c:pt>
                <c:pt idx="1742">
                  <c:v>335.7</c:v>
                </c:pt>
                <c:pt idx="1743">
                  <c:v>6.5060000000000002</c:v>
                </c:pt>
                <c:pt idx="1744">
                  <c:v>40.470999999999997</c:v>
                </c:pt>
                <c:pt idx="1745">
                  <c:v>45.915999999999997</c:v>
                </c:pt>
                <c:pt idx="1746">
                  <c:v>352.76600000000002</c:v>
                </c:pt>
                <c:pt idx="1747">
                  <c:v>43.765000000000001</c:v>
                </c:pt>
                <c:pt idx="1748">
                  <c:v>7.2089999999999996</c:v>
                </c:pt>
                <c:pt idx="1749">
                  <c:v>329.83199999999999</c:v>
                </c:pt>
                <c:pt idx="1750">
                  <c:v>353.35300000000001</c:v>
                </c:pt>
                <c:pt idx="1751">
                  <c:v>327.39800000000002</c:v>
                </c:pt>
                <c:pt idx="1752">
                  <c:v>298.26600000000002</c:v>
                </c:pt>
                <c:pt idx="1753">
                  <c:v>299.86599999999999</c:v>
                </c:pt>
                <c:pt idx="1754">
                  <c:v>333.92700000000002</c:v>
                </c:pt>
                <c:pt idx="1755">
                  <c:v>320.27499999999998</c:v>
                </c:pt>
                <c:pt idx="1756">
                  <c:v>32.003999999999998</c:v>
                </c:pt>
                <c:pt idx="1757">
                  <c:v>15.507</c:v>
                </c:pt>
                <c:pt idx="1758">
                  <c:v>335.35</c:v>
                </c:pt>
                <c:pt idx="1759">
                  <c:v>311.00900000000001</c:v>
                </c:pt>
                <c:pt idx="1760">
                  <c:v>14.24</c:v>
                </c:pt>
                <c:pt idx="1761">
                  <c:v>38.578000000000003</c:v>
                </c:pt>
                <c:pt idx="1762">
                  <c:v>4.444</c:v>
                </c:pt>
                <c:pt idx="1763">
                  <c:v>22.02</c:v>
                </c:pt>
                <c:pt idx="1764">
                  <c:v>19.215</c:v>
                </c:pt>
                <c:pt idx="1765">
                  <c:v>350.423</c:v>
                </c:pt>
                <c:pt idx="1766">
                  <c:v>347.89699999999999</c:v>
                </c:pt>
                <c:pt idx="1767">
                  <c:v>345.01299999999998</c:v>
                </c:pt>
                <c:pt idx="1768">
                  <c:v>343.089</c:v>
                </c:pt>
                <c:pt idx="1769">
                  <c:v>343.09399999999999</c:v>
                </c:pt>
                <c:pt idx="1770">
                  <c:v>349.06799999999998</c:v>
                </c:pt>
                <c:pt idx="1771">
                  <c:v>7.4269999999999996</c:v>
                </c:pt>
                <c:pt idx="1772">
                  <c:v>7.0179999999999998</c:v>
                </c:pt>
                <c:pt idx="1773">
                  <c:v>6.9009999999999998</c:v>
                </c:pt>
                <c:pt idx="1774">
                  <c:v>31.22</c:v>
                </c:pt>
                <c:pt idx="1775">
                  <c:v>33.722000000000001</c:v>
                </c:pt>
                <c:pt idx="1776">
                  <c:v>22.138999999999999</c:v>
                </c:pt>
                <c:pt idx="1777">
                  <c:v>12.391999999999999</c:v>
                </c:pt>
                <c:pt idx="1778">
                  <c:v>357.548</c:v>
                </c:pt>
                <c:pt idx="1779">
                  <c:v>3.6949999999999998</c:v>
                </c:pt>
                <c:pt idx="1780">
                  <c:v>25.082000000000001</c:v>
                </c:pt>
                <c:pt idx="1781">
                  <c:v>9.58</c:v>
                </c:pt>
                <c:pt idx="1782">
                  <c:v>357.70100000000002</c:v>
                </c:pt>
                <c:pt idx="1783">
                  <c:v>11.981999999999999</c:v>
                </c:pt>
                <c:pt idx="1784">
                  <c:v>5.6520000000000001</c:v>
                </c:pt>
                <c:pt idx="1785">
                  <c:v>357.24700000000001</c:v>
                </c:pt>
                <c:pt idx="1786">
                  <c:v>355.64600000000002</c:v>
                </c:pt>
                <c:pt idx="1787">
                  <c:v>348.56099999999998</c:v>
                </c:pt>
                <c:pt idx="1788">
                  <c:v>331.87400000000002</c:v>
                </c:pt>
                <c:pt idx="1789">
                  <c:v>8.8209999999999997</c:v>
                </c:pt>
                <c:pt idx="1790">
                  <c:v>8.1059999999999999</c:v>
                </c:pt>
                <c:pt idx="1791">
                  <c:v>0.73399999999999999</c:v>
                </c:pt>
                <c:pt idx="1792">
                  <c:v>348.846</c:v>
                </c:pt>
                <c:pt idx="1793">
                  <c:v>1.4490000000000001</c:v>
                </c:pt>
                <c:pt idx="1794">
                  <c:v>22.742000000000001</c:v>
                </c:pt>
                <c:pt idx="1795">
                  <c:v>46.655999999999999</c:v>
                </c:pt>
                <c:pt idx="1796">
                  <c:v>14.792999999999999</c:v>
                </c:pt>
                <c:pt idx="1797">
                  <c:v>6.6890000000000001</c:v>
                </c:pt>
                <c:pt idx="1798">
                  <c:v>341.57100000000003</c:v>
                </c:pt>
                <c:pt idx="1799">
                  <c:v>21.57</c:v>
                </c:pt>
                <c:pt idx="1800">
                  <c:v>354.64</c:v>
                </c:pt>
                <c:pt idx="1801">
                  <c:v>356.053</c:v>
                </c:pt>
                <c:pt idx="1802">
                  <c:v>353.69299999999998</c:v>
                </c:pt>
                <c:pt idx="1803">
                  <c:v>349.21800000000002</c:v>
                </c:pt>
                <c:pt idx="1804">
                  <c:v>352.40699999999998</c:v>
                </c:pt>
                <c:pt idx="1805">
                  <c:v>354.46499999999997</c:v>
                </c:pt>
                <c:pt idx="1806">
                  <c:v>357.61099999999999</c:v>
                </c:pt>
                <c:pt idx="1807">
                  <c:v>355.02800000000002</c:v>
                </c:pt>
                <c:pt idx="1808">
                  <c:v>348.22899999999998</c:v>
                </c:pt>
                <c:pt idx="1809">
                  <c:v>355.13200000000001</c:v>
                </c:pt>
                <c:pt idx="1810">
                  <c:v>353.61900000000003</c:v>
                </c:pt>
                <c:pt idx="1811">
                  <c:v>356.53</c:v>
                </c:pt>
                <c:pt idx="1812">
                  <c:v>0.28199999999999997</c:v>
                </c:pt>
                <c:pt idx="1813">
                  <c:v>8.0709999999999997</c:v>
                </c:pt>
                <c:pt idx="1814">
                  <c:v>4.3630000000000004</c:v>
                </c:pt>
                <c:pt idx="1815">
                  <c:v>355.08499999999998</c:v>
                </c:pt>
                <c:pt idx="1816">
                  <c:v>352.60300000000001</c:v>
                </c:pt>
                <c:pt idx="1817">
                  <c:v>359.52800000000002</c:v>
                </c:pt>
                <c:pt idx="1818">
                  <c:v>3.1579999999999999</c:v>
                </c:pt>
                <c:pt idx="1819">
                  <c:v>355.30799999999999</c:v>
                </c:pt>
                <c:pt idx="1820">
                  <c:v>356.97500000000002</c:v>
                </c:pt>
                <c:pt idx="1821">
                  <c:v>355.96100000000001</c:v>
                </c:pt>
                <c:pt idx="1822">
                  <c:v>0.317</c:v>
                </c:pt>
                <c:pt idx="1823">
                  <c:v>0.46800000000000003</c:v>
                </c:pt>
                <c:pt idx="1824">
                  <c:v>12.259</c:v>
                </c:pt>
                <c:pt idx="1825">
                  <c:v>352.315</c:v>
                </c:pt>
                <c:pt idx="1826">
                  <c:v>9.7669999999999995</c:v>
                </c:pt>
                <c:pt idx="1827">
                  <c:v>353.54500000000002</c:v>
                </c:pt>
                <c:pt idx="1828">
                  <c:v>7.2850000000000001</c:v>
                </c:pt>
                <c:pt idx="1829">
                  <c:v>352.59100000000001</c:v>
                </c:pt>
                <c:pt idx="1830">
                  <c:v>355.20499999999998</c:v>
                </c:pt>
                <c:pt idx="1831">
                  <c:v>350.43099999999998</c:v>
                </c:pt>
                <c:pt idx="1832">
                  <c:v>358.49700000000001</c:v>
                </c:pt>
                <c:pt idx="1833">
                  <c:v>1.4830000000000001</c:v>
                </c:pt>
                <c:pt idx="1834">
                  <c:v>15.711</c:v>
                </c:pt>
                <c:pt idx="1835">
                  <c:v>15.199</c:v>
                </c:pt>
                <c:pt idx="1836">
                  <c:v>356.30099999999999</c:v>
                </c:pt>
                <c:pt idx="1837">
                  <c:v>355.36</c:v>
                </c:pt>
                <c:pt idx="1838">
                  <c:v>357.64499999999998</c:v>
                </c:pt>
                <c:pt idx="1839">
                  <c:v>355.959</c:v>
                </c:pt>
                <c:pt idx="1840">
                  <c:v>10.672000000000001</c:v>
                </c:pt>
                <c:pt idx="1841">
                  <c:v>8.7850000000000001</c:v>
                </c:pt>
                <c:pt idx="1842">
                  <c:v>6.52</c:v>
                </c:pt>
                <c:pt idx="1843">
                  <c:v>2.5819999999999999</c:v>
                </c:pt>
                <c:pt idx="1844">
                  <c:v>16.581</c:v>
                </c:pt>
                <c:pt idx="1845">
                  <c:v>0.77400000000000002</c:v>
                </c:pt>
                <c:pt idx="1846">
                  <c:v>353.827</c:v>
                </c:pt>
                <c:pt idx="1847">
                  <c:v>7.2439999999999998</c:v>
                </c:pt>
                <c:pt idx="1848">
                  <c:v>23.259</c:v>
                </c:pt>
                <c:pt idx="1849">
                  <c:v>10.91</c:v>
                </c:pt>
                <c:pt idx="1850">
                  <c:v>355.45699999999999</c:v>
                </c:pt>
                <c:pt idx="1851">
                  <c:v>354.91899999999998</c:v>
                </c:pt>
                <c:pt idx="1852">
                  <c:v>357.71499999999997</c:v>
                </c:pt>
                <c:pt idx="1853">
                  <c:v>357.846</c:v>
                </c:pt>
                <c:pt idx="1854">
                  <c:v>14.46</c:v>
                </c:pt>
                <c:pt idx="1855">
                  <c:v>354.71100000000001</c:v>
                </c:pt>
                <c:pt idx="1856">
                  <c:v>350.161</c:v>
                </c:pt>
                <c:pt idx="1857">
                  <c:v>0.25600000000000001</c:v>
                </c:pt>
                <c:pt idx="1858">
                  <c:v>10.031000000000001</c:v>
                </c:pt>
                <c:pt idx="1859">
                  <c:v>19.032</c:v>
                </c:pt>
                <c:pt idx="1860">
                  <c:v>350.42099999999999</c:v>
                </c:pt>
                <c:pt idx="1861">
                  <c:v>25.631</c:v>
                </c:pt>
                <c:pt idx="1862">
                  <c:v>0.72199999999999998</c:v>
                </c:pt>
                <c:pt idx="1863">
                  <c:v>358.15699999999998</c:v>
                </c:pt>
                <c:pt idx="1864">
                  <c:v>358.512</c:v>
                </c:pt>
                <c:pt idx="1865">
                  <c:v>354.18599999999998</c:v>
                </c:pt>
                <c:pt idx="1866">
                  <c:v>356.49200000000002</c:v>
                </c:pt>
                <c:pt idx="1867">
                  <c:v>351.27300000000002</c:v>
                </c:pt>
                <c:pt idx="1868">
                  <c:v>347.4</c:v>
                </c:pt>
                <c:pt idx="1869">
                  <c:v>19.951000000000001</c:v>
                </c:pt>
                <c:pt idx="1870">
                  <c:v>141.32</c:v>
                </c:pt>
                <c:pt idx="1871">
                  <c:v>133.732</c:v>
                </c:pt>
                <c:pt idx="1872">
                  <c:v>53.311</c:v>
                </c:pt>
                <c:pt idx="1873">
                  <c:v>0.25700000000000001</c:v>
                </c:pt>
                <c:pt idx="1874">
                  <c:v>5.2969999999999997</c:v>
                </c:pt>
                <c:pt idx="1875">
                  <c:v>347.33</c:v>
                </c:pt>
                <c:pt idx="1876">
                  <c:v>350.298</c:v>
                </c:pt>
                <c:pt idx="1877">
                  <c:v>348.59100000000001</c:v>
                </c:pt>
                <c:pt idx="1878">
                  <c:v>19.559999999999999</c:v>
                </c:pt>
                <c:pt idx="1879">
                  <c:v>356.24200000000002</c:v>
                </c:pt>
                <c:pt idx="1880">
                  <c:v>359.89699999999999</c:v>
                </c:pt>
                <c:pt idx="1881">
                  <c:v>337.18200000000002</c:v>
                </c:pt>
                <c:pt idx="1882">
                  <c:v>14.202</c:v>
                </c:pt>
                <c:pt idx="1883">
                  <c:v>19.035</c:v>
                </c:pt>
                <c:pt idx="1884">
                  <c:v>13.801</c:v>
                </c:pt>
                <c:pt idx="1885">
                  <c:v>6.7969999999999997</c:v>
                </c:pt>
                <c:pt idx="1886">
                  <c:v>5.7130000000000001</c:v>
                </c:pt>
                <c:pt idx="1887">
                  <c:v>352.29899999999998</c:v>
                </c:pt>
                <c:pt idx="1888">
                  <c:v>11.983000000000001</c:v>
                </c:pt>
                <c:pt idx="1889">
                  <c:v>6.0940000000000003</c:v>
                </c:pt>
                <c:pt idx="1890">
                  <c:v>358.81</c:v>
                </c:pt>
                <c:pt idx="1891">
                  <c:v>354.16199999999998</c:v>
                </c:pt>
                <c:pt idx="1892">
                  <c:v>348.82400000000001</c:v>
                </c:pt>
                <c:pt idx="1893">
                  <c:v>326.08699999999999</c:v>
                </c:pt>
                <c:pt idx="1894">
                  <c:v>351.94499999999999</c:v>
                </c:pt>
                <c:pt idx="1895">
                  <c:v>353.58</c:v>
                </c:pt>
                <c:pt idx="1896">
                  <c:v>316.34800000000001</c:v>
                </c:pt>
                <c:pt idx="1897">
                  <c:v>343.04399999999998</c:v>
                </c:pt>
                <c:pt idx="1898">
                  <c:v>323.87099999999998</c:v>
                </c:pt>
                <c:pt idx="1899">
                  <c:v>352.85399999999998</c:v>
                </c:pt>
                <c:pt idx="1900">
                  <c:v>0.95099999999999996</c:v>
                </c:pt>
                <c:pt idx="1901">
                  <c:v>349.03699999999998</c:v>
                </c:pt>
                <c:pt idx="1902">
                  <c:v>348.91399999999999</c:v>
                </c:pt>
                <c:pt idx="1903">
                  <c:v>355.13499999999999</c:v>
                </c:pt>
                <c:pt idx="1904">
                  <c:v>346.255</c:v>
                </c:pt>
                <c:pt idx="1905">
                  <c:v>294.82499999999999</c:v>
                </c:pt>
                <c:pt idx="1906">
                  <c:v>198.19499999999999</c:v>
                </c:pt>
                <c:pt idx="1907">
                  <c:v>113.021</c:v>
                </c:pt>
                <c:pt idx="1908">
                  <c:v>36.906999999999996</c:v>
                </c:pt>
                <c:pt idx="1909">
                  <c:v>53.65</c:v>
                </c:pt>
                <c:pt idx="1910">
                  <c:v>342.41899999999998</c:v>
                </c:pt>
                <c:pt idx="1911">
                  <c:v>345.24900000000002</c:v>
                </c:pt>
                <c:pt idx="1912">
                  <c:v>79.206000000000003</c:v>
                </c:pt>
                <c:pt idx="1913">
                  <c:v>20.795000000000002</c:v>
                </c:pt>
                <c:pt idx="1914">
                  <c:v>74.147000000000006</c:v>
                </c:pt>
                <c:pt idx="1915">
                  <c:v>150.935</c:v>
                </c:pt>
                <c:pt idx="1916">
                  <c:v>149.28100000000001</c:v>
                </c:pt>
                <c:pt idx="1917">
                  <c:v>148.44900000000001</c:v>
                </c:pt>
                <c:pt idx="1918">
                  <c:v>144.90299999999999</c:v>
                </c:pt>
                <c:pt idx="1919">
                  <c:v>78.528999999999996</c:v>
                </c:pt>
                <c:pt idx="1920">
                  <c:v>316.29700000000003</c:v>
                </c:pt>
                <c:pt idx="1921">
                  <c:v>164.64500000000001</c:v>
                </c:pt>
                <c:pt idx="1922">
                  <c:v>155.14400000000001</c:v>
                </c:pt>
                <c:pt idx="1923">
                  <c:v>104.738</c:v>
                </c:pt>
                <c:pt idx="1924">
                  <c:v>329.82600000000002</c:v>
                </c:pt>
                <c:pt idx="1925">
                  <c:v>90.221999999999994</c:v>
                </c:pt>
                <c:pt idx="1926">
                  <c:v>24.364999999999998</c:v>
                </c:pt>
                <c:pt idx="1927">
                  <c:v>342.77699999999999</c:v>
                </c:pt>
                <c:pt idx="1928">
                  <c:v>177.78100000000001</c:v>
                </c:pt>
                <c:pt idx="1929">
                  <c:v>139.59899999999999</c:v>
                </c:pt>
                <c:pt idx="1930">
                  <c:v>207.22800000000001</c:v>
                </c:pt>
                <c:pt idx="1931">
                  <c:v>136.42500000000001</c:v>
                </c:pt>
                <c:pt idx="1932">
                  <c:v>37.902000000000001</c:v>
                </c:pt>
                <c:pt idx="1933">
                  <c:v>304.928</c:v>
                </c:pt>
                <c:pt idx="1934">
                  <c:v>24.678000000000001</c:v>
                </c:pt>
                <c:pt idx="1935">
                  <c:v>355.14</c:v>
                </c:pt>
                <c:pt idx="1936">
                  <c:v>335.76400000000001</c:v>
                </c:pt>
                <c:pt idx="1937">
                  <c:v>309.25200000000001</c:v>
                </c:pt>
                <c:pt idx="1938">
                  <c:v>306.94400000000002</c:v>
                </c:pt>
                <c:pt idx="1939">
                  <c:v>313.66199999999998</c:v>
                </c:pt>
                <c:pt idx="1940">
                  <c:v>342.68400000000003</c:v>
                </c:pt>
                <c:pt idx="1941">
                  <c:v>23.763000000000002</c:v>
                </c:pt>
                <c:pt idx="1942">
                  <c:v>312.61599999999999</c:v>
                </c:pt>
                <c:pt idx="1943">
                  <c:v>5.3209999999999997</c:v>
                </c:pt>
                <c:pt idx="1944">
                  <c:v>356.47899999999998</c:v>
                </c:pt>
                <c:pt idx="1945">
                  <c:v>317.88900000000001</c:v>
                </c:pt>
                <c:pt idx="1946">
                  <c:v>240.36600000000001</c:v>
                </c:pt>
                <c:pt idx="1947">
                  <c:v>309.16300000000001</c:v>
                </c:pt>
                <c:pt idx="1948">
                  <c:v>308.80700000000002</c:v>
                </c:pt>
                <c:pt idx="1949">
                  <c:v>303.65300000000002</c:v>
                </c:pt>
                <c:pt idx="1950">
                  <c:v>303.19600000000003</c:v>
                </c:pt>
                <c:pt idx="1951">
                  <c:v>305.63799999999998</c:v>
                </c:pt>
                <c:pt idx="1952">
                  <c:v>216.65</c:v>
                </c:pt>
                <c:pt idx="1953">
                  <c:v>112.964</c:v>
                </c:pt>
                <c:pt idx="1954">
                  <c:v>353.137</c:v>
                </c:pt>
                <c:pt idx="1955">
                  <c:v>336.24700000000001</c:v>
                </c:pt>
                <c:pt idx="1956">
                  <c:v>293.21600000000001</c:v>
                </c:pt>
                <c:pt idx="1957">
                  <c:v>256.68900000000002</c:v>
                </c:pt>
                <c:pt idx="1958">
                  <c:v>340.43400000000003</c:v>
                </c:pt>
                <c:pt idx="1959">
                  <c:v>287.3</c:v>
                </c:pt>
                <c:pt idx="1960">
                  <c:v>346.61900000000003</c:v>
                </c:pt>
                <c:pt idx="1961">
                  <c:v>330.9</c:v>
                </c:pt>
                <c:pt idx="1962">
                  <c:v>356.44799999999998</c:v>
                </c:pt>
                <c:pt idx="1963">
                  <c:v>345.45600000000002</c:v>
                </c:pt>
                <c:pt idx="1964">
                  <c:v>354.274</c:v>
                </c:pt>
                <c:pt idx="1965">
                  <c:v>349.24700000000001</c:v>
                </c:pt>
                <c:pt idx="1966">
                  <c:v>332.065</c:v>
                </c:pt>
                <c:pt idx="2012">
                  <c:v>3.0489999999999999</c:v>
                </c:pt>
                <c:pt idx="2013">
                  <c:v>143.93899999999999</c:v>
                </c:pt>
                <c:pt idx="2014">
                  <c:v>136.61600000000001</c:v>
                </c:pt>
                <c:pt idx="2015">
                  <c:v>107.694</c:v>
                </c:pt>
                <c:pt idx="2016">
                  <c:v>315.69099999999997</c:v>
                </c:pt>
                <c:pt idx="2017">
                  <c:v>123.10299999999999</c:v>
                </c:pt>
                <c:pt idx="2018">
                  <c:v>145.178</c:v>
                </c:pt>
                <c:pt idx="2019">
                  <c:v>129.09</c:v>
                </c:pt>
                <c:pt idx="2020">
                  <c:v>3.5609999999999999</c:v>
                </c:pt>
                <c:pt idx="2021">
                  <c:v>357.14699999999999</c:v>
                </c:pt>
                <c:pt idx="2022">
                  <c:v>126.23</c:v>
                </c:pt>
                <c:pt idx="2023">
                  <c:v>135.63499999999999</c:v>
                </c:pt>
                <c:pt idx="2024">
                  <c:v>98.921000000000006</c:v>
                </c:pt>
                <c:pt idx="2025">
                  <c:v>309.36700000000002</c:v>
                </c:pt>
                <c:pt idx="2026">
                  <c:v>143</c:v>
                </c:pt>
                <c:pt idx="2027">
                  <c:v>162.578</c:v>
                </c:pt>
                <c:pt idx="2028">
                  <c:v>184.55500000000001</c:v>
                </c:pt>
                <c:pt idx="2029">
                  <c:v>98.177999999999997</c:v>
                </c:pt>
                <c:pt idx="2030">
                  <c:v>49.482999999999997</c:v>
                </c:pt>
                <c:pt idx="2031">
                  <c:v>327.029</c:v>
                </c:pt>
                <c:pt idx="2032">
                  <c:v>321.60199999999998</c:v>
                </c:pt>
                <c:pt idx="2033">
                  <c:v>352.8</c:v>
                </c:pt>
                <c:pt idx="2034">
                  <c:v>134.483</c:v>
                </c:pt>
                <c:pt idx="2035">
                  <c:v>20.408000000000001</c:v>
                </c:pt>
                <c:pt idx="2036">
                  <c:v>342.31200000000001</c:v>
                </c:pt>
                <c:pt idx="2037">
                  <c:v>330.57299999999998</c:v>
                </c:pt>
                <c:pt idx="2038">
                  <c:v>350</c:v>
                </c:pt>
                <c:pt idx="2039">
                  <c:v>301.34699999999998</c:v>
                </c:pt>
                <c:pt idx="2040">
                  <c:v>173.26400000000001</c:v>
                </c:pt>
                <c:pt idx="2041">
                  <c:v>162.16999999999999</c:v>
                </c:pt>
                <c:pt idx="2042">
                  <c:v>121.13800000000001</c:v>
                </c:pt>
                <c:pt idx="2043">
                  <c:v>131.72</c:v>
                </c:pt>
                <c:pt idx="2044">
                  <c:v>148.76</c:v>
                </c:pt>
                <c:pt idx="2045">
                  <c:v>165.21899999999999</c:v>
                </c:pt>
                <c:pt idx="2046">
                  <c:v>144.07499999999999</c:v>
                </c:pt>
                <c:pt idx="2047">
                  <c:v>144.517</c:v>
                </c:pt>
                <c:pt idx="2048">
                  <c:v>130.107</c:v>
                </c:pt>
                <c:pt idx="2049">
                  <c:v>136.81800000000001</c:v>
                </c:pt>
                <c:pt idx="2050">
                  <c:v>12.912000000000001</c:v>
                </c:pt>
                <c:pt idx="2051">
                  <c:v>331.755</c:v>
                </c:pt>
                <c:pt idx="2052">
                  <c:v>244.77099999999999</c:v>
                </c:pt>
                <c:pt idx="2053">
                  <c:v>338.26299999999998</c:v>
                </c:pt>
                <c:pt idx="2054">
                  <c:v>253.142</c:v>
                </c:pt>
                <c:pt idx="2055">
                  <c:v>339.42200000000003</c:v>
                </c:pt>
                <c:pt idx="2056">
                  <c:v>335.54399999999998</c:v>
                </c:pt>
                <c:pt idx="2057">
                  <c:v>310.53699999999998</c:v>
                </c:pt>
                <c:pt idx="2058">
                  <c:v>281.24</c:v>
                </c:pt>
                <c:pt idx="2059">
                  <c:v>226.65899999999999</c:v>
                </c:pt>
                <c:pt idx="2060">
                  <c:v>151.977</c:v>
                </c:pt>
                <c:pt idx="2061">
                  <c:v>166.81100000000001</c:v>
                </c:pt>
                <c:pt idx="2062">
                  <c:v>97.311000000000007</c:v>
                </c:pt>
                <c:pt idx="2063">
                  <c:v>322.71199999999999</c:v>
                </c:pt>
                <c:pt idx="2064">
                  <c:v>126.366</c:v>
                </c:pt>
                <c:pt idx="2065">
                  <c:v>158.79599999999999</c:v>
                </c:pt>
                <c:pt idx="2066">
                  <c:v>154.55500000000001</c:v>
                </c:pt>
                <c:pt idx="2067">
                  <c:v>57.03</c:v>
                </c:pt>
                <c:pt idx="2068">
                  <c:v>309.33</c:v>
                </c:pt>
                <c:pt idx="2069">
                  <c:v>148.286</c:v>
                </c:pt>
                <c:pt idx="2070">
                  <c:v>157.964</c:v>
                </c:pt>
                <c:pt idx="2071">
                  <c:v>249.89500000000001</c:v>
                </c:pt>
                <c:pt idx="2072">
                  <c:v>202.017</c:v>
                </c:pt>
                <c:pt idx="2073">
                  <c:v>183.797</c:v>
                </c:pt>
                <c:pt idx="2074">
                  <c:v>179.30500000000001</c:v>
                </c:pt>
                <c:pt idx="2075">
                  <c:v>171.85499999999999</c:v>
                </c:pt>
                <c:pt idx="2076">
                  <c:v>171.1</c:v>
                </c:pt>
                <c:pt idx="2077">
                  <c:v>170.863</c:v>
                </c:pt>
                <c:pt idx="2078">
                  <c:v>167.79</c:v>
                </c:pt>
                <c:pt idx="2079">
                  <c:v>146.107</c:v>
                </c:pt>
                <c:pt idx="2080">
                  <c:v>140.83099999999999</c:v>
                </c:pt>
                <c:pt idx="2081">
                  <c:v>136.631</c:v>
                </c:pt>
                <c:pt idx="2082">
                  <c:v>126.4</c:v>
                </c:pt>
                <c:pt idx="2083">
                  <c:v>233.87</c:v>
                </c:pt>
                <c:pt idx="2084">
                  <c:v>291.46899999999999</c:v>
                </c:pt>
                <c:pt idx="2085">
                  <c:v>255.291</c:v>
                </c:pt>
                <c:pt idx="2086">
                  <c:v>205.54900000000001</c:v>
                </c:pt>
                <c:pt idx="2087">
                  <c:v>168.88300000000001</c:v>
                </c:pt>
                <c:pt idx="2088">
                  <c:v>174.45500000000001</c:v>
                </c:pt>
                <c:pt idx="2089">
                  <c:v>165.84399999999999</c:v>
                </c:pt>
                <c:pt idx="2090">
                  <c:v>259.44600000000003</c:v>
                </c:pt>
                <c:pt idx="2091">
                  <c:v>246.41800000000001</c:v>
                </c:pt>
                <c:pt idx="2092">
                  <c:v>192.791</c:v>
                </c:pt>
                <c:pt idx="2093">
                  <c:v>142.40100000000001</c:v>
                </c:pt>
                <c:pt idx="2094">
                  <c:v>31.73</c:v>
                </c:pt>
                <c:pt idx="2095">
                  <c:v>339.48</c:v>
                </c:pt>
                <c:pt idx="2096">
                  <c:v>345.35700000000003</c:v>
                </c:pt>
                <c:pt idx="2097">
                  <c:v>275.48099999999999</c:v>
                </c:pt>
                <c:pt idx="2098">
                  <c:v>8.843</c:v>
                </c:pt>
                <c:pt idx="2099">
                  <c:v>318.452</c:v>
                </c:pt>
                <c:pt idx="2100">
                  <c:v>302.59399999999999</c:v>
                </c:pt>
                <c:pt idx="2101">
                  <c:v>307.48599999999999</c:v>
                </c:pt>
                <c:pt idx="2102">
                  <c:v>336.76600000000002</c:v>
                </c:pt>
                <c:pt idx="2103">
                  <c:v>255.001</c:v>
                </c:pt>
                <c:pt idx="2104">
                  <c:v>285.33</c:v>
                </c:pt>
                <c:pt idx="2105">
                  <c:v>1.827</c:v>
                </c:pt>
                <c:pt idx="2106">
                  <c:v>4.9130000000000003</c:v>
                </c:pt>
                <c:pt idx="2107">
                  <c:v>338.79599999999999</c:v>
                </c:pt>
                <c:pt idx="2108">
                  <c:v>342.44600000000003</c:v>
                </c:pt>
                <c:pt idx="2109">
                  <c:v>356.48500000000001</c:v>
                </c:pt>
                <c:pt idx="2110">
                  <c:v>349.22399999999999</c:v>
                </c:pt>
                <c:pt idx="2111">
                  <c:v>18.228000000000002</c:v>
                </c:pt>
                <c:pt idx="2112">
                  <c:v>19.454000000000001</c:v>
                </c:pt>
                <c:pt idx="2113">
                  <c:v>11.903</c:v>
                </c:pt>
                <c:pt idx="2114">
                  <c:v>1.8109999999999999</c:v>
                </c:pt>
                <c:pt idx="2115">
                  <c:v>341.68200000000002</c:v>
                </c:pt>
                <c:pt idx="2116">
                  <c:v>329.45499999999998</c:v>
                </c:pt>
                <c:pt idx="2117">
                  <c:v>318.43</c:v>
                </c:pt>
                <c:pt idx="2118">
                  <c:v>38.253999999999998</c:v>
                </c:pt>
                <c:pt idx="2119">
                  <c:v>27.638000000000002</c:v>
                </c:pt>
                <c:pt idx="2120">
                  <c:v>44.033999999999999</c:v>
                </c:pt>
                <c:pt idx="2121">
                  <c:v>27.677</c:v>
                </c:pt>
                <c:pt idx="2122">
                  <c:v>13.541</c:v>
                </c:pt>
                <c:pt idx="2123">
                  <c:v>25.391999999999999</c:v>
                </c:pt>
                <c:pt idx="2124">
                  <c:v>47.658999999999999</c:v>
                </c:pt>
                <c:pt idx="2125">
                  <c:v>5.641</c:v>
                </c:pt>
                <c:pt idx="2126">
                  <c:v>324.03300000000002</c:v>
                </c:pt>
                <c:pt idx="2127">
                  <c:v>337.63299999999998</c:v>
                </c:pt>
                <c:pt idx="2128">
                  <c:v>332.95499999999998</c:v>
                </c:pt>
                <c:pt idx="2129">
                  <c:v>319.988</c:v>
                </c:pt>
                <c:pt idx="2130">
                  <c:v>316.06599999999997</c:v>
                </c:pt>
                <c:pt idx="2131">
                  <c:v>327.66399999999999</c:v>
                </c:pt>
                <c:pt idx="2132">
                  <c:v>0.95899999999999996</c:v>
                </c:pt>
              </c:numCache>
            </c:numRef>
          </c:yVal>
          <c:smooth val="0"/>
          <c:extLst>
            <c:ext xmlns:c16="http://schemas.microsoft.com/office/drawing/2014/chart" uri="{C3380CC4-5D6E-409C-BE32-E72D297353CC}">
              <c16:uniqueId val="{00000000-0C42-49B3-AFA3-69EFDDDC13E6}"/>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360"/>
          <c:min val="0"/>
        </c:scaling>
        <c:delete val="0"/>
        <c:axPos val="l"/>
        <c:title>
          <c:tx>
            <c:rich>
              <a:bodyPr/>
              <a:lstStyle/>
              <a:p>
                <a:pPr>
                  <a:defRPr sz="1400"/>
                </a:pPr>
                <a:r>
                  <a:rPr lang="en-US" sz="1400"/>
                  <a:t>Wind Dir  (deg)</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Daily_Prev!$M$19:$M$2498</c:f>
              <c:numCache>
                <c:formatCode>0.0</c:formatCode>
                <c:ptCount val="2480"/>
                <c:pt idx="0">
                  <c:v>29.759712875418927</c:v>
                </c:pt>
                <c:pt idx="1">
                  <c:v>43.74658179879679</c:v>
                </c:pt>
                <c:pt idx="2">
                  <c:v>48.874769203918753</c:v>
                </c:pt>
                <c:pt idx="3">
                  <c:v>42.82987747611687</c:v>
                </c:pt>
                <c:pt idx="4">
                  <c:v>53.533977243959988</c:v>
                </c:pt>
                <c:pt idx="5">
                  <c:v>45.320271952735723</c:v>
                </c:pt>
                <c:pt idx="6">
                  <c:v>40.429425431157746</c:v>
                </c:pt>
                <c:pt idx="7">
                  <c:v>40.346395001931036</c:v>
                </c:pt>
                <c:pt idx="8">
                  <c:v>40.694932724616315</c:v>
                </c:pt>
                <c:pt idx="9">
                  <c:v>50.091022432039885</c:v>
                </c:pt>
                <c:pt idx="10">
                  <c:v>46.897072507769515</c:v>
                </c:pt>
                <c:pt idx="11">
                  <c:v>34.723826622786973</c:v>
                </c:pt>
                <c:pt idx="12">
                  <c:v>43.886031447883063</c:v>
                </c:pt>
                <c:pt idx="13">
                  <c:v>45.013206244648593</c:v>
                </c:pt>
                <c:pt idx="14">
                  <c:v>39.685261969212213</c:v>
                </c:pt>
                <c:pt idx="15">
                  <c:v>41.370840162535735</c:v>
                </c:pt>
                <c:pt idx="16">
                  <c:v>39.475223495278669</c:v>
                </c:pt>
                <c:pt idx="17">
                  <c:v>44.067903511902031</c:v>
                </c:pt>
                <c:pt idx="18">
                  <c:v>39.42001387584488</c:v>
                </c:pt>
                <c:pt idx="19">
                  <c:v>45.37435837177415</c:v>
                </c:pt>
                <c:pt idx="20">
                  <c:v>50.656942631243801</c:v>
                </c:pt>
                <c:pt idx="21">
                  <c:v>45.99808019132422</c:v>
                </c:pt>
                <c:pt idx="22">
                  <c:v>45.817763327852688</c:v>
                </c:pt>
                <c:pt idx="23">
                  <c:v>39.123661771528937</c:v>
                </c:pt>
                <c:pt idx="24">
                  <c:v>48.348074618522261</c:v>
                </c:pt>
                <c:pt idx="25">
                  <c:v>39.437466681988269</c:v>
                </c:pt>
                <c:pt idx="26">
                  <c:v>37.262432316376177</c:v>
                </c:pt>
                <c:pt idx="27">
                  <c:v>37.86178932734984</c:v>
                </c:pt>
                <c:pt idx="28">
                  <c:v>25.963900339292916</c:v>
                </c:pt>
                <c:pt idx="29">
                  <c:v>41.431406583855114</c:v>
                </c:pt>
                <c:pt idx="30">
                  <c:v>32.781985939259044</c:v>
                </c:pt>
                <c:pt idx="31">
                  <c:v>50.727531456091072</c:v>
                </c:pt>
                <c:pt idx="32">
                  <c:v>29.353459932417891</c:v>
                </c:pt>
                <c:pt idx="33">
                  <c:v>37.010144227570763</c:v>
                </c:pt>
                <c:pt idx="34">
                  <c:v>35.631977342456018</c:v>
                </c:pt>
                <c:pt idx="35">
                  <c:v>55.969594101297126</c:v>
                </c:pt>
                <c:pt idx="36">
                  <c:v>41.764565101126912</c:v>
                </c:pt>
                <c:pt idx="37">
                  <c:v>38.043661391368808</c:v>
                </c:pt>
                <c:pt idx="38">
                  <c:v>42.149736436707222</c:v>
                </c:pt>
                <c:pt idx="39">
                  <c:v>35.490713292731073</c:v>
                </c:pt>
                <c:pt idx="40">
                  <c:v>32.515528245465937</c:v>
                </c:pt>
                <c:pt idx="41">
                  <c:v>31.963864051280144</c:v>
                </c:pt>
                <c:pt idx="42">
                  <c:v>32.906920383235978</c:v>
                </c:pt>
                <c:pt idx="43">
                  <c:v>36.229865552912671</c:v>
                </c:pt>
                <c:pt idx="44">
                  <c:v>39.318321040049</c:v>
                </c:pt>
                <c:pt idx="45">
                  <c:v>28.818125343980121</c:v>
                </c:pt>
                <c:pt idx="46">
                  <c:v>43.85751943784684</c:v>
                </c:pt>
                <c:pt idx="47">
                  <c:v>37.008675427053745</c:v>
                </c:pt>
                <c:pt idx="48">
                  <c:v>48.350580219404236</c:v>
                </c:pt>
                <c:pt idx="49">
                  <c:v>40.238567763975851</c:v>
                </c:pt>
                <c:pt idx="50">
                  <c:v>34.963932307304169</c:v>
                </c:pt>
                <c:pt idx="51">
                  <c:v>32.644437090841855</c:v>
                </c:pt>
                <c:pt idx="52">
                  <c:v>38.941098507266673</c:v>
                </c:pt>
                <c:pt idx="53">
                  <c:v>42.036120396714374</c:v>
                </c:pt>
                <c:pt idx="54">
                  <c:v>40.25386056935892</c:v>
                </c:pt>
                <c:pt idx="55">
                  <c:v>25.101973635894716</c:v>
                </c:pt>
                <c:pt idx="56">
                  <c:v>35.272380415877905</c:v>
                </c:pt>
                <c:pt idx="57">
                  <c:v>38.101895011867043</c:v>
                </c:pt>
                <c:pt idx="58">
                  <c:v>48.278522594039949</c:v>
                </c:pt>
                <c:pt idx="59">
                  <c:v>33.615573432681849</c:v>
                </c:pt>
                <c:pt idx="60">
                  <c:v>18.408995279966337</c:v>
                </c:pt>
                <c:pt idx="61">
                  <c:v>12.819345312409551</c:v>
                </c:pt>
                <c:pt idx="62">
                  <c:v>16.067295255687927</c:v>
                </c:pt>
                <c:pt idx="63">
                  <c:v>24.511256627962332</c:v>
                </c:pt>
                <c:pt idx="64">
                  <c:v>29.709082457597024</c:v>
                </c:pt>
                <c:pt idx="65">
                  <c:v>39.992241277268924</c:v>
                </c:pt>
                <c:pt idx="66">
                  <c:v>41.897534747932227</c:v>
                </c:pt>
                <c:pt idx="67">
                  <c:v>33.760207083592888</c:v>
                </c:pt>
                <c:pt idx="68">
                  <c:v>38.132480622633175</c:v>
                </c:pt>
                <c:pt idx="69">
                  <c:v>27.229660784840597</c:v>
                </c:pt>
                <c:pt idx="70">
                  <c:v>32.591387472168385</c:v>
                </c:pt>
                <c:pt idx="71">
                  <c:v>29.425690357843003</c:v>
                </c:pt>
                <c:pt idx="72">
                  <c:v>46.027283401603754</c:v>
                </c:pt>
                <c:pt idx="73">
                  <c:v>36.687872114130982</c:v>
                </c:pt>
                <c:pt idx="74">
                  <c:v>40.561617477689353</c:v>
                </c:pt>
                <c:pt idx="75">
                  <c:v>29.46793997271487</c:v>
                </c:pt>
                <c:pt idx="76">
                  <c:v>8.8367359105310399</c:v>
                </c:pt>
                <c:pt idx="77">
                  <c:v>14.887243640309761</c:v>
                </c:pt>
                <c:pt idx="78">
                  <c:v>17.330031700171158</c:v>
                </c:pt>
                <c:pt idx="79">
                  <c:v>26.420610900055035</c:v>
                </c:pt>
                <c:pt idx="80">
                  <c:v>29.318381520070297</c:v>
                </c:pt>
                <c:pt idx="81">
                  <c:v>24.329125363852125</c:v>
                </c:pt>
                <c:pt idx="82">
                  <c:v>27.762489772396396</c:v>
                </c:pt>
                <c:pt idx="83">
                  <c:v>38.785492052493197</c:v>
                </c:pt>
                <c:pt idx="84">
                  <c:v>29.966468148196785</c:v>
                </c:pt>
                <c:pt idx="85">
                  <c:v>22.641387169768283</c:v>
                </c:pt>
                <c:pt idx="86">
                  <c:v>27.399782444723421</c:v>
                </c:pt>
                <c:pt idx="87">
                  <c:v>41.510549011713252</c:v>
                </c:pt>
                <c:pt idx="88">
                  <c:v>32.597608274358109</c:v>
                </c:pt>
                <c:pt idx="89">
                  <c:v>33.727115871944783</c:v>
                </c:pt>
                <c:pt idx="90">
                  <c:v>29.545700000086399</c:v>
                </c:pt>
                <c:pt idx="91">
                  <c:v>47.626288764453641</c:v>
                </c:pt>
                <c:pt idx="92">
                  <c:v>36.399123212491368</c:v>
                </c:pt>
                <c:pt idx="93">
                  <c:v>36.216646348259509</c:v>
                </c:pt>
                <c:pt idx="94">
                  <c:v>29.524704792696085</c:v>
                </c:pt>
                <c:pt idx="95">
                  <c:v>24.844587945294954</c:v>
                </c:pt>
                <c:pt idx="96">
                  <c:v>16.756853898412572</c:v>
                </c:pt>
                <c:pt idx="97">
                  <c:v>42.5670485836011</c:v>
                </c:pt>
                <c:pt idx="98">
                  <c:v>19.999706239896597</c:v>
                </c:pt>
                <c:pt idx="99">
                  <c:v>21.574260394139657</c:v>
                </c:pt>
                <c:pt idx="100">
                  <c:v>25.113464839939624</c:v>
                </c:pt>
                <c:pt idx="101">
                  <c:v>26.47823972034038</c:v>
                </c:pt>
                <c:pt idx="102">
                  <c:v>34.022431175895775</c:v>
                </c:pt>
                <c:pt idx="103">
                  <c:v>33.808763900684895</c:v>
                </c:pt>
                <c:pt idx="104">
                  <c:v>38.810980061464981</c:v>
                </c:pt>
                <c:pt idx="105">
                  <c:v>38.930644103586722</c:v>
                </c:pt>
                <c:pt idx="106">
                  <c:v>46.824496482222763</c:v>
                </c:pt>
                <c:pt idx="107">
                  <c:v>37.70065327062995</c:v>
                </c:pt>
                <c:pt idx="108">
                  <c:v>42.457320544976831</c:v>
                </c:pt>
                <c:pt idx="109">
                  <c:v>38.263376668708588</c:v>
                </c:pt>
                <c:pt idx="110">
                  <c:v>45.173996701246836</c:v>
                </c:pt>
                <c:pt idx="111">
                  <c:v>30.770334031157574</c:v>
                </c:pt>
                <c:pt idx="112">
                  <c:v>30.408145103667078</c:v>
                </c:pt>
                <c:pt idx="113">
                  <c:v>35.414681265967801</c:v>
                </c:pt>
                <c:pt idx="114">
                  <c:v>41.227934512232949</c:v>
                </c:pt>
                <c:pt idx="115">
                  <c:v>36.293715175387739</c:v>
                </c:pt>
                <c:pt idx="116">
                  <c:v>45.171059100212801</c:v>
                </c:pt>
                <c:pt idx="117">
                  <c:v>40.603694292500386</c:v>
                </c:pt>
                <c:pt idx="118">
                  <c:v>45.50655041830575</c:v>
                </c:pt>
                <c:pt idx="119">
                  <c:v>35.180796383640327</c:v>
                </c:pt>
                <c:pt idx="120">
                  <c:v>27.947558637540638</c:v>
                </c:pt>
                <c:pt idx="121">
                  <c:v>34.132764014732935</c:v>
                </c:pt>
                <c:pt idx="122">
                  <c:v>43.299116041288841</c:v>
                </c:pt>
                <c:pt idx="123">
                  <c:v>53.131871502418768</c:v>
                </c:pt>
                <c:pt idx="124">
                  <c:v>39.658391559753831</c:v>
                </c:pt>
                <c:pt idx="125">
                  <c:v>38.821866465296992</c:v>
                </c:pt>
                <c:pt idx="126">
                  <c:v>36.284124772011914</c:v>
                </c:pt>
                <c:pt idx="127">
                  <c:v>32.086206494344687</c:v>
                </c:pt>
                <c:pt idx="128">
                  <c:v>15.940200810950683</c:v>
                </c:pt>
                <c:pt idx="129">
                  <c:v>17.669497419663092</c:v>
                </c:pt>
                <c:pt idx="130">
                  <c:v>24.71222309870253</c:v>
                </c:pt>
                <c:pt idx="131">
                  <c:v>25.666079434459956</c:v>
                </c:pt>
                <c:pt idx="132">
                  <c:v>27.665894538394877</c:v>
                </c:pt>
                <c:pt idx="133">
                  <c:v>10.779613394423913</c:v>
                </c:pt>
                <c:pt idx="134">
                  <c:v>19.016387493768399</c:v>
                </c:pt>
                <c:pt idx="135">
                  <c:v>31.392673450221054</c:v>
                </c:pt>
                <c:pt idx="136">
                  <c:v>27.72317775855857</c:v>
                </c:pt>
                <c:pt idx="137">
                  <c:v>27.98263704988824</c:v>
                </c:pt>
                <c:pt idx="138">
                  <c:v>19.981475833479493</c:v>
                </c:pt>
                <c:pt idx="139">
                  <c:v>11.047367088673214</c:v>
                </c:pt>
                <c:pt idx="140">
                  <c:v>31.71753756457322</c:v>
                </c:pt>
                <c:pt idx="141">
                  <c:v>23.840360391806858</c:v>
                </c:pt>
                <c:pt idx="142">
                  <c:v>14.65664195913797</c:v>
                </c:pt>
                <c:pt idx="143">
                  <c:v>13.554955171344218</c:v>
                </c:pt>
                <c:pt idx="144">
                  <c:v>16.400885773111789</c:v>
                </c:pt>
                <c:pt idx="145">
                  <c:v>33.140632465502627</c:v>
                </c:pt>
                <c:pt idx="146">
                  <c:v>39.572855529645146</c:v>
                </c:pt>
                <c:pt idx="147">
                  <c:v>44.205797960440883</c:v>
                </c:pt>
                <c:pt idx="148">
                  <c:v>38.841911272352768</c:v>
                </c:pt>
                <c:pt idx="149">
                  <c:v>45.190758307146929</c:v>
                </c:pt>
                <c:pt idx="150">
                  <c:v>23.59792190646851</c:v>
                </c:pt>
                <c:pt idx="151">
                  <c:v>29.913418529523323</c:v>
                </c:pt>
                <c:pt idx="152">
                  <c:v>45.07973426806646</c:v>
                </c:pt>
                <c:pt idx="153">
                  <c:v>22.535115132360524</c:v>
                </c:pt>
                <c:pt idx="154">
                  <c:v>41.209617705785433</c:v>
                </c:pt>
                <c:pt idx="155">
                  <c:v>34.627058588724623</c:v>
                </c:pt>
                <c:pt idx="156">
                  <c:v>42.403493326029647</c:v>
                </c:pt>
                <c:pt idx="157">
                  <c:v>40.460356642045532</c:v>
                </c:pt>
                <c:pt idx="158">
                  <c:v>44.152489141676178</c:v>
                </c:pt>
                <c:pt idx="159">
                  <c:v>32.691352307356013</c:v>
                </c:pt>
                <c:pt idx="160">
                  <c:v>38.157795831544135</c:v>
                </c:pt>
                <c:pt idx="161">
                  <c:v>29.337303126730699</c:v>
                </c:pt>
                <c:pt idx="162">
                  <c:v>24.979458392769352</c:v>
                </c:pt>
                <c:pt idx="163">
                  <c:v>25.90462991842973</c:v>
                </c:pt>
                <c:pt idx="164">
                  <c:v>41.836104326308721</c:v>
                </c:pt>
                <c:pt idx="165">
                  <c:v>37.044099439522995</c:v>
                </c:pt>
                <c:pt idx="166">
                  <c:v>10.078995547806432</c:v>
                </c:pt>
                <c:pt idx="167">
                  <c:v>21.882881302774216</c:v>
                </c:pt>
                <c:pt idx="168">
                  <c:v>19.610128502765232</c:v>
                </c:pt>
                <c:pt idx="169">
                  <c:v>15.166834138725616</c:v>
                </c:pt>
                <c:pt idx="170">
                  <c:v>35.420556468035876</c:v>
                </c:pt>
                <c:pt idx="171">
                  <c:v>42.581650188740866</c:v>
                </c:pt>
                <c:pt idx="172">
                  <c:v>38.026554185347074</c:v>
                </c:pt>
                <c:pt idx="173">
                  <c:v>22.933160072472344</c:v>
                </c:pt>
                <c:pt idx="174">
                  <c:v>24.6176150654005</c:v>
                </c:pt>
                <c:pt idx="175">
                  <c:v>22.841921640356418</c:v>
                </c:pt>
                <c:pt idx="176">
                  <c:v>24.582536653052898</c:v>
                </c:pt>
                <c:pt idx="177">
                  <c:v>10.091696352277117</c:v>
                </c:pt>
                <c:pt idx="178">
                  <c:v>11.750490536172668</c:v>
                </c:pt>
                <c:pt idx="179">
                  <c:v>34.4083801117498</c:v>
                </c:pt>
                <c:pt idx="180">
                  <c:v>29.210381482054281</c:v>
                </c:pt>
                <c:pt idx="181">
                  <c:v>41.721278685890091</c:v>
                </c:pt>
                <c:pt idx="182">
                  <c:v>22.709124793611924</c:v>
                </c:pt>
                <c:pt idx="183">
                  <c:v>29.139533457115775</c:v>
                </c:pt>
                <c:pt idx="184">
                  <c:v>23.462792258902873</c:v>
                </c:pt>
                <c:pt idx="185">
                  <c:v>23.746357158717718</c:v>
                </c:pt>
                <c:pt idx="186">
                  <c:v>21.849444491004459</c:v>
                </c:pt>
                <c:pt idx="187">
                  <c:v>22.728305600363573</c:v>
                </c:pt>
                <c:pt idx="188">
                  <c:v>21.397399531884634</c:v>
                </c:pt>
                <c:pt idx="189">
                  <c:v>16.834441125723274</c:v>
                </c:pt>
                <c:pt idx="190">
                  <c:v>15.794962359826751</c:v>
                </c:pt>
                <c:pt idx="191">
                  <c:v>28.227581136108562</c:v>
                </c:pt>
                <c:pt idx="192">
                  <c:v>34.06416239058516</c:v>
                </c:pt>
                <c:pt idx="193">
                  <c:v>11.82954656400039</c:v>
                </c:pt>
                <c:pt idx="194">
                  <c:v>17.448486141867122</c:v>
                </c:pt>
                <c:pt idx="195">
                  <c:v>33.833992709565429</c:v>
                </c:pt>
                <c:pt idx="196">
                  <c:v>28.679885295319622</c:v>
                </c:pt>
                <c:pt idx="197">
                  <c:v>34.162312825134109</c:v>
                </c:pt>
                <c:pt idx="198">
                  <c:v>34.384965703507923</c:v>
                </c:pt>
                <c:pt idx="199">
                  <c:v>15.835138373968705</c:v>
                </c:pt>
                <c:pt idx="200">
                  <c:v>30.606260373403646</c:v>
                </c:pt>
                <c:pt idx="201">
                  <c:v>31.802987194651489</c:v>
                </c:pt>
                <c:pt idx="202">
                  <c:v>45.317420751732094</c:v>
                </c:pt>
                <c:pt idx="203">
                  <c:v>43.643765762605547</c:v>
                </c:pt>
                <c:pt idx="204">
                  <c:v>22.957697681109583</c:v>
                </c:pt>
                <c:pt idx="205">
                  <c:v>26.661753384937189</c:v>
                </c:pt>
                <c:pt idx="206">
                  <c:v>18.746473798758778</c:v>
                </c:pt>
                <c:pt idx="207">
                  <c:v>25.37188733090434</c:v>
                </c:pt>
                <c:pt idx="208">
                  <c:v>43.872553043138666</c:v>
                </c:pt>
                <c:pt idx="209">
                  <c:v>29.656032838923558</c:v>
                </c:pt>
                <c:pt idx="210">
                  <c:v>26.482127721708952</c:v>
                </c:pt>
                <c:pt idx="211">
                  <c:v>40.200119750442148</c:v>
                </c:pt>
                <c:pt idx="212">
                  <c:v>26.880086261790364</c:v>
                </c:pt>
                <c:pt idx="213">
                  <c:v>39.365581856684813</c:v>
                </c:pt>
                <c:pt idx="214">
                  <c:v>23.338289815078017</c:v>
                </c:pt>
                <c:pt idx="215">
                  <c:v>39.772525999929151</c:v>
                </c:pt>
                <c:pt idx="216">
                  <c:v>46.205094664193311</c:v>
                </c:pt>
                <c:pt idx="217">
                  <c:v>27.92423062932918</c:v>
                </c:pt>
                <c:pt idx="218">
                  <c:v>29.694999252639736</c:v>
                </c:pt>
                <c:pt idx="219">
                  <c:v>25.695369044769901</c:v>
                </c:pt>
                <c:pt idx="220">
                  <c:v>22.739364804256411</c:v>
                </c:pt>
                <c:pt idx="221">
                  <c:v>23.087556926820035</c:v>
                </c:pt>
                <c:pt idx="222">
                  <c:v>23.194606564501509</c:v>
                </c:pt>
                <c:pt idx="223">
                  <c:v>10.158656375847043</c:v>
                </c:pt>
                <c:pt idx="224">
                  <c:v>23.088334527093753</c:v>
                </c:pt>
                <c:pt idx="225">
                  <c:v>30.140564209478597</c:v>
                </c:pt>
                <c:pt idx="226">
                  <c:v>26.743574213738121</c:v>
                </c:pt>
                <c:pt idx="227">
                  <c:v>22.539262333820339</c:v>
                </c:pt>
                <c:pt idx="228">
                  <c:v>29.140224657359077</c:v>
                </c:pt>
                <c:pt idx="229">
                  <c:v>27.73734736354627</c:v>
                </c:pt>
                <c:pt idx="230">
                  <c:v>41.69388987624923</c:v>
                </c:pt>
                <c:pt idx="231">
                  <c:v>37.314272334623858</c:v>
                </c:pt>
                <c:pt idx="232">
                  <c:v>35.904742238469268</c:v>
                </c:pt>
                <c:pt idx="233">
                  <c:v>33.831141508561814</c:v>
                </c:pt>
                <c:pt idx="234">
                  <c:v>12.867297329288659</c:v>
                </c:pt>
                <c:pt idx="235">
                  <c:v>30.629242781493456</c:v>
                </c:pt>
                <c:pt idx="236">
                  <c:v>33.196187685058064</c:v>
                </c:pt>
                <c:pt idx="237">
                  <c:v>18.865187440545977</c:v>
                </c:pt>
                <c:pt idx="238">
                  <c:v>40.425105429637107</c:v>
                </c:pt>
                <c:pt idx="239">
                  <c:v>34.479746536870778</c:v>
                </c:pt>
                <c:pt idx="240">
                  <c:v>38.730023232968179</c:v>
                </c:pt>
                <c:pt idx="241">
                  <c:v>23.553425890805912</c:v>
                </c:pt>
                <c:pt idx="242">
                  <c:v>44.457135648911745</c:v>
                </c:pt>
                <c:pt idx="243">
                  <c:v>16.367448961342031</c:v>
                </c:pt>
                <c:pt idx="244">
                  <c:v>22.230468625124956</c:v>
                </c:pt>
                <c:pt idx="245">
                  <c:v>21.248013879300885</c:v>
                </c:pt>
                <c:pt idx="246">
                  <c:v>32.002312064813843</c:v>
                </c:pt>
                <c:pt idx="247">
                  <c:v>31.828907203775334</c:v>
                </c:pt>
                <c:pt idx="248">
                  <c:v>24.269682142928112</c:v>
                </c:pt>
                <c:pt idx="249">
                  <c:v>33.87727912480225</c:v>
                </c:pt>
                <c:pt idx="250">
                  <c:v>21.223303470602819</c:v>
                </c:pt>
                <c:pt idx="251">
                  <c:v>27.170563164038231</c:v>
                </c:pt>
                <c:pt idx="252">
                  <c:v>35.717081372412643</c:v>
                </c:pt>
                <c:pt idx="253">
                  <c:v>18.685734577378572</c:v>
                </c:pt>
                <c:pt idx="254">
                  <c:v>23.121944138924338</c:v>
                </c:pt>
                <c:pt idx="255">
                  <c:v>30.586820366560769</c:v>
                </c:pt>
                <c:pt idx="256">
                  <c:v>35.051109937990695</c:v>
                </c:pt>
                <c:pt idx="257">
                  <c:v>29.536887196984292</c:v>
                </c:pt>
                <c:pt idx="258">
                  <c:v>7.4831930340839481</c:v>
                </c:pt>
                <c:pt idx="259">
                  <c:v>14.379470661573672</c:v>
                </c:pt>
                <c:pt idx="260">
                  <c:v>6.6094295265191931</c:v>
                </c:pt>
                <c:pt idx="261">
                  <c:v>24.587115854664777</c:v>
                </c:pt>
                <c:pt idx="262">
                  <c:v>26.997849503243025</c:v>
                </c:pt>
                <c:pt idx="263">
                  <c:v>23.776856369453441</c:v>
                </c:pt>
                <c:pt idx="264">
                  <c:v>33.556130211757832</c:v>
                </c:pt>
                <c:pt idx="265">
                  <c:v>34.738341827896321</c:v>
                </c:pt>
                <c:pt idx="266">
                  <c:v>31.634939135498573</c:v>
                </c:pt>
                <c:pt idx="267">
                  <c:v>38.548151168949211</c:v>
                </c:pt>
                <c:pt idx="268">
                  <c:v>2.4274952544783295</c:v>
                </c:pt>
                <c:pt idx="269">
                  <c:v>37.665488458251936</c:v>
                </c:pt>
                <c:pt idx="270">
                  <c:v>36.460899234236528</c:v>
                </c:pt>
                <c:pt idx="271">
                  <c:v>36.211116746313095</c:v>
                </c:pt>
                <c:pt idx="272">
                  <c:v>43.594776945361481</c:v>
                </c:pt>
                <c:pt idx="273">
                  <c:v>35.904655838438849</c:v>
                </c:pt>
                <c:pt idx="274">
                  <c:v>38.56448077469723</c:v>
                </c:pt>
                <c:pt idx="275">
                  <c:v>32.688069106200324</c:v>
                </c:pt>
                <c:pt idx="276">
                  <c:v>15.924130405293901</c:v>
                </c:pt>
                <c:pt idx="277">
                  <c:v>7.0342584760589837</c:v>
                </c:pt>
                <c:pt idx="278">
                  <c:v>26.337839670919564</c:v>
                </c:pt>
                <c:pt idx="279">
                  <c:v>22.34503506545234</c:v>
                </c:pt>
                <c:pt idx="280">
                  <c:v>44.410220432397587</c:v>
                </c:pt>
                <c:pt idx="281">
                  <c:v>44.749772551919939</c:v>
                </c:pt>
                <c:pt idx="282">
                  <c:v>25.865231504561486</c:v>
                </c:pt>
                <c:pt idx="283">
                  <c:v>37.196077093019134</c:v>
                </c:pt>
                <c:pt idx="284">
                  <c:v>30.849994859198187</c:v>
                </c:pt>
                <c:pt idx="285">
                  <c:v>35.80546860352495</c:v>
                </c:pt>
                <c:pt idx="286">
                  <c:v>30.615677976718647</c:v>
                </c:pt>
                <c:pt idx="287">
                  <c:v>37.005046625776409</c:v>
                </c:pt>
                <c:pt idx="288">
                  <c:v>33.93732714593915</c:v>
                </c:pt>
                <c:pt idx="289">
                  <c:v>34.108226406095696</c:v>
                </c:pt>
                <c:pt idx="290">
                  <c:v>37.320665936874406</c:v>
                </c:pt>
                <c:pt idx="291">
                  <c:v>25.519199382758181</c:v>
                </c:pt>
                <c:pt idx="292">
                  <c:v>31.614203128199495</c:v>
                </c:pt>
                <c:pt idx="293">
                  <c:v>23.872933203272488</c:v>
                </c:pt>
                <c:pt idx="294">
                  <c:v>40.979275224704878</c:v>
                </c:pt>
                <c:pt idx="295">
                  <c:v>37.050147441651902</c:v>
                </c:pt>
                <c:pt idx="296">
                  <c:v>37.454585984014265</c:v>
                </c:pt>
                <c:pt idx="297">
                  <c:v>26.460700514166579</c:v>
                </c:pt>
                <c:pt idx="298">
                  <c:v>38.292666279018526</c:v>
                </c:pt>
                <c:pt idx="299">
                  <c:v>41.656478663080485</c:v>
                </c:pt>
                <c:pt idx="300">
                  <c:v>37.943955756272423</c:v>
                </c:pt>
                <c:pt idx="301">
                  <c:v>40.493793453815293</c:v>
                </c:pt>
                <c:pt idx="302">
                  <c:v>42.326856499053484</c:v>
                </c:pt>
                <c:pt idx="303">
                  <c:v>33.998671167532251</c:v>
                </c:pt>
                <c:pt idx="304">
                  <c:v>46.227731472161473</c:v>
                </c:pt>
                <c:pt idx="305">
                  <c:v>43.478050504273774</c:v>
                </c:pt>
                <c:pt idx="306">
                  <c:v>47.361818271360029</c:v>
                </c:pt>
                <c:pt idx="307">
                  <c:v>39.102320964016975</c:v>
                </c:pt>
                <c:pt idx="308">
                  <c:v>36.055596691570031</c:v>
                </c:pt>
                <c:pt idx="309">
                  <c:v>40.885876791828629</c:v>
                </c:pt>
                <c:pt idx="310">
                  <c:v>32.504641841633926</c:v>
                </c:pt>
                <c:pt idx="311">
                  <c:v>31.450215870475986</c:v>
                </c:pt>
                <c:pt idx="312">
                  <c:v>32.596225873871504</c:v>
                </c:pt>
                <c:pt idx="313">
                  <c:v>32.985112410759562</c:v>
                </c:pt>
                <c:pt idx="314">
                  <c:v>37.521114007432125</c:v>
                </c:pt>
                <c:pt idx="315">
                  <c:v>38.58124238059731</c:v>
                </c:pt>
                <c:pt idx="316">
                  <c:v>41.98851397995692</c:v>
                </c:pt>
                <c:pt idx="317">
                  <c:v>33.234894898683002</c:v>
                </c:pt>
                <c:pt idx="318">
                  <c:v>36.395148811092383</c:v>
                </c:pt>
                <c:pt idx="319">
                  <c:v>42.382238918548097</c:v>
                </c:pt>
                <c:pt idx="320">
                  <c:v>32.499630639869984</c:v>
                </c:pt>
                <c:pt idx="321">
                  <c:v>36.060175893181913</c:v>
                </c:pt>
                <c:pt idx="322">
                  <c:v>46.450384350535288</c:v>
                </c:pt>
                <c:pt idx="323">
                  <c:v>49.567611047799083</c:v>
                </c:pt>
                <c:pt idx="324">
                  <c:v>44.809215772843949</c:v>
                </c:pt>
                <c:pt idx="325">
                  <c:v>36.325251186488416</c:v>
                </c:pt>
                <c:pt idx="326">
                  <c:v>50.00125280044098</c:v>
                </c:pt>
                <c:pt idx="327">
                  <c:v>47.77161361560799</c:v>
                </c:pt>
                <c:pt idx="328">
                  <c:v>41.977541176094491</c:v>
                </c:pt>
                <c:pt idx="329">
                  <c:v>38.273399072236472</c:v>
                </c:pt>
                <c:pt idx="330">
                  <c:v>44.494374062019666</c:v>
                </c:pt>
                <c:pt idx="331">
                  <c:v>42.157598839474787</c:v>
                </c:pt>
                <c:pt idx="332">
                  <c:v>42.354763708876824</c:v>
                </c:pt>
                <c:pt idx="333">
                  <c:v>39.170836188134338</c:v>
                </c:pt>
                <c:pt idx="334">
                  <c:v>43.109813574654375</c:v>
                </c:pt>
                <c:pt idx="335">
                  <c:v>39.825489218572201</c:v>
                </c:pt>
                <c:pt idx="336">
                  <c:v>44.423007636898681</c:v>
                </c:pt>
                <c:pt idx="337">
                  <c:v>45.426803190234722</c:v>
                </c:pt>
                <c:pt idx="338">
                  <c:v>31.411508656851048</c:v>
                </c:pt>
                <c:pt idx="339">
                  <c:v>43.656725767167465</c:v>
                </c:pt>
                <c:pt idx="340">
                  <c:v>50.261489692044371</c:v>
                </c:pt>
                <c:pt idx="341">
                  <c:v>44.010361091647106</c:v>
                </c:pt>
                <c:pt idx="342">
                  <c:v>37.598614834712421</c:v>
                </c:pt>
                <c:pt idx="343">
                  <c:v>50.724939455178692</c:v>
                </c:pt>
                <c:pt idx="344">
                  <c:v>17.056748403975437</c:v>
                </c:pt>
                <c:pt idx="345">
                  <c:v>35.915542242270867</c:v>
                </c:pt>
                <c:pt idx="346">
                  <c:v>38.195120644682461</c:v>
                </c:pt>
                <c:pt idx="347">
                  <c:v>28.597200466214563</c:v>
                </c:pt>
                <c:pt idx="348">
                  <c:v>30.240010644483746</c:v>
                </c:pt>
                <c:pt idx="349">
                  <c:v>47.415559090276801</c:v>
                </c:pt>
                <c:pt idx="350">
                  <c:v>32.954008399810952</c:v>
                </c:pt>
                <c:pt idx="351">
                  <c:v>33.340994136029934</c:v>
                </c:pt>
                <c:pt idx="352">
                  <c:v>30.477178727966912</c:v>
                </c:pt>
                <c:pt idx="353">
                  <c:v>43.794793015767141</c:v>
                </c:pt>
                <c:pt idx="354">
                  <c:v>33.258482106985696</c:v>
                </c:pt>
                <c:pt idx="355">
                  <c:v>46.254774681680686</c:v>
                </c:pt>
                <c:pt idx="356">
                  <c:v>47.119898186204161</c:v>
                </c:pt>
                <c:pt idx="357">
                  <c:v>37.563622822395232</c:v>
                </c:pt>
                <c:pt idx="358">
                  <c:v>37.728906080574937</c:v>
                </c:pt>
                <c:pt idx="359">
                  <c:v>29.08000383616135</c:v>
                </c:pt>
                <c:pt idx="360">
                  <c:v>33.884882327478579</c:v>
                </c:pt>
                <c:pt idx="361">
                  <c:v>49.957102384900033</c:v>
                </c:pt>
                <c:pt idx="362">
                  <c:v>52.20091117472073</c:v>
                </c:pt>
                <c:pt idx="363">
                  <c:v>41.665118666121771</c:v>
                </c:pt>
                <c:pt idx="364">
                  <c:v>38.330077492187272</c:v>
                </c:pt>
                <c:pt idx="365">
                  <c:v>27.849840203143749</c:v>
                </c:pt>
                <c:pt idx="366">
                  <c:v>28.680749295623748</c:v>
                </c:pt>
                <c:pt idx="367">
                  <c:v>42.304565291206984</c:v>
                </c:pt>
                <c:pt idx="368">
                  <c:v>38.467367140513232</c:v>
                </c:pt>
                <c:pt idx="369">
                  <c:v>25.799308281356513</c:v>
                </c:pt>
                <c:pt idx="370">
                  <c:v>38.963562515174004</c:v>
                </c:pt>
                <c:pt idx="371">
                  <c:v>48.810314781230794</c:v>
                </c:pt>
                <c:pt idx="372">
                  <c:v>39.747037990957374</c:v>
                </c:pt>
                <c:pt idx="373">
                  <c:v>35.700492566573381</c:v>
                </c:pt>
                <c:pt idx="374">
                  <c:v>37.743507685714704</c:v>
                </c:pt>
                <c:pt idx="375">
                  <c:v>33.313605326389073</c:v>
                </c:pt>
                <c:pt idx="376">
                  <c:v>40.734590338575792</c:v>
                </c:pt>
                <c:pt idx="377">
                  <c:v>34.107189605730738</c:v>
                </c:pt>
                <c:pt idx="378">
                  <c:v>51.306930060039385</c:v>
                </c:pt>
                <c:pt idx="379">
                  <c:v>55.147843412040878</c:v>
                </c:pt>
                <c:pt idx="380">
                  <c:v>51.581509356691292</c:v>
                </c:pt>
                <c:pt idx="381">
                  <c:v>31.484862282671521</c:v>
                </c:pt>
                <c:pt idx="382">
                  <c:v>26.663999785727921</c:v>
                </c:pt>
                <c:pt idx="383">
                  <c:v>24.270718943293065</c:v>
                </c:pt>
                <c:pt idx="384">
                  <c:v>25.508399378956579</c:v>
                </c:pt>
                <c:pt idx="385">
                  <c:v>19.314467598692595</c:v>
                </c:pt>
                <c:pt idx="386">
                  <c:v>26.054879571317606</c:v>
                </c:pt>
                <c:pt idx="387">
                  <c:v>29.032311019373477</c:v>
                </c:pt>
                <c:pt idx="388">
                  <c:v>27.588480111144996</c:v>
                </c:pt>
                <c:pt idx="389">
                  <c:v>49.234279730466461</c:v>
                </c:pt>
                <c:pt idx="390">
                  <c:v>36.184591936976361</c:v>
                </c:pt>
                <c:pt idx="391">
                  <c:v>46.49272036543757</c:v>
                </c:pt>
                <c:pt idx="392">
                  <c:v>40.618468697700976</c:v>
                </c:pt>
                <c:pt idx="393">
                  <c:v>45.73378249829144</c:v>
                </c:pt>
                <c:pt idx="394">
                  <c:v>44.759362955295757</c:v>
                </c:pt>
                <c:pt idx="395">
                  <c:v>52.274696800693263</c:v>
                </c:pt>
                <c:pt idx="396">
                  <c:v>50.098193634564161</c:v>
                </c:pt>
                <c:pt idx="397">
                  <c:v>51.7474838151143</c:v>
                </c:pt>
                <c:pt idx="398">
                  <c:v>48.507569074664303</c:v>
                </c:pt>
                <c:pt idx="399">
                  <c:v>36.593868881041843</c:v>
                </c:pt>
                <c:pt idx="400">
                  <c:v>42.110424422869393</c:v>
                </c:pt>
                <c:pt idx="401">
                  <c:v>45.620944058572306</c:v>
                </c:pt>
                <c:pt idx="402">
                  <c:v>40.001745280614337</c:v>
                </c:pt>
                <c:pt idx="403">
                  <c:v>41.401252973241043</c:v>
                </c:pt>
                <c:pt idx="404">
                  <c:v>17.850419083347518</c:v>
                </c:pt>
                <c:pt idx="405">
                  <c:v>39.386490664044715</c:v>
                </c:pt>
                <c:pt idx="406">
                  <c:v>47.647197571813543</c:v>
                </c:pt>
                <c:pt idx="407">
                  <c:v>36.160054328339122</c:v>
                </c:pt>
                <c:pt idx="408">
                  <c:v>55.340342679800621</c:v>
                </c:pt>
                <c:pt idx="409">
                  <c:v>43.656207366984987</c:v>
                </c:pt>
                <c:pt idx="410">
                  <c:v>51.572437353497946</c:v>
                </c:pt>
                <c:pt idx="411">
                  <c:v>31.64954074063834</c:v>
                </c:pt>
                <c:pt idx="412">
                  <c:v>38.706781624787126</c:v>
                </c:pt>
                <c:pt idx="413">
                  <c:v>42.492053357202778</c:v>
                </c:pt>
                <c:pt idx="414">
                  <c:v>32.753646729283645</c:v>
                </c:pt>
                <c:pt idx="415">
                  <c:v>26.327903667422088</c:v>
                </c:pt>
                <c:pt idx="416">
                  <c:v>25.297928904870975</c:v>
                </c:pt>
                <c:pt idx="417">
                  <c:v>29.964826547618944</c:v>
                </c:pt>
                <c:pt idx="418">
                  <c:v>27.420172851900841</c:v>
                </c:pt>
                <c:pt idx="419">
                  <c:v>21.733927650342533</c:v>
                </c:pt>
                <c:pt idx="420">
                  <c:v>17.491686157073524</c:v>
                </c:pt>
                <c:pt idx="421">
                  <c:v>40.733726338271666</c:v>
                </c:pt>
                <c:pt idx="422">
                  <c:v>20.903104957892943</c:v>
                </c:pt>
                <c:pt idx="423">
                  <c:v>26.907647871492049</c:v>
                </c:pt>
                <c:pt idx="424">
                  <c:v>27.116995145182287</c:v>
                </c:pt>
                <c:pt idx="425">
                  <c:v>41.913259553467363</c:v>
                </c:pt>
                <c:pt idx="426">
                  <c:v>46.083789021493729</c:v>
                </c:pt>
                <c:pt idx="427">
                  <c:v>29.438995962526576</c:v>
                </c:pt>
                <c:pt idx="428">
                  <c:v>39.164528985914203</c:v>
                </c:pt>
                <c:pt idx="429">
                  <c:v>42.728357440381814</c:v>
                </c:pt>
                <c:pt idx="430">
                  <c:v>34.113669608011698</c:v>
                </c:pt>
                <c:pt idx="431">
                  <c:v>43.225157615255476</c:v>
                </c:pt>
                <c:pt idx="432">
                  <c:v>34.48752253960793</c:v>
                </c:pt>
                <c:pt idx="433">
                  <c:v>17.372799715225501</c:v>
                </c:pt>
                <c:pt idx="434">
                  <c:v>21.763562860774126</c:v>
                </c:pt>
                <c:pt idx="435">
                  <c:v>47.379271077503418</c:v>
                </c:pt>
                <c:pt idx="436">
                  <c:v>25.47375296676104</c:v>
                </c:pt>
                <c:pt idx="437">
                  <c:v>37.911901344989275</c:v>
                </c:pt>
                <c:pt idx="438">
                  <c:v>37.083065853239177</c:v>
                </c:pt>
                <c:pt idx="439">
                  <c:v>36.289740773988747</c:v>
                </c:pt>
                <c:pt idx="440">
                  <c:v>29.86486171243132</c:v>
                </c:pt>
                <c:pt idx="441">
                  <c:v>22.032871755570856</c:v>
                </c:pt>
                <c:pt idx="442">
                  <c:v>20.047312656654054</c:v>
                </c:pt>
                <c:pt idx="443">
                  <c:v>21.945348524762682</c:v>
                </c:pt>
                <c:pt idx="444">
                  <c:v>14.415413074225402</c:v>
                </c:pt>
                <c:pt idx="445">
                  <c:v>26.061532373659393</c:v>
                </c:pt>
                <c:pt idx="446">
                  <c:v>28.839898151644149</c:v>
                </c:pt>
                <c:pt idx="447">
                  <c:v>19.223401966637489</c:v>
                </c:pt>
                <c:pt idx="448">
                  <c:v>34.088095199009508</c:v>
                </c:pt>
                <c:pt idx="449">
                  <c:v>27.235103986756602</c:v>
                </c:pt>
                <c:pt idx="450">
                  <c:v>29.093136640784095</c:v>
                </c:pt>
                <c:pt idx="451">
                  <c:v>11.248938359626301</c:v>
                </c:pt>
                <c:pt idx="452">
                  <c:v>31.364679840367302</c:v>
                </c:pt>
                <c:pt idx="453">
                  <c:v>25.705132248206549</c:v>
                </c:pt>
                <c:pt idx="454">
                  <c:v>31.443131067982137</c:v>
                </c:pt>
                <c:pt idx="455">
                  <c:v>22.209559817765054</c:v>
                </c:pt>
                <c:pt idx="456">
                  <c:v>31.509918291491235</c:v>
                </c:pt>
                <c:pt idx="457">
                  <c:v>31.429652663237736</c:v>
                </c:pt>
                <c:pt idx="458">
                  <c:v>19.19203875559764</c:v>
                </c:pt>
                <c:pt idx="459">
                  <c:v>25.960789938198054</c:v>
                </c:pt>
                <c:pt idx="460">
                  <c:v>21.17647465411908</c:v>
                </c:pt>
                <c:pt idx="461">
                  <c:v>47.04542135998831</c:v>
                </c:pt>
                <c:pt idx="462">
                  <c:v>47.322851857643847</c:v>
                </c:pt>
                <c:pt idx="463">
                  <c:v>27.048047920912865</c:v>
                </c:pt>
                <c:pt idx="464">
                  <c:v>42.259550875361903</c:v>
                </c:pt>
                <c:pt idx="465">
                  <c:v>28.739155716182811</c:v>
                </c:pt>
                <c:pt idx="466">
                  <c:v>28.496112430631573</c:v>
                </c:pt>
                <c:pt idx="467">
                  <c:v>16.718837885030933</c:v>
                </c:pt>
                <c:pt idx="468">
                  <c:v>35.098975554839392</c:v>
                </c:pt>
                <c:pt idx="469">
                  <c:v>26.418018899142652</c:v>
                </c:pt>
                <c:pt idx="470">
                  <c:v>21.540737182339488</c:v>
                </c:pt>
                <c:pt idx="471">
                  <c:v>19.458410049360335</c:v>
                </c:pt>
                <c:pt idx="472">
                  <c:v>36.700486518571253</c:v>
                </c:pt>
                <c:pt idx="473">
                  <c:v>23.611745911334559</c:v>
                </c:pt>
                <c:pt idx="474">
                  <c:v>17.297977288888003</c:v>
                </c:pt>
                <c:pt idx="475">
                  <c:v>23.873538003485379</c:v>
                </c:pt>
                <c:pt idx="476">
                  <c:v>17.310591693328277</c:v>
                </c:pt>
                <c:pt idx="477">
                  <c:v>18.217705612632376</c:v>
                </c:pt>
                <c:pt idx="478">
                  <c:v>22.710334394037705</c:v>
                </c:pt>
                <c:pt idx="479">
                  <c:v>28.948675789933873</c:v>
                </c:pt>
                <c:pt idx="480">
                  <c:v>30.334359477694534</c:v>
                </c:pt>
                <c:pt idx="481">
                  <c:v>25.481183369376545</c:v>
                </c:pt>
                <c:pt idx="482">
                  <c:v>29.038099821411134</c:v>
                </c:pt>
                <c:pt idx="483">
                  <c:v>26.968905493054731</c:v>
                </c:pt>
                <c:pt idx="484">
                  <c:v>24.270718943293065</c:v>
                </c:pt>
                <c:pt idx="485">
                  <c:v>23.44300665193834</c:v>
                </c:pt>
                <c:pt idx="486">
                  <c:v>31.238103795812535</c:v>
                </c:pt>
                <c:pt idx="487">
                  <c:v>29.522285591844525</c:v>
                </c:pt>
                <c:pt idx="488">
                  <c:v>20.977927384230441</c:v>
                </c:pt>
                <c:pt idx="489">
                  <c:v>16.038005645377986</c:v>
                </c:pt>
                <c:pt idx="490">
                  <c:v>14.147054579763212</c:v>
                </c:pt>
                <c:pt idx="491">
                  <c:v>14.80360841087016</c:v>
                </c:pt>
                <c:pt idx="492">
                  <c:v>20.811607325685777</c:v>
                </c:pt>
                <c:pt idx="493">
                  <c:v>25.928476326823667</c:v>
                </c:pt>
                <c:pt idx="494">
                  <c:v>16.42205378056293</c:v>
                </c:pt>
                <c:pt idx="495">
                  <c:v>25.203839271751423</c:v>
                </c:pt>
                <c:pt idx="496">
                  <c:v>19.728496544430783</c:v>
                </c:pt>
                <c:pt idx="497">
                  <c:v>32.752350728827452</c:v>
                </c:pt>
                <c:pt idx="498">
                  <c:v>17.20224605519061</c:v>
                </c:pt>
                <c:pt idx="499">
                  <c:v>23.267268990078684</c:v>
                </c:pt>
                <c:pt idx="500">
                  <c:v>24.655112678599661</c:v>
                </c:pt>
                <c:pt idx="501">
                  <c:v>25.845100297475302</c:v>
                </c:pt>
                <c:pt idx="502">
                  <c:v>23.373627427516855</c:v>
                </c:pt>
                <c:pt idx="503">
                  <c:v>20.548346433017944</c:v>
                </c:pt>
                <c:pt idx="504">
                  <c:v>12.686202865543407</c:v>
                </c:pt>
                <c:pt idx="505">
                  <c:v>20.955117776201455</c:v>
                </c:pt>
                <c:pt idx="506">
                  <c:v>32.695845108937476</c:v>
                </c:pt>
                <c:pt idx="507">
                  <c:v>36.967117012425184</c:v>
                </c:pt>
                <c:pt idx="508">
                  <c:v>19.675274125696493</c:v>
                </c:pt>
                <c:pt idx="509">
                  <c:v>23.414926642054173</c:v>
                </c:pt>
                <c:pt idx="510">
                  <c:v>23.833448389373835</c:v>
                </c:pt>
                <c:pt idx="511">
                  <c:v>24.617096665218025</c:v>
                </c:pt>
                <c:pt idx="512">
                  <c:v>17.545686176081531</c:v>
                </c:pt>
                <c:pt idx="513">
                  <c:v>36.265635165503575</c:v>
                </c:pt>
                <c:pt idx="514">
                  <c:v>23.428491446828989</c:v>
                </c:pt>
                <c:pt idx="515">
                  <c:v>29.447895165659094</c:v>
                </c:pt>
                <c:pt idx="516">
                  <c:v>19.441562043429837</c:v>
                </c:pt>
                <c:pt idx="517">
                  <c:v>10.889168632987358</c:v>
                </c:pt>
                <c:pt idx="518">
                  <c:v>21.371911522912857</c:v>
                </c:pt>
                <c:pt idx="519">
                  <c:v>23.825499586575852</c:v>
                </c:pt>
                <c:pt idx="520">
                  <c:v>33.508091794848312</c:v>
                </c:pt>
                <c:pt idx="521">
                  <c:v>16.930345159481494</c:v>
                </c:pt>
                <c:pt idx="522">
                  <c:v>40.064644502754867</c:v>
                </c:pt>
                <c:pt idx="523">
                  <c:v>43.970012277444319</c:v>
                </c:pt>
                <c:pt idx="524">
                  <c:v>28.843181352799835</c:v>
                </c:pt>
                <c:pt idx="525">
                  <c:v>18.848253034585067</c:v>
                </c:pt>
                <c:pt idx="526">
                  <c:v>30.842823656673922</c:v>
                </c:pt>
                <c:pt idx="527">
                  <c:v>31.075844538697275</c:v>
                </c:pt>
                <c:pt idx="528">
                  <c:v>21.797518072726362</c:v>
                </c:pt>
                <c:pt idx="529">
                  <c:v>20.544026431497301</c:v>
                </c:pt>
                <c:pt idx="530">
                  <c:v>23.782904371582337</c:v>
                </c:pt>
                <c:pt idx="531">
                  <c:v>31.306187019777827</c:v>
                </c:pt>
                <c:pt idx="532">
                  <c:v>19.243792373814916</c:v>
                </c:pt>
                <c:pt idx="533">
                  <c:v>21.877265300797387</c:v>
                </c:pt>
                <c:pt idx="534">
                  <c:v>17.536786972949013</c:v>
                </c:pt>
                <c:pt idx="535">
                  <c:v>24.622539867134034</c:v>
                </c:pt>
                <c:pt idx="536">
                  <c:v>22.771592015600387</c:v>
                </c:pt>
                <c:pt idx="537">
                  <c:v>22.664542377918917</c:v>
                </c:pt>
                <c:pt idx="538">
                  <c:v>8.1407836655558494</c:v>
                </c:pt>
                <c:pt idx="539">
                  <c:v>22.928753670921292</c:v>
                </c:pt>
                <c:pt idx="540">
                  <c:v>21.886855704173207</c:v>
                </c:pt>
                <c:pt idx="541">
                  <c:v>21.97766213613707</c:v>
                </c:pt>
                <c:pt idx="542">
                  <c:v>30.079565788007152</c:v>
                </c:pt>
                <c:pt idx="543">
                  <c:v>16.612047447440702</c:v>
                </c:pt>
                <c:pt idx="544">
                  <c:v>14.239070612152855</c:v>
                </c:pt>
                <c:pt idx="545">
                  <c:v>33.671042252206874</c:v>
                </c:pt>
                <c:pt idx="546">
                  <c:v>36.869312177997884</c:v>
                </c:pt>
                <c:pt idx="547">
                  <c:v>34.212943242956023</c:v>
                </c:pt>
                <c:pt idx="548">
                  <c:v>34.618936985865815</c:v>
                </c:pt>
                <c:pt idx="549">
                  <c:v>24.311154157526264</c:v>
                </c:pt>
                <c:pt idx="550">
                  <c:v>25.406447343069463</c:v>
                </c:pt>
                <c:pt idx="551">
                  <c:v>30.589153167381912</c:v>
                </c:pt>
                <c:pt idx="552">
                  <c:v>35.235401202861219</c:v>
                </c:pt>
                <c:pt idx="553">
                  <c:v>21.756305258219449</c:v>
                </c:pt>
                <c:pt idx="554">
                  <c:v>29.456189568578726</c:v>
                </c:pt>
                <c:pt idx="555">
                  <c:v>35.626188540418362</c:v>
                </c:pt>
                <c:pt idx="556">
                  <c:v>20.598631250718199</c:v>
                </c:pt>
                <c:pt idx="557">
                  <c:v>28.795920536164026</c:v>
                </c:pt>
                <c:pt idx="558">
                  <c:v>25.561794597751696</c:v>
                </c:pt>
                <c:pt idx="559">
                  <c:v>26.716358204158084</c:v>
                </c:pt>
                <c:pt idx="560">
                  <c:v>19.474912455169182</c:v>
                </c:pt>
                <c:pt idx="561">
                  <c:v>16.517266614077847</c:v>
                </c:pt>
                <c:pt idx="562">
                  <c:v>31.123969355637211</c:v>
                </c:pt>
                <c:pt idx="563">
                  <c:v>40.011335683990154</c:v>
                </c:pt>
                <c:pt idx="564">
                  <c:v>10.018688326578289</c:v>
                </c:pt>
                <c:pt idx="565">
                  <c:v>40.252737368963551</c:v>
                </c:pt>
                <c:pt idx="566">
                  <c:v>30.044660175720377</c:v>
                </c:pt>
                <c:pt idx="567">
                  <c:v>24.941096779266065</c:v>
                </c:pt>
                <c:pt idx="568">
                  <c:v>8.9326399442892601</c:v>
                </c:pt>
                <c:pt idx="569">
                  <c:v>23.397905836062854</c:v>
                </c:pt>
                <c:pt idx="570">
                  <c:v>8.9352319452016449</c:v>
                </c:pt>
                <c:pt idx="571">
                  <c:v>28.35960038257933</c:v>
                </c:pt>
                <c:pt idx="572">
                  <c:v>20.684080880796468</c:v>
                </c:pt>
                <c:pt idx="573">
                  <c:v>26.112940391755018</c:v>
                </c:pt>
                <c:pt idx="574">
                  <c:v>23.043147311187848</c:v>
                </c:pt>
                <c:pt idx="575">
                  <c:v>17.976303927658982</c:v>
                </c:pt>
                <c:pt idx="576">
                  <c:v>15.808267964510323</c:v>
                </c:pt>
                <c:pt idx="577">
                  <c:v>16.528153017909862</c:v>
                </c:pt>
                <c:pt idx="578">
                  <c:v>17.695158228695696</c:v>
                </c:pt>
                <c:pt idx="579">
                  <c:v>16.261954524207994</c:v>
                </c:pt>
                <c:pt idx="580">
                  <c:v>15.604623092827328</c:v>
                </c:pt>
                <c:pt idx="581">
                  <c:v>39.11510816851807</c:v>
                </c:pt>
                <c:pt idx="582">
                  <c:v>35.200495590574448</c:v>
                </c:pt>
                <c:pt idx="583">
                  <c:v>38.325498290575396</c:v>
                </c:pt>
                <c:pt idx="584">
                  <c:v>35.770390191177349</c:v>
                </c:pt>
                <c:pt idx="585">
                  <c:v>25.969170741148101</c:v>
                </c:pt>
                <c:pt idx="586">
                  <c:v>21.92875971892342</c:v>
                </c:pt>
                <c:pt idx="587">
                  <c:v>13.619063993910524</c:v>
                </c:pt>
                <c:pt idx="588">
                  <c:v>29.822266497437806</c:v>
                </c:pt>
                <c:pt idx="589">
                  <c:v>26.287554853219309</c:v>
                </c:pt>
                <c:pt idx="590">
                  <c:v>17.396559723589021</c:v>
                </c:pt>
                <c:pt idx="591">
                  <c:v>18.071948761325963</c:v>
                </c:pt>
                <c:pt idx="592">
                  <c:v>26.758348618938712</c:v>
                </c:pt>
                <c:pt idx="593">
                  <c:v>28.372819587232495</c:v>
                </c:pt>
                <c:pt idx="594">
                  <c:v>21.676039629965949</c:v>
                </c:pt>
                <c:pt idx="595">
                  <c:v>12.181281087810941</c:v>
                </c:pt>
                <c:pt idx="596">
                  <c:v>25.228204080327835</c:v>
                </c:pt>
                <c:pt idx="597">
                  <c:v>28.314326766643021</c:v>
                </c:pt>
                <c:pt idx="598">
                  <c:v>25.398239340180247</c:v>
                </c:pt>
                <c:pt idx="599">
                  <c:v>30.87038526637561</c:v>
                </c:pt>
                <c:pt idx="600">
                  <c:v>22.285764644589154</c:v>
                </c:pt>
                <c:pt idx="601">
                  <c:v>16.945292364742912</c:v>
                </c:pt>
                <c:pt idx="602">
                  <c:v>16.459551393762087</c:v>
                </c:pt>
                <c:pt idx="603">
                  <c:v>29.347584730349823</c:v>
                </c:pt>
                <c:pt idx="604">
                  <c:v>24.533547835808836</c:v>
                </c:pt>
                <c:pt idx="605">
                  <c:v>15.253752569320904</c:v>
                </c:pt>
                <c:pt idx="606">
                  <c:v>28.816310943341449</c:v>
                </c:pt>
                <c:pt idx="607">
                  <c:v>26.489039724141982</c:v>
                </c:pt>
                <c:pt idx="608">
                  <c:v>15.450744638662112</c:v>
                </c:pt>
                <c:pt idx="609">
                  <c:v>23.016968101972768</c:v>
                </c:pt>
                <c:pt idx="610">
                  <c:v>23.307272204159812</c:v>
                </c:pt>
                <c:pt idx="611">
                  <c:v>13.133495822990529</c:v>
                </c:pt>
                <c:pt idx="612">
                  <c:v>34.961426706422202</c:v>
                </c:pt>
                <c:pt idx="613">
                  <c:v>29.760749675783881</c:v>
                </c:pt>
                <c:pt idx="614">
                  <c:v>26.218002828736996</c:v>
                </c:pt>
                <c:pt idx="615">
                  <c:v>26.512626932444675</c:v>
                </c:pt>
                <c:pt idx="616">
                  <c:v>29.214528683514093</c:v>
                </c:pt>
                <c:pt idx="617">
                  <c:v>4.5925072165625398</c:v>
                </c:pt>
                <c:pt idx="618">
                  <c:v>37.679571663209224</c:v>
                </c:pt>
                <c:pt idx="619">
                  <c:v>40.376548612545115</c:v>
                </c:pt>
                <c:pt idx="620">
                  <c:v>20.452442399259724</c:v>
                </c:pt>
                <c:pt idx="621">
                  <c:v>8.6050110289638813</c:v>
                </c:pt>
                <c:pt idx="622">
                  <c:v>9.5433153592470052</c:v>
                </c:pt>
                <c:pt idx="623">
                  <c:v>24.48326301810858</c:v>
                </c:pt>
                <c:pt idx="624">
                  <c:v>12.830058916180738</c:v>
                </c:pt>
                <c:pt idx="625">
                  <c:v>10.952759055371187</c:v>
                </c:pt>
                <c:pt idx="626">
                  <c:v>17.65714221531406</c:v>
                </c:pt>
                <c:pt idx="627">
                  <c:v>30.408317903727898</c:v>
                </c:pt>
                <c:pt idx="628">
                  <c:v>30.323213873771284</c:v>
                </c:pt>
                <c:pt idx="629">
                  <c:v>19.124041931662759</c:v>
                </c:pt>
                <c:pt idx="630">
                  <c:v>22.443617500153358</c:v>
                </c:pt>
                <c:pt idx="631">
                  <c:v>5.5868851665835777</c:v>
                </c:pt>
                <c:pt idx="632">
                  <c:v>5.0879249909495963</c:v>
                </c:pt>
                <c:pt idx="633">
                  <c:v>17.880659093992001</c:v>
                </c:pt>
                <c:pt idx="634">
                  <c:v>33.682965456403835</c:v>
                </c:pt>
                <c:pt idx="635">
                  <c:v>16.843081128764556</c:v>
                </c:pt>
                <c:pt idx="636">
                  <c:v>18.859398638508321</c:v>
                </c:pt>
                <c:pt idx="637">
                  <c:v>25.104392836746278</c:v>
                </c:pt>
                <c:pt idx="638">
                  <c:v>16.590706639928737</c:v>
                </c:pt>
                <c:pt idx="639">
                  <c:v>26.950502286576803</c:v>
                </c:pt>
                <c:pt idx="640">
                  <c:v>15.337992598973393</c:v>
                </c:pt>
                <c:pt idx="641">
                  <c:v>16.055717651612614</c:v>
                </c:pt>
                <c:pt idx="642">
                  <c:v>32.901477181319962</c:v>
                </c:pt>
                <c:pt idx="643">
                  <c:v>36.189343938649067</c:v>
                </c:pt>
                <c:pt idx="644">
                  <c:v>32.225137743248482</c:v>
                </c:pt>
                <c:pt idx="645">
                  <c:v>27.168143963186676</c:v>
                </c:pt>
                <c:pt idx="646">
                  <c:v>27.209702377815237</c:v>
                </c:pt>
                <c:pt idx="647">
                  <c:v>16.426200982022745</c:v>
                </c:pt>
                <c:pt idx="648">
                  <c:v>20.710346490041964</c:v>
                </c:pt>
                <c:pt idx="649">
                  <c:v>22.236603027284264</c:v>
                </c:pt>
                <c:pt idx="650">
                  <c:v>16.285887332632338</c:v>
                </c:pt>
                <c:pt idx="651">
                  <c:v>31.228254192345474</c:v>
                </c:pt>
                <c:pt idx="652">
                  <c:v>22.781268819006623</c:v>
                </c:pt>
                <c:pt idx="653">
                  <c:v>22.951217678828623</c:v>
                </c:pt>
                <c:pt idx="654">
                  <c:v>22.18363980864121</c:v>
                </c:pt>
                <c:pt idx="655">
                  <c:v>20.935159369176098</c:v>
                </c:pt>
                <c:pt idx="656">
                  <c:v>26.48230052176978</c:v>
                </c:pt>
                <c:pt idx="657">
                  <c:v>37.156937879242129</c:v>
                </c:pt>
                <c:pt idx="658">
                  <c:v>42.141182833696355</c:v>
                </c:pt>
                <c:pt idx="659">
                  <c:v>39.186301793578231</c:v>
                </c:pt>
                <c:pt idx="660">
                  <c:v>38.148464628259546</c:v>
                </c:pt>
                <c:pt idx="661">
                  <c:v>42.397790924022402</c:v>
                </c:pt>
                <c:pt idx="662">
                  <c:v>23.419333043605231</c:v>
                </c:pt>
                <c:pt idx="663">
                  <c:v>30.605223573038693</c:v>
                </c:pt>
                <c:pt idx="664">
                  <c:v>25.124264843741226</c:v>
                </c:pt>
                <c:pt idx="665">
                  <c:v>18.201980807097243</c:v>
                </c:pt>
                <c:pt idx="666">
                  <c:v>26.383372486947113</c:v>
                </c:pt>
                <c:pt idx="667">
                  <c:v>35.384959655505796</c:v>
                </c:pt>
                <c:pt idx="668">
                  <c:v>38.036922188996613</c:v>
                </c:pt>
                <c:pt idx="669">
                  <c:v>37.715254875769716</c:v>
                </c:pt>
                <c:pt idx="670">
                  <c:v>36.80408015503621</c:v>
                </c:pt>
                <c:pt idx="671">
                  <c:v>35.132585166669976</c:v>
                </c:pt>
                <c:pt idx="672">
                  <c:v>41.423198580965895</c:v>
                </c:pt>
                <c:pt idx="673">
                  <c:v>42.28287888357336</c:v>
                </c:pt>
                <c:pt idx="674">
                  <c:v>41.599800243129678</c:v>
                </c:pt>
                <c:pt idx="675">
                  <c:v>44.532476475431721</c:v>
                </c:pt>
                <c:pt idx="676">
                  <c:v>40.102833316197326</c:v>
                </c:pt>
                <c:pt idx="677">
                  <c:v>39.406017070918011</c:v>
                </c:pt>
                <c:pt idx="678">
                  <c:v>36.743427333686419</c:v>
                </c:pt>
                <c:pt idx="679">
                  <c:v>37.747914087265755</c:v>
                </c:pt>
                <c:pt idx="680">
                  <c:v>35.331823636801914</c:v>
                </c:pt>
                <c:pt idx="681">
                  <c:v>40.662273513120276</c:v>
                </c:pt>
                <c:pt idx="682">
                  <c:v>45.405116782601105</c:v>
                </c:pt>
                <c:pt idx="683">
                  <c:v>45.958681777455979</c:v>
                </c:pt>
                <c:pt idx="684">
                  <c:v>39.796199608262256</c:v>
                </c:pt>
                <c:pt idx="685">
                  <c:v>46.663792425654933</c:v>
                </c:pt>
                <c:pt idx="686">
                  <c:v>42.180840447655832</c:v>
                </c:pt>
                <c:pt idx="687">
                  <c:v>42.531365371040607</c:v>
                </c:pt>
                <c:pt idx="688">
                  <c:v>46.475008359202938</c:v>
                </c:pt>
                <c:pt idx="689">
                  <c:v>42.096254817881693</c:v>
                </c:pt>
                <c:pt idx="690">
                  <c:v>29.502327184819165</c:v>
                </c:pt>
                <c:pt idx="691">
                  <c:v>37.517485206154795</c:v>
                </c:pt>
                <c:pt idx="692">
                  <c:v>46.785184468384934</c:v>
                </c:pt>
                <c:pt idx="693">
                  <c:v>47.965408883823919</c:v>
                </c:pt>
                <c:pt idx="694">
                  <c:v>32.992715613435898</c:v>
                </c:pt>
                <c:pt idx="695">
                  <c:v>43.243301621642168</c:v>
                </c:pt>
                <c:pt idx="696">
                  <c:v>37.33241634101055</c:v>
                </c:pt>
                <c:pt idx="697">
                  <c:v>28.579056459827871</c:v>
                </c:pt>
                <c:pt idx="698">
                  <c:v>35.203605991669306</c:v>
                </c:pt>
                <c:pt idx="699">
                  <c:v>35.448463677859216</c:v>
                </c:pt>
                <c:pt idx="700">
                  <c:v>36.466515236213361</c:v>
                </c:pt>
                <c:pt idx="701">
                  <c:v>50.999259551739357</c:v>
                </c:pt>
                <c:pt idx="702">
                  <c:v>28.578451659614984</c:v>
                </c:pt>
                <c:pt idx="703">
                  <c:v>37.974886967160209</c:v>
                </c:pt>
                <c:pt idx="704">
                  <c:v>49.719675101325628</c:v>
                </c:pt>
                <c:pt idx="705">
                  <c:v>49.31826056002771</c:v>
                </c:pt>
                <c:pt idx="706">
                  <c:v>31.194471780454066</c:v>
                </c:pt>
                <c:pt idx="707">
                  <c:v>37.597491634317052</c:v>
                </c:pt>
                <c:pt idx="708">
                  <c:v>41.387083368253343</c:v>
                </c:pt>
                <c:pt idx="709">
                  <c:v>38.218880653045986</c:v>
                </c:pt>
                <c:pt idx="710">
                  <c:v>46.349728315104365</c:v>
                </c:pt>
                <c:pt idx="711">
                  <c:v>44.576367690881419</c:v>
                </c:pt>
                <c:pt idx="712">
                  <c:v>49.817047935600868</c:v>
                </c:pt>
                <c:pt idx="713">
                  <c:v>46.79952687343345</c:v>
                </c:pt>
                <c:pt idx="714">
                  <c:v>54.797750488808163</c:v>
                </c:pt>
                <c:pt idx="715">
                  <c:v>40.297319784656558</c:v>
                </c:pt>
                <c:pt idx="716">
                  <c:v>33.786645492899211</c:v>
                </c:pt>
                <c:pt idx="717">
                  <c:v>55.835501254096442</c:v>
                </c:pt>
                <c:pt idx="718">
                  <c:v>49.659195080036667</c:v>
                </c:pt>
                <c:pt idx="719">
                  <c:v>52.35599922931172</c:v>
                </c:pt>
                <c:pt idx="720">
                  <c:v>43.801791418230572</c:v>
                </c:pt>
                <c:pt idx="721">
                  <c:v>48.340730615937176</c:v>
                </c:pt>
                <c:pt idx="722">
                  <c:v>57.512785044500333</c:v>
                </c:pt>
                <c:pt idx="723">
                  <c:v>48.262452188383165</c:v>
                </c:pt>
                <c:pt idx="724">
                  <c:v>55.37343389144872</c:v>
                </c:pt>
                <c:pt idx="725">
                  <c:v>47.849373642979522</c:v>
                </c:pt>
                <c:pt idx="726">
                  <c:v>54.248937495625995</c:v>
                </c:pt>
                <c:pt idx="727">
                  <c:v>61.123960715634169</c:v>
                </c:pt>
                <c:pt idx="728">
                  <c:v>60.967317460495742</c:v>
                </c:pt>
                <c:pt idx="729">
                  <c:v>56.546055104211391</c:v>
                </c:pt>
                <c:pt idx="730">
                  <c:v>57.380420197907902</c:v>
                </c:pt>
                <c:pt idx="731">
                  <c:v>42.017717190236446</c:v>
                </c:pt>
                <c:pt idx="732">
                  <c:v>46.369168321947242</c:v>
                </c:pt>
                <c:pt idx="733">
                  <c:v>44.436831641764741</c:v>
                </c:pt>
                <c:pt idx="734">
                  <c:v>48.703178743518912</c:v>
                </c:pt>
                <c:pt idx="735">
                  <c:v>37.831722116766187</c:v>
                </c:pt>
                <c:pt idx="736">
                  <c:v>47.087584574829769</c:v>
                </c:pt>
                <c:pt idx="737">
                  <c:v>52.819794592567696</c:v>
                </c:pt>
                <c:pt idx="738">
                  <c:v>51.47584211949642</c:v>
                </c:pt>
                <c:pt idx="739">
                  <c:v>49.535902236637583</c:v>
                </c:pt>
                <c:pt idx="740">
                  <c:v>41.425099381634979</c:v>
                </c:pt>
                <c:pt idx="741">
                  <c:v>41.796878712501304</c:v>
                </c:pt>
                <c:pt idx="742">
                  <c:v>32.686341105592071</c:v>
                </c:pt>
                <c:pt idx="743">
                  <c:v>48.845047593456748</c:v>
                </c:pt>
                <c:pt idx="744">
                  <c:v>40.601102291588006</c:v>
                </c:pt>
                <c:pt idx="745">
                  <c:v>45.716329692148051</c:v>
                </c:pt>
                <c:pt idx="746">
                  <c:v>54.465110371718851</c:v>
                </c:pt>
                <c:pt idx="747">
                  <c:v>57.73336432214424</c:v>
                </c:pt>
                <c:pt idx="748">
                  <c:v>63.572969577685285</c:v>
                </c:pt>
                <c:pt idx="749">
                  <c:v>58.404951758543014</c:v>
                </c:pt>
                <c:pt idx="750">
                  <c:v>51.846671050028206</c:v>
                </c:pt>
                <c:pt idx="751">
                  <c:v>67.064308406636556</c:v>
                </c:pt>
                <c:pt idx="752">
                  <c:v>56.320119024681887</c:v>
                </c:pt>
                <c:pt idx="753">
                  <c:v>41.69069307512396</c:v>
                </c:pt>
                <c:pt idx="754">
                  <c:v>50.202564871302833</c:v>
                </c:pt>
                <c:pt idx="755">
                  <c:v>21.283092291648483</c:v>
                </c:pt>
                <c:pt idx="756">
                  <c:v>42.969499925263968</c:v>
                </c:pt>
                <c:pt idx="757">
                  <c:v>42.457147744916</c:v>
                </c:pt>
                <c:pt idx="758">
                  <c:v>66.706698680757924</c:v>
                </c:pt>
                <c:pt idx="759">
                  <c:v>66.037530445210706</c:v>
                </c:pt>
                <c:pt idx="760">
                  <c:v>65.568119079977905</c:v>
                </c:pt>
                <c:pt idx="761">
                  <c:v>60.21753799657337</c:v>
                </c:pt>
                <c:pt idx="762">
                  <c:v>33.576693418996086</c:v>
                </c:pt>
                <c:pt idx="763">
                  <c:v>32.993493213709613</c:v>
                </c:pt>
                <c:pt idx="764">
                  <c:v>42.486523755256364</c:v>
                </c:pt>
                <c:pt idx="765">
                  <c:v>55.519363542815967</c:v>
                </c:pt>
                <c:pt idx="766">
                  <c:v>44.206834760805833</c:v>
                </c:pt>
                <c:pt idx="767">
                  <c:v>52.367231233265386</c:v>
                </c:pt>
                <c:pt idx="768">
                  <c:v>46.532637179488283</c:v>
                </c:pt>
                <c:pt idx="769">
                  <c:v>60.103057956276395</c:v>
                </c:pt>
                <c:pt idx="770">
                  <c:v>53.005381857894413</c:v>
                </c:pt>
                <c:pt idx="771">
                  <c:v>51.06518277494434</c:v>
                </c:pt>
                <c:pt idx="772">
                  <c:v>48.98570684296881</c:v>
                </c:pt>
                <c:pt idx="773">
                  <c:v>56.894160826744603</c:v>
                </c:pt>
                <c:pt idx="774">
                  <c:v>52.201343174872797</c:v>
                </c:pt>
                <c:pt idx="775">
                  <c:v>62.665510058259535</c:v>
                </c:pt>
                <c:pt idx="776">
                  <c:v>29.691629651453638</c:v>
                </c:pt>
                <c:pt idx="777">
                  <c:v>45.072476665511786</c:v>
                </c:pt>
                <c:pt idx="778">
                  <c:v>13.969502517264885</c:v>
                </c:pt>
                <c:pt idx="779">
                  <c:v>37.987933371752547</c:v>
                </c:pt>
                <c:pt idx="780">
                  <c:v>34.015778373553985</c:v>
                </c:pt>
                <c:pt idx="781">
                  <c:v>39.961137266320314</c:v>
                </c:pt>
                <c:pt idx="782">
                  <c:v>57.753236329139192</c:v>
                </c:pt>
                <c:pt idx="783">
                  <c:v>52.31184881377078</c:v>
                </c:pt>
                <c:pt idx="784">
                  <c:v>57.318471376101925</c:v>
                </c:pt>
                <c:pt idx="785">
                  <c:v>58.815611103095101</c:v>
                </c:pt>
                <c:pt idx="786">
                  <c:v>34.273077664123335</c:v>
                </c:pt>
                <c:pt idx="787">
                  <c:v>40.131258926203145</c:v>
                </c:pt>
                <c:pt idx="788">
                  <c:v>42.933384712551415</c:v>
                </c:pt>
                <c:pt idx="789">
                  <c:v>45.781820915200953</c:v>
                </c:pt>
                <c:pt idx="790">
                  <c:v>28.326249970839989</c:v>
                </c:pt>
                <c:pt idx="791">
                  <c:v>24.407922191588611</c:v>
                </c:pt>
                <c:pt idx="792">
                  <c:v>37.328787539733213</c:v>
                </c:pt>
                <c:pt idx="793">
                  <c:v>31.379195045476653</c:v>
                </c:pt>
                <c:pt idx="794">
                  <c:v>18.327347251226232</c:v>
                </c:pt>
                <c:pt idx="795">
                  <c:v>37.330861140463121</c:v>
                </c:pt>
                <c:pt idx="796">
                  <c:v>29.057539828254018</c:v>
                </c:pt>
                <c:pt idx="797">
                  <c:v>27.669696139733038</c:v>
                </c:pt>
                <c:pt idx="798">
                  <c:v>30.182381824198401</c:v>
                </c:pt>
                <c:pt idx="799">
                  <c:v>35.596812530078012</c:v>
                </c:pt>
                <c:pt idx="800">
                  <c:v>28.534042043982797</c:v>
                </c:pt>
                <c:pt idx="801">
                  <c:v>36.242566357383353</c:v>
                </c:pt>
                <c:pt idx="802">
                  <c:v>25.500536976189011</c:v>
                </c:pt>
                <c:pt idx="803">
                  <c:v>41.919480355657079</c:v>
                </c:pt>
                <c:pt idx="804">
                  <c:v>49.823700737942659</c:v>
                </c:pt>
                <c:pt idx="805">
                  <c:v>41.698296277800289</c:v>
                </c:pt>
                <c:pt idx="806">
                  <c:v>48.598375506628173</c:v>
                </c:pt>
                <c:pt idx="807">
                  <c:v>49.329578964011787</c:v>
                </c:pt>
                <c:pt idx="808">
                  <c:v>46.775939665130764</c:v>
                </c:pt>
                <c:pt idx="809">
                  <c:v>49.366039776845994</c:v>
                </c:pt>
                <c:pt idx="810">
                  <c:v>36.405344014681091</c:v>
                </c:pt>
                <c:pt idx="811">
                  <c:v>13.905739294820231</c:v>
                </c:pt>
                <c:pt idx="812">
                  <c:v>29.657760839531814</c:v>
                </c:pt>
                <c:pt idx="813">
                  <c:v>35.386687656114049</c:v>
                </c:pt>
                <c:pt idx="814">
                  <c:v>32.654200294278503</c:v>
                </c:pt>
                <c:pt idx="815">
                  <c:v>55.356326685426986</c:v>
                </c:pt>
                <c:pt idx="816">
                  <c:v>29.372813539230364</c:v>
                </c:pt>
                <c:pt idx="817">
                  <c:v>17.464383747463078</c:v>
                </c:pt>
                <c:pt idx="818">
                  <c:v>24.839576743531012</c:v>
                </c:pt>
                <c:pt idx="819">
                  <c:v>30.788046037392206</c:v>
                </c:pt>
                <c:pt idx="820">
                  <c:v>35.013785124852362</c:v>
                </c:pt>
                <c:pt idx="821">
                  <c:v>25.921737124451464</c:v>
                </c:pt>
                <c:pt idx="822">
                  <c:v>39.967790068662097</c:v>
                </c:pt>
                <c:pt idx="823">
                  <c:v>22.668603179348317</c:v>
                </c:pt>
                <c:pt idx="824">
                  <c:v>35.551020513959223</c:v>
                </c:pt>
                <c:pt idx="825">
                  <c:v>47.926528870138164</c:v>
                </c:pt>
                <c:pt idx="826">
                  <c:v>45.099433475000581</c:v>
                </c:pt>
                <c:pt idx="827">
                  <c:v>28.256697946357676</c:v>
                </c:pt>
                <c:pt idx="828">
                  <c:v>53.790585334286035</c:v>
                </c:pt>
                <c:pt idx="829">
                  <c:v>16.354575356810525</c:v>
                </c:pt>
                <c:pt idx="830">
                  <c:v>18.541619326650004</c:v>
                </c:pt>
                <c:pt idx="831">
                  <c:v>30.680650799589081</c:v>
                </c:pt>
                <c:pt idx="832">
                  <c:v>39.297930632871577</c:v>
                </c:pt>
                <c:pt idx="833">
                  <c:v>12.085722654174374</c:v>
                </c:pt>
                <c:pt idx="834">
                  <c:v>21.903185309921227</c:v>
                </c:pt>
                <c:pt idx="835">
                  <c:v>38.246183062656435</c:v>
                </c:pt>
                <c:pt idx="836">
                  <c:v>48.604509908787485</c:v>
                </c:pt>
                <c:pt idx="837">
                  <c:v>39.367828257475544</c:v>
                </c:pt>
                <c:pt idx="838">
                  <c:v>39.124266571741828</c:v>
                </c:pt>
                <c:pt idx="839">
                  <c:v>37.338291543078618</c:v>
                </c:pt>
                <c:pt idx="840">
                  <c:v>61.307733580322221</c:v>
                </c:pt>
                <c:pt idx="841">
                  <c:v>22.624625563868197</c:v>
                </c:pt>
                <c:pt idx="842">
                  <c:v>41.244091317920144</c:v>
                </c:pt>
                <c:pt idx="843">
                  <c:v>14.579141131857678</c:v>
                </c:pt>
                <c:pt idx="844">
                  <c:v>44.326844403049229</c:v>
                </c:pt>
                <c:pt idx="845">
                  <c:v>25.984463546531163</c:v>
                </c:pt>
                <c:pt idx="846">
                  <c:v>21.901111709191323</c:v>
                </c:pt>
                <c:pt idx="847">
                  <c:v>33.186251681560591</c:v>
                </c:pt>
                <c:pt idx="848">
                  <c:v>21.165329050195822</c:v>
                </c:pt>
                <c:pt idx="849">
                  <c:v>34.649090596479887</c:v>
                </c:pt>
                <c:pt idx="850">
                  <c:v>24.989048796145177</c:v>
                </c:pt>
                <c:pt idx="851">
                  <c:v>22.155905398878701</c:v>
                </c:pt>
                <c:pt idx="852">
                  <c:v>33.446920573316042</c:v>
                </c:pt>
                <c:pt idx="853">
                  <c:v>35.91960304370027</c:v>
                </c:pt>
                <c:pt idx="854">
                  <c:v>24.166261306523978</c:v>
                </c:pt>
                <c:pt idx="855">
                  <c:v>29.210467882084693</c:v>
                </c:pt>
                <c:pt idx="856">
                  <c:v>37.30943393292074</c:v>
                </c:pt>
                <c:pt idx="857">
                  <c:v>49.293377351268823</c:v>
                </c:pt>
                <c:pt idx="858">
                  <c:v>25.142840850279978</c:v>
                </c:pt>
                <c:pt idx="859">
                  <c:v>9.2153408437999769</c:v>
                </c:pt>
                <c:pt idx="860">
                  <c:v>19.27593318512848</c:v>
                </c:pt>
                <c:pt idx="861">
                  <c:v>33.787336693142514</c:v>
                </c:pt>
                <c:pt idx="862">
                  <c:v>21.329575508010578</c:v>
                </c:pt>
                <c:pt idx="863">
                  <c:v>19.283190787683157</c:v>
                </c:pt>
                <c:pt idx="864">
                  <c:v>32.007150466516961</c:v>
                </c:pt>
                <c:pt idx="865">
                  <c:v>19.503942865387888</c:v>
                </c:pt>
                <c:pt idx="866">
                  <c:v>27.457843265160825</c:v>
                </c:pt>
                <c:pt idx="867">
                  <c:v>26.187158017879618</c:v>
                </c:pt>
                <c:pt idx="868">
                  <c:v>28.857437357817947</c:v>
                </c:pt>
                <c:pt idx="869">
                  <c:v>49.707838297159078</c:v>
                </c:pt>
                <c:pt idx="870">
                  <c:v>21.489156364183039</c:v>
                </c:pt>
                <c:pt idx="871">
                  <c:v>27.236399987212792</c:v>
                </c:pt>
                <c:pt idx="872">
                  <c:v>36.289654373958335</c:v>
                </c:pt>
                <c:pt idx="873">
                  <c:v>23.042024110792486</c:v>
                </c:pt>
                <c:pt idx="874">
                  <c:v>28.427856406605454</c:v>
                </c:pt>
                <c:pt idx="875">
                  <c:v>20.73142809746269</c:v>
                </c:pt>
                <c:pt idx="876">
                  <c:v>28.27743395365675</c:v>
                </c:pt>
                <c:pt idx="877">
                  <c:v>27.904617822425475</c:v>
                </c:pt>
                <c:pt idx="878">
                  <c:v>26.858140654065508</c:v>
                </c:pt>
                <c:pt idx="879">
                  <c:v>32.169323323601809</c:v>
                </c:pt>
                <c:pt idx="880">
                  <c:v>21.110983431066167</c:v>
                </c:pt>
                <c:pt idx="881">
                  <c:v>24.780133522606999</c:v>
                </c:pt>
                <c:pt idx="882">
                  <c:v>19.436205241544243</c:v>
                </c:pt>
                <c:pt idx="883">
                  <c:v>29.605402421101648</c:v>
                </c:pt>
                <c:pt idx="884">
                  <c:v>36.169731131745351</c:v>
                </c:pt>
                <c:pt idx="885">
                  <c:v>35.527865305808582</c:v>
                </c:pt>
                <c:pt idx="886">
                  <c:v>37.642938050314193</c:v>
                </c:pt>
                <c:pt idx="887">
                  <c:v>32.701029110762242</c:v>
                </c:pt>
                <c:pt idx="888">
                  <c:v>36.85047697136789</c:v>
                </c:pt>
                <c:pt idx="889">
                  <c:v>44.616198104901727</c:v>
                </c:pt>
                <c:pt idx="890">
                  <c:v>45.021327847507401</c:v>
                </c:pt>
                <c:pt idx="891">
                  <c:v>39.991636477056034</c:v>
                </c:pt>
                <c:pt idx="892">
                  <c:v>27.940819435168439</c:v>
                </c:pt>
                <c:pt idx="893">
                  <c:v>30.56038195725445</c:v>
                </c:pt>
                <c:pt idx="894">
                  <c:v>14.644545954880176</c:v>
                </c:pt>
                <c:pt idx="895">
                  <c:v>18.319657648519492</c:v>
                </c:pt>
                <c:pt idx="896">
                  <c:v>29.989709756377835</c:v>
                </c:pt>
                <c:pt idx="897">
                  <c:v>47.279824642498276</c:v>
                </c:pt>
                <c:pt idx="898">
                  <c:v>28.264128348973173</c:v>
                </c:pt>
                <c:pt idx="899">
                  <c:v>23.5189522786712</c:v>
                </c:pt>
                <c:pt idx="900">
                  <c:v>31.298843017192741</c:v>
                </c:pt>
                <c:pt idx="901">
                  <c:v>29.410397552459937</c:v>
                </c:pt>
                <c:pt idx="902">
                  <c:v>28.948243789781809</c:v>
                </c:pt>
                <c:pt idx="903">
                  <c:v>11.424157621303481</c:v>
                </c:pt>
                <c:pt idx="904">
                  <c:v>51.738757412042602</c:v>
                </c:pt>
                <c:pt idx="905">
                  <c:v>54.315724719135098</c:v>
                </c:pt>
                <c:pt idx="906">
                  <c:v>18.631561758309736</c:v>
                </c:pt>
                <c:pt idx="907">
                  <c:v>51.138363600703983</c:v>
                </c:pt>
                <c:pt idx="908">
                  <c:v>31.472420678292078</c:v>
                </c:pt>
                <c:pt idx="909">
                  <c:v>40.737268739518591</c:v>
                </c:pt>
                <c:pt idx="910">
                  <c:v>33.829327107923142</c:v>
                </c:pt>
                <c:pt idx="911">
                  <c:v>40.207895753179308</c:v>
                </c:pt>
                <c:pt idx="912">
                  <c:v>36.520256055130126</c:v>
                </c:pt>
                <c:pt idx="913">
                  <c:v>36.766582541837053</c:v>
                </c:pt>
                <c:pt idx="914">
                  <c:v>42.897269499838856</c:v>
                </c:pt>
                <c:pt idx="915">
                  <c:v>43.32425845013897</c:v>
                </c:pt>
                <c:pt idx="916">
                  <c:v>36.934025800777079</c:v>
                </c:pt>
                <c:pt idx="917">
                  <c:v>39.320221840718091</c:v>
                </c:pt>
                <c:pt idx="918">
                  <c:v>31.263419004723492</c:v>
                </c:pt>
                <c:pt idx="919">
                  <c:v>44.799020569255234</c:v>
                </c:pt>
                <c:pt idx="920">
                  <c:v>21.346250713880249</c:v>
                </c:pt>
                <c:pt idx="921">
                  <c:v>16.143068082359964</c:v>
                </c:pt>
                <c:pt idx="922">
                  <c:v>50.058795220695913</c:v>
                </c:pt>
                <c:pt idx="923">
                  <c:v>45.732745697926482</c:v>
                </c:pt>
                <c:pt idx="924">
                  <c:v>25.05168881819446</c:v>
                </c:pt>
                <c:pt idx="925">
                  <c:v>58.743294277639585</c:v>
                </c:pt>
                <c:pt idx="926">
                  <c:v>44.954108623846231</c:v>
                </c:pt>
                <c:pt idx="927">
                  <c:v>16.898895548411232</c:v>
                </c:pt>
                <c:pt idx="928">
                  <c:v>29.341018328038452</c:v>
                </c:pt>
                <c:pt idx="929">
                  <c:v>20.971101781827826</c:v>
                </c:pt>
                <c:pt idx="930">
                  <c:v>40.817793567863333</c:v>
                </c:pt>
                <c:pt idx="931">
                  <c:v>38.58530318202672</c:v>
                </c:pt>
                <c:pt idx="932">
                  <c:v>31.931204839784101</c:v>
                </c:pt>
                <c:pt idx="933">
                  <c:v>30.555889155672983</c:v>
                </c:pt>
                <c:pt idx="934">
                  <c:v>27.319603216500333</c:v>
                </c:pt>
                <c:pt idx="935">
                  <c:v>39.139645777155309</c:v>
                </c:pt>
                <c:pt idx="936">
                  <c:v>46.089750623592217</c:v>
                </c:pt>
                <c:pt idx="937">
                  <c:v>43.262136828272162</c:v>
                </c:pt>
                <c:pt idx="938">
                  <c:v>55.513401940717479</c:v>
                </c:pt>
                <c:pt idx="939">
                  <c:v>27.017289510085906</c:v>
                </c:pt>
                <c:pt idx="940">
                  <c:v>49.488555019971365</c:v>
                </c:pt>
                <c:pt idx="941">
                  <c:v>49.935847977418483</c:v>
                </c:pt>
                <c:pt idx="942">
                  <c:v>33.911666336906549</c:v>
                </c:pt>
                <c:pt idx="943">
                  <c:v>28.707792505142962</c:v>
                </c:pt>
                <c:pt idx="944">
                  <c:v>38.252144664754923</c:v>
                </c:pt>
                <c:pt idx="945">
                  <c:v>37.289648325956207</c:v>
                </c:pt>
                <c:pt idx="946">
                  <c:v>31.07083333693333</c:v>
                </c:pt>
                <c:pt idx="947">
                  <c:v>26.696918197315206</c:v>
                </c:pt>
                <c:pt idx="948">
                  <c:v>44.404863630511997</c:v>
                </c:pt>
                <c:pt idx="949">
                  <c:v>36.947072205369416</c:v>
                </c:pt>
                <c:pt idx="950">
                  <c:v>30.487719531677275</c:v>
                </c:pt>
                <c:pt idx="951">
                  <c:v>51.700741398660973</c:v>
                </c:pt>
                <c:pt idx="952">
                  <c:v>48.2842249960472</c:v>
                </c:pt>
                <c:pt idx="953">
                  <c:v>33.105381253094201</c:v>
                </c:pt>
                <c:pt idx="954">
                  <c:v>40.864190384195012</c:v>
                </c:pt>
                <c:pt idx="955">
                  <c:v>32.110052902738623</c:v>
                </c:pt>
                <c:pt idx="956">
                  <c:v>37.641642049858</c:v>
                </c:pt>
                <c:pt idx="957">
                  <c:v>20.050509457779327</c:v>
                </c:pt>
                <c:pt idx="958">
                  <c:v>18.778009809859451</c:v>
                </c:pt>
                <c:pt idx="959">
                  <c:v>56.00190771267151</c:v>
                </c:pt>
                <c:pt idx="960">
                  <c:v>28.603075668282631</c:v>
                </c:pt>
                <c:pt idx="961">
                  <c:v>30.91462208194697</c:v>
                </c:pt>
                <c:pt idx="962">
                  <c:v>21.690122834923237</c:v>
                </c:pt>
                <c:pt idx="963">
                  <c:v>35.420038067853397</c:v>
                </c:pt>
                <c:pt idx="964">
                  <c:v>33.143829266627897</c:v>
                </c:pt>
                <c:pt idx="965">
                  <c:v>35.399215660523915</c:v>
                </c:pt>
                <c:pt idx="966">
                  <c:v>21.32879790773686</c:v>
                </c:pt>
                <c:pt idx="967">
                  <c:v>29.153703062103478</c:v>
                </c:pt>
                <c:pt idx="968">
                  <c:v>31.288820613664853</c:v>
                </c:pt>
                <c:pt idx="969">
                  <c:v>35.836054214291082</c:v>
                </c:pt>
                <c:pt idx="970">
                  <c:v>51.385294887623793</c:v>
                </c:pt>
                <c:pt idx="971">
                  <c:v>29.749949671982279</c:v>
                </c:pt>
                <c:pt idx="972">
                  <c:v>12.630820446048796</c:v>
                </c:pt>
                <c:pt idx="973">
                  <c:v>28.727318912016258</c:v>
                </c:pt>
                <c:pt idx="974">
                  <c:v>32.191096131265837</c:v>
                </c:pt>
                <c:pt idx="975">
                  <c:v>35.284649220196521</c:v>
                </c:pt>
                <c:pt idx="976">
                  <c:v>31.465249475767813</c:v>
                </c:pt>
                <c:pt idx="977">
                  <c:v>29.659661640200898</c:v>
                </c:pt>
                <c:pt idx="978">
                  <c:v>36.454332831925157</c:v>
                </c:pt>
                <c:pt idx="979">
                  <c:v>22.350564667398764</c:v>
                </c:pt>
                <c:pt idx="980">
                  <c:v>22.727614400120267</c:v>
                </c:pt>
                <c:pt idx="981">
                  <c:v>47.659379976101754</c:v>
                </c:pt>
                <c:pt idx="982">
                  <c:v>24.833615141432528</c:v>
                </c:pt>
                <c:pt idx="983">
                  <c:v>35.341500440208151</c:v>
                </c:pt>
                <c:pt idx="984">
                  <c:v>17.322601297555654</c:v>
                </c:pt>
                <c:pt idx="985">
                  <c:v>27.562214501899504</c:v>
                </c:pt>
                <c:pt idx="986">
                  <c:v>29.407632751486727</c:v>
                </c:pt>
                <c:pt idx="987">
                  <c:v>42.31294609415702</c:v>
                </c:pt>
                <c:pt idx="988">
                  <c:v>17.103577220459179</c:v>
                </c:pt>
                <c:pt idx="989">
                  <c:v>27.270009599043377</c:v>
                </c:pt>
                <c:pt idx="990">
                  <c:v>30.520465143203726</c:v>
                </c:pt>
                <c:pt idx="991">
                  <c:v>19.29865639312705</c:v>
                </c:pt>
                <c:pt idx="992">
                  <c:v>22.721825598082606</c:v>
                </c:pt>
                <c:pt idx="993">
                  <c:v>33.595874225747728</c:v>
                </c:pt>
                <c:pt idx="994">
                  <c:v>41.453524991640798</c:v>
                </c:pt>
                <c:pt idx="995">
                  <c:v>49.351006171554168</c:v>
                </c:pt>
                <c:pt idx="996">
                  <c:v>40.441607835445957</c:v>
                </c:pt>
                <c:pt idx="997">
                  <c:v>23.06431531863899</c:v>
                </c:pt>
                <c:pt idx="998">
                  <c:v>27.484713674619211</c:v>
                </c:pt>
                <c:pt idx="999">
                  <c:v>32.062532886011574</c:v>
                </c:pt>
                <c:pt idx="1000">
                  <c:v>25.913442721531833</c:v>
                </c:pt>
                <c:pt idx="1001">
                  <c:v>22.899809660732998</c:v>
                </c:pt>
                <c:pt idx="1002">
                  <c:v>25.981698745557956</c:v>
                </c:pt>
                <c:pt idx="1003">
                  <c:v>29.346461529954457</c:v>
                </c:pt>
                <c:pt idx="1004">
                  <c:v>15.303778186929922</c:v>
                </c:pt>
                <c:pt idx="1005">
                  <c:v>22.465476707847799</c:v>
                </c:pt>
                <c:pt idx="1006">
                  <c:v>16.4832250020952</c:v>
                </c:pt>
                <c:pt idx="1007">
                  <c:v>19.168797147416594</c:v>
                </c:pt>
                <c:pt idx="1008">
                  <c:v>35.586185326337237</c:v>
                </c:pt>
                <c:pt idx="1009">
                  <c:v>19.800554169795067</c:v>
                </c:pt>
                <c:pt idx="1010">
                  <c:v>32.472846630442014</c:v>
                </c:pt>
                <c:pt idx="1011">
                  <c:v>31.600897523515926</c:v>
                </c:pt>
                <c:pt idx="1012">
                  <c:v>34.669826603778965</c:v>
                </c:pt>
                <c:pt idx="1013">
                  <c:v>24.981445593468848</c:v>
                </c:pt>
                <c:pt idx="1014">
                  <c:v>22.962622482843113</c:v>
                </c:pt>
                <c:pt idx="1015">
                  <c:v>21.875450900158715</c:v>
                </c:pt>
                <c:pt idx="1016">
                  <c:v>20.76832091044896</c:v>
                </c:pt>
                <c:pt idx="1017">
                  <c:v>13.829534467996131</c:v>
                </c:pt>
                <c:pt idx="1018">
                  <c:v>13.362628703645303</c:v>
                </c:pt>
                <c:pt idx="1019">
                  <c:v>35.819983808634298</c:v>
                </c:pt>
                <c:pt idx="1020">
                  <c:v>36.989235420210868</c:v>
                </c:pt>
                <c:pt idx="1021">
                  <c:v>46.612730007680959</c:v>
                </c:pt>
                <c:pt idx="1022">
                  <c:v>51.483186122081513</c:v>
                </c:pt>
                <c:pt idx="1023">
                  <c:v>48.151341749272291</c:v>
                </c:pt>
                <c:pt idx="1024">
                  <c:v>39.098000962496336</c:v>
                </c:pt>
                <c:pt idx="1025">
                  <c:v>52.634725727423451</c:v>
                </c:pt>
                <c:pt idx="1026">
                  <c:v>48.260724187774912</c:v>
                </c:pt>
                <c:pt idx="1027">
                  <c:v>50.760017867526287</c:v>
                </c:pt>
                <c:pt idx="1028">
                  <c:v>50.445348956762828</c:v>
                </c:pt>
                <c:pt idx="1029">
                  <c:v>43.789522613911956</c:v>
                </c:pt>
                <c:pt idx="1030">
                  <c:v>45.912716961276374</c:v>
                </c:pt>
                <c:pt idx="1031">
                  <c:v>44.986163035129387</c:v>
                </c:pt>
                <c:pt idx="1032">
                  <c:v>48.667841131080074</c:v>
                </c:pt>
                <c:pt idx="1033">
                  <c:v>41.979009976611508</c:v>
                </c:pt>
                <c:pt idx="1034">
                  <c:v>17.781903859230159</c:v>
                </c:pt>
                <c:pt idx="1035">
                  <c:v>14.959992465917347</c:v>
                </c:pt>
                <c:pt idx="1036">
                  <c:v>29.715389659817159</c:v>
                </c:pt>
                <c:pt idx="1037">
                  <c:v>25.273650496324972</c:v>
                </c:pt>
                <c:pt idx="1038">
                  <c:v>21.372516323125744</c:v>
                </c:pt>
                <c:pt idx="1039">
                  <c:v>18.693683380176548</c:v>
                </c:pt>
                <c:pt idx="1040">
                  <c:v>14.066270551327234</c:v>
                </c:pt>
                <c:pt idx="1041">
                  <c:v>10.627203740775716</c:v>
                </c:pt>
                <c:pt idx="1042">
                  <c:v>25.172821660833222</c:v>
                </c:pt>
                <c:pt idx="1043">
                  <c:v>29.381712742362883</c:v>
                </c:pt>
                <c:pt idx="1044">
                  <c:v>41.869800338169718</c:v>
                </c:pt>
                <c:pt idx="1045">
                  <c:v>30.751930824679651</c:v>
                </c:pt>
                <c:pt idx="1046">
                  <c:v>23.142507346162585</c:v>
                </c:pt>
                <c:pt idx="1047">
                  <c:v>34.24551605442165</c:v>
                </c:pt>
                <c:pt idx="1048">
                  <c:v>37.105875461268162</c:v>
                </c:pt>
                <c:pt idx="1049">
                  <c:v>20.385655175750621</c:v>
                </c:pt>
                <c:pt idx="1050">
                  <c:v>31.795729592096812</c:v>
                </c:pt>
                <c:pt idx="1051">
                  <c:v>45.681078479739625</c:v>
                </c:pt>
                <c:pt idx="1052">
                  <c:v>37.894534938876298</c:v>
                </c:pt>
                <c:pt idx="1053">
                  <c:v>25.569743400549676</c:v>
                </c:pt>
                <c:pt idx="1054">
                  <c:v>19.411581232876593</c:v>
                </c:pt>
                <c:pt idx="1055">
                  <c:v>31.717796764664456</c:v>
                </c:pt>
                <c:pt idx="1056">
                  <c:v>49.252510136883565</c:v>
                </c:pt>
                <c:pt idx="1057">
                  <c:v>54.991459356993694</c:v>
                </c:pt>
                <c:pt idx="1058">
                  <c:v>22.471265509885459</c:v>
                </c:pt>
                <c:pt idx="1059">
                  <c:v>33.857579917868129</c:v>
                </c:pt>
                <c:pt idx="1060">
                  <c:v>53.47505242321845</c:v>
                </c:pt>
                <c:pt idx="1061">
                  <c:v>51.393330090452189</c:v>
                </c:pt>
                <c:pt idx="1062">
                  <c:v>53.575794858679792</c:v>
                </c:pt>
                <c:pt idx="1063">
                  <c:v>52.936780233746639</c:v>
                </c:pt>
                <c:pt idx="1064">
                  <c:v>47.378493477229696</c:v>
                </c:pt>
                <c:pt idx="1065">
                  <c:v>53.958460593378128</c:v>
                </c:pt>
                <c:pt idx="1066">
                  <c:v>42.269141278737727</c:v>
                </c:pt>
                <c:pt idx="1067">
                  <c:v>53.547282848643562</c:v>
                </c:pt>
                <c:pt idx="1068">
                  <c:v>42.282706083512537</c:v>
                </c:pt>
                <c:pt idx="1069">
                  <c:v>50.670853036140265</c:v>
                </c:pt>
                <c:pt idx="1070">
                  <c:v>31.872539219133802</c:v>
                </c:pt>
                <c:pt idx="1071">
                  <c:v>47.513104724612859</c:v>
                </c:pt>
                <c:pt idx="1072">
                  <c:v>48.140282545379449</c:v>
                </c:pt>
                <c:pt idx="1073">
                  <c:v>51.079957180144923</c:v>
                </c:pt>
                <c:pt idx="1074">
                  <c:v>57.933380392549893</c:v>
                </c:pt>
                <c:pt idx="1075">
                  <c:v>58.443831772228776</c:v>
                </c:pt>
                <c:pt idx="1076">
                  <c:v>53.893055770355623</c:v>
                </c:pt>
                <c:pt idx="1077">
                  <c:v>48.052586514510452</c:v>
                </c:pt>
                <c:pt idx="1078">
                  <c:v>46.41055393651498</c:v>
                </c:pt>
                <c:pt idx="1079">
                  <c:v>41.78296830760484</c:v>
                </c:pt>
                <c:pt idx="1080">
                  <c:v>49.221838126087015</c:v>
                </c:pt>
                <c:pt idx="1081">
                  <c:v>47.473447110653382</c:v>
                </c:pt>
                <c:pt idx="1082">
                  <c:v>54.588748815239576</c:v>
                </c:pt>
                <c:pt idx="1083">
                  <c:v>52.453199263526137</c:v>
                </c:pt>
                <c:pt idx="1084">
                  <c:v>39.498637903520539</c:v>
                </c:pt>
                <c:pt idx="1085">
                  <c:v>48.067533719771866</c:v>
                </c:pt>
                <c:pt idx="1086">
                  <c:v>42.675912621921242</c:v>
                </c:pt>
                <c:pt idx="1087">
                  <c:v>35.124204363719933</c:v>
                </c:pt>
                <c:pt idx="1088">
                  <c:v>58.252110104742755</c:v>
                </c:pt>
                <c:pt idx="1089">
                  <c:v>46.383769927087016</c:v>
                </c:pt>
                <c:pt idx="1090">
                  <c:v>42.463886947288202</c:v>
                </c:pt>
                <c:pt idx="1091">
                  <c:v>49.093447680893583</c:v>
                </c:pt>
                <c:pt idx="1092">
                  <c:v>46.152131445550268</c:v>
                </c:pt>
                <c:pt idx="1093">
                  <c:v>36.032355083388985</c:v>
                </c:pt>
                <c:pt idx="1094">
                  <c:v>50.732456257824602</c:v>
                </c:pt>
                <c:pt idx="1095">
                  <c:v>46.469478757256518</c:v>
                </c:pt>
                <c:pt idx="1096">
                  <c:v>50.358603326228369</c:v>
                </c:pt>
                <c:pt idx="1097">
                  <c:v>26.984025498376973</c:v>
                </c:pt>
                <c:pt idx="1098">
                  <c:v>52.904034622220188</c:v>
                </c:pt>
                <c:pt idx="1099">
                  <c:v>65.650458308961319</c:v>
                </c:pt>
                <c:pt idx="1100">
                  <c:v>65.247747767207215</c:v>
                </c:pt>
                <c:pt idx="1101">
                  <c:v>36.564492870701486</c:v>
                </c:pt>
                <c:pt idx="1102">
                  <c:v>32.048968081236765</c:v>
                </c:pt>
                <c:pt idx="1103">
                  <c:v>41.032497643439171</c:v>
                </c:pt>
                <c:pt idx="1104">
                  <c:v>35.056985140058771</c:v>
                </c:pt>
                <c:pt idx="1105">
                  <c:v>40.360391806857912</c:v>
                </c:pt>
                <c:pt idx="1106">
                  <c:v>44.566086087262306</c:v>
                </c:pt>
                <c:pt idx="1107">
                  <c:v>45.967148980436441</c:v>
                </c:pt>
                <c:pt idx="1108">
                  <c:v>49.79311512717652</c:v>
                </c:pt>
                <c:pt idx="1109">
                  <c:v>49.206977320856012</c:v>
                </c:pt>
                <c:pt idx="1110">
                  <c:v>46.934224520847032</c:v>
                </c:pt>
                <c:pt idx="1111">
                  <c:v>49.831044740527751</c:v>
                </c:pt>
                <c:pt idx="1112">
                  <c:v>37.954150959861131</c:v>
                </c:pt>
                <c:pt idx="1113">
                  <c:v>27.090902335997622</c:v>
                </c:pt>
                <c:pt idx="1114">
                  <c:v>46.904330110324196</c:v>
                </c:pt>
                <c:pt idx="1115">
                  <c:v>46.919018115494374</c:v>
                </c:pt>
                <c:pt idx="1116">
                  <c:v>54.446015964997621</c:v>
                </c:pt>
                <c:pt idx="1117">
                  <c:v>53.238489139948179</c:v>
                </c:pt>
                <c:pt idx="1118">
                  <c:v>13.001476576519753</c:v>
                </c:pt>
                <c:pt idx="1119">
                  <c:v>26.80439983514874</c:v>
                </c:pt>
                <c:pt idx="1120">
                  <c:v>56.800071193625058</c:v>
                </c:pt>
                <c:pt idx="1121">
                  <c:v>45.52002882305014</c:v>
                </c:pt>
                <c:pt idx="1122">
                  <c:v>46.763152460629662</c:v>
                </c:pt>
                <c:pt idx="1123">
                  <c:v>48.580317900271901</c:v>
                </c:pt>
                <c:pt idx="1124">
                  <c:v>50.012744004485889</c:v>
                </c:pt>
                <c:pt idx="1125">
                  <c:v>64.697725173599267</c:v>
                </c:pt>
                <c:pt idx="1126">
                  <c:v>60.914872642035171</c:v>
                </c:pt>
                <c:pt idx="1127">
                  <c:v>62.049391441385779</c:v>
                </c:pt>
                <c:pt idx="1128">
                  <c:v>67.014369189057959</c:v>
                </c:pt>
                <c:pt idx="1129">
                  <c:v>48.255280985858903</c:v>
                </c:pt>
                <c:pt idx="1130">
                  <c:v>48.596129105837448</c:v>
                </c:pt>
                <c:pt idx="1131">
                  <c:v>41.185425697269842</c:v>
                </c:pt>
                <c:pt idx="1132">
                  <c:v>51.226664431785871</c:v>
                </c:pt>
                <c:pt idx="1133">
                  <c:v>61.102792708183024</c:v>
                </c:pt>
                <c:pt idx="1134">
                  <c:v>57.31259617403385</c:v>
                </c:pt>
                <c:pt idx="1135">
                  <c:v>50.823781089970943</c:v>
                </c:pt>
                <c:pt idx="1136">
                  <c:v>37.078745851718537</c:v>
                </c:pt>
                <c:pt idx="1137">
                  <c:v>48.339607415541806</c:v>
                </c:pt>
                <c:pt idx="1138">
                  <c:v>28.941590987440023</c:v>
                </c:pt>
                <c:pt idx="1139">
                  <c:v>61.154114326248241</c:v>
                </c:pt>
                <c:pt idx="1140">
                  <c:v>45.22393591882544</c:v>
                </c:pt>
                <c:pt idx="1141">
                  <c:v>65.535805468603513</c:v>
                </c:pt>
                <c:pt idx="1142">
                  <c:v>35.912172641084766</c:v>
                </c:pt>
                <c:pt idx="1143">
                  <c:v>53.857199757734307</c:v>
                </c:pt>
                <c:pt idx="1144">
                  <c:v>48.239728980384605</c:v>
                </c:pt>
                <c:pt idx="1145">
                  <c:v>42.568517384118117</c:v>
                </c:pt>
                <c:pt idx="1146">
                  <c:v>33.821378305125165</c:v>
                </c:pt>
                <c:pt idx="1147">
                  <c:v>27.829881796118393</c:v>
                </c:pt>
                <c:pt idx="1148">
                  <c:v>36.790515350261401</c:v>
                </c:pt>
                <c:pt idx="1149">
                  <c:v>42.533352571740103</c:v>
                </c:pt>
                <c:pt idx="1150">
                  <c:v>42.187838850119277</c:v>
                </c:pt>
                <c:pt idx="1151">
                  <c:v>30.887406072366936</c:v>
                </c:pt>
                <c:pt idx="1152">
                  <c:v>32.27481776073585</c:v>
                </c:pt>
                <c:pt idx="1153">
                  <c:v>28.549248449335451</c:v>
                </c:pt>
                <c:pt idx="1154">
                  <c:v>29.083978237560338</c:v>
                </c:pt>
                <c:pt idx="1155">
                  <c:v>36.870348978362841</c:v>
                </c:pt>
                <c:pt idx="1156">
                  <c:v>32.704917112130822</c:v>
                </c:pt>
                <c:pt idx="1157">
                  <c:v>33.710872666227182</c:v>
                </c:pt>
                <c:pt idx="1158">
                  <c:v>30.590017167686039</c:v>
                </c:pt>
                <c:pt idx="1159">
                  <c:v>36.153401525997339</c:v>
                </c:pt>
                <c:pt idx="1160">
                  <c:v>36.020518279222429</c:v>
                </c:pt>
                <c:pt idx="1161">
                  <c:v>34.115743208741605</c:v>
                </c:pt>
                <c:pt idx="1162">
                  <c:v>40.326522994936091</c:v>
                </c:pt>
                <c:pt idx="1163">
                  <c:v>32.810238749204039</c:v>
                </c:pt>
                <c:pt idx="1164">
                  <c:v>38.48361034623084</c:v>
                </c:pt>
                <c:pt idx="1165">
                  <c:v>47.481568713512182</c:v>
                </c:pt>
                <c:pt idx="1166">
                  <c:v>36.425907221919338</c:v>
                </c:pt>
                <c:pt idx="1167">
                  <c:v>20.444579996492159</c:v>
                </c:pt>
                <c:pt idx="1168">
                  <c:v>29.504746385670728</c:v>
                </c:pt>
                <c:pt idx="1169">
                  <c:v>29.421543156383187</c:v>
                </c:pt>
                <c:pt idx="1170">
                  <c:v>25.118821641825214</c:v>
                </c:pt>
                <c:pt idx="1171">
                  <c:v>48.148144948147014</c:v>
                </c:pt>
                <c:pt idx="1172">
                  <c:v>50.970747541703126</c:v>
                </c:pt>
                <c:pt idx="1173">
                  <c:v>54.645513635220794</c:v>
                </c:pt>
                <c:pt idx="1174">
                  <c:v>42.852427884054613</c:v>
                </c:pt>
                <c:pt idx="1175">
                  <c:v>50.376056132371758</c:v>
                </c:pt>
                <c:pt idx="1176">
                  <c:v>38.682330416180307</c:v>
                </c:pt>
                <c:pt idx="1177">
                  <c:v>40.861684783313038</c:v>
                </c:pt>
                <c:pt idx="1178">
                  <c:v>42.867720689437682</c:v>
                </c:pt>
                <c:pt idx="1179">
                  <c:v>42.80905506878738</c:v>
                </c:pt>
                <c:pt idx="1180">
                  <c:v>18.074886362359997</c:v>
                </c:pt>
                <c:pt idx="1181">
                  <c:v>29.224551087041981</c:v>
                </c:pt>
                <c:pt idx="1182">
                  <c:v>28.290221158157845</c:v>
                </c:pt>
                <c:pt idx="1183">
                  <c:v>52.117189545250717</c:v>
                </c:pt>
                <c:pt idx="1184">
                  <c:v>47.589309551436962</c:v>
                </c:pt>
                <c:pt idx="1185">
                  <c:v>33.113330055892177</c:v>
                </c:pt>
                <c:pt idx="1186">
                  <c:v>29.581988012859782</c:v>
                </c:pt>
                <c:pt idx="1187">
                  <c:v>37.542109214822439</c:v>
                </c:pt>
                <c:pt idx="1188">
                  <c:v>35.948201453766913</c:v>
                </c:pt>
                <c:pt idx="1189">
                  <c:v>43.223775214768871</c:v>
                </c:pt>
                <c:pt idx="1190">
                  <c:v>36.828099363490971</c:v>
                </c:pt>
                <c:pt idx="1191">
                  <c:v>33.160418072467159</c:v>
                </c:pt>
                <c:pt idx="1192">
                  <c:v>21.425133941647147</c:v>
                </c:pt>
                <c:pt idx="1193">
                  <c:v>31.638395136715086</c:v>
                </c:pt>
                <c:pt idx="1194">
                  <c:v>29.757380074597783</c:v>
                </c:pt>
                <c:pt idx="1195">
                  <c:v>32.0836144934323</c:v>
                </c:pt>
                <c:pt idx="1196">
                  <c:v>26.814767838798279</c:v>
                </c:pt>
                <c:pt idx="1197">
                  <c:v>26.632377374596835</c:v>
                </c:pt>
                <c:pt idx="1198">
                  <c:v>22.017406150126963</c:v>
                </c:pt>
                <c:pt idx="1199">
                  <c:v>43.77232900785981</c:v>
                </c:pt>
                <c:pt idx="1200">
                  <c:v>42.828149475508617</c:v>
                </c:pt>
                <c:pt idx="1201">
                  <c:v>46.780950866894706</c:v>
                </c:pt>
                <c:pt idx="1202">
                  <c:v>21.823783681971854</c:v>
                </c:pt>
                <c:pt idx="1203">
                  <c:v>31.911937633002044</c:v>
                </c:pt>
                <c:pt idx="1204">
                  <c:v>42.213326859091048</c:v>
                </c:pt>
                <c:pt idx="1205">
                  <c:v>36.595164881498036</c:v>
                </c:pt>
                <c:pt idx="1206">
                  <c:v>16.608418646163361</c:v>
                </c:pt>
                <c:pt idx="1207">
                  <c:v>39.049703345495573</c:v>
                </c:pt>
                <c:pt idx="1208">
                  <c:v>40.000449280158143</c:v>
                </c:pt>
                <c:pt idx="1209">
                  <c:v>36.860067374743714</c:v>
                </c:pt>
                <c:pt idx="1210">
                  <c:v>22.001594944561418</c:v>
                </c:pt>
                <c:pt idx="1211">
                  <c:v>18.321126449036509</c:v>
                </c:pt>
                <c:pt idx="1212">
                  <c:v>22.482929513991188</c:v>
                </c:pt>
                <c:pt idx="1213">
                  <c:v>15.117326921299075</c:v>
                </c:pt>
                <c:pt idx="1214">
                  <c:v>24.519032630699488</c:v>
                </c:pt>
                <c:pt idx="1215">
                  <c:v>15.905986398907212</c:v>
                </c:pt>
                <c:pt idx="1216">
                  <c:v>25.97720594397649</c:v>
                </c:pt>
                <c:pt idx="1217">
                  <c:v>32.02892327418099</c:v>
                </c:pt>
                <c:pt idx="1218">
                  <c:v>29.38490954348816</c:v>
                </c:pt>
                <c:pt idx="1219">
                  <c:v>23.384513831348865</c:v>
                </c:pt>
                <c:pt idx="1220">
                  <c:v>37.257421114612235</c:v>
                </c:pt>
                <c:pt idx="1221">
                  <c:v>39.728721184509851</c:v>
                </c:pt>
                <c:pt idx="1222">
                  <c:v>38.959156113622946</c:v>
                </c:pt>
                <c:pt idx="1223">
                  <c:v>14.922667652779014</c:v>
                </c:pt>
                <c:pt idx="1224">
                  <c:v>34.620492186413244</c:v>
                </c:pt>
                <c:pt idx="1225">
                  <c:v>41.186116897513145</c:v>
                </c:pt>
                <c:pt idx="1226">
                  <c:v>39.507882706774708</c:v>
                </c:pt>
                <c:pt idx="1227">
                  <c:v>16.556492227885265</c:v>
                </c:pt>
                <c:pt idx="1228">
                  <c:v>30.570490760812746</c:v>
                </c:pt>
                <c:pt idx="1229">
                  <c:v>44.029109898246681</c:v>
                </c:pt>
                <c:pt idx="1230">
                  <c:v>49.51395662891273</c:v>
                </c:pt>
                <c:pt idx="1231">
                  <c:v>32.657569895464597</c:v>
                </c:pt>
                <c:pt idx="1232">
                  <c:v>34.611938583402377</c:v>
                </c:pt>
                <c:pt idx="1233">
                  <c:v>17.630531005946914</c:v>
                </c:pt>
                <c:pt idx="1234">
                  <c:v>21.852900492220972</c:v>
                </c:pt>
                <c:pt idx="1235">
                  <c:v>41.382417766611056</c:v>
                </c:pt>
                <c:pt idx="1236">
                  <c:v>40.843108776774287</c:v>
                </c:pt>
                <c:pt idx="1237">
                  <c:v>39.914135649775744</c:v>
                </c:pt>
                <c:pt idx="1238">
                  <c:v>30.122938603274385</c:v>
                </c:pt>
                <c:pt idx="1239">
                  <c:v>31.131486158283124</c:v>
                </c:pt>
                <c:pt idx="1240">
                  <c:v>6.0120597162450204</c:v>
                </c:pt>
                <c:pt idx="1241">
                  <c:v>24.07260367355649</c:v>
                </c:pt>
                <c:pt idx="1242">
                  <c:v>13.010202979591448</c:v>
                </c:pt>
                <c:pt idx="1243">
                  <c:v>15.707439129018573</c:v>
                </c:pt>
                <c:pt idx="1244">
                  <c:v>26.483423722165149</c:v>
                </c:pt>
                <c:pt idx="1245">
                  <c:v>25.809676285006052</c:v>
                </c:pt>
                <c:pt idx="1246">
                  <c:v>30.088896991291737</c:v>
                </c:pt>
                <c:pt idx="1247">
                  <c:v>14.896315643503106</c:v>
                </c:pt>
                <c:pt idx="1248">
                  <c:v>28.589856463629474</c:v>
                </c:pt>
                <c:pt idx="1249">
                  <c:v>21.536330780788433</c:v>
                </c:pt>
                <c:pt idx="1250">
                  <c:v>47.900695261044724</c:v>
                </c:pt>
                <c:pt idx="1251">
                  <c:v>20.46211920266596</c:v>
                </c:pt>
                <c:pt idx="1252">
                  <c:v>20.580141644209856</c:v>
                </c:pt>
                <c:pt idx="1253">
                  <c:v>47.975517687382229</c:v>
                </c:pt>
                <c:pt idx="1254">
                  <c:v>30.693697204181412</c:v>
                </c:pt>
                <c:pt idx="1255">
                  <c:v>37.528803610138866</c:v>
                </c:pt>
                <c:pt idx="1256">
                  <c:v>34.029775178480861</c:v>
                </c:pt>
                <c:pt idx="1257">
                  <c:v>24.689067890551893</c:v>
                </c:pt>
                <c:pt idx="1258">
                  <c:v>22.521982327737778</c:v>
                </c:pt>
                <c:pt idx="1259">
                  <c:v>28.621306074699735</c:v>
                </c:pt>
                <c:pt idx="1260">
                  <c:v>36.863868976081882</c:v>
                </c:pt>
                <c:pt idx="1261">
                  <c:v>22.420289491941901</c:v>
                </c:pt>
                <c:pt idx="1262">
                  <c:v>37.56733802370298</c:v>
                </c:pt>
                <c:pt idx="1263">
                  <c:v>18.563132934222793</c:v>
                </c:pt>
                <c:pt idx="1264">
                  <c:v>44.779580562412356</c:v>
                </c:pt>
                <c:pt idx="1265">
                  <c:v>36.338556791171989</c:v>
                </c:pt>
                <c:pt idx="1266">
                  <c:v>36.075641498625799</c:v>
                </c:pt>
                <c:pt idx="1267">
                  <c:v>17.741900645149027</c:v>
                </c:pt>
                <c:pt idx="1268">
                  <c:v>39.495354702364857</c:v>
                </c:pt>
                <c:pt idx="1269">
                  <c:v>43.526261721244126</c:v>
                </c:pt>
                <c:pt idx="1270">
                  <c:v>9.4636545312063944</c:v>
                </c:pt>
                <c:pt idx="1271">
                  <c:v>27.169785563764513</c:v>
                </c:pt>
                <c:pt idx="1272">
                  <c:v>37.498304399403146</c:v>
                </c:pt>
                <c:pt idx="1273">
                  <c:v>30.741303620938876</c:v>
                </c:pt>
                <c:pt idx="1274">
                  <c:v>17.49064935670857</c:v>
                </c:pt>
                <c:pt idx="1275">
                  <c:v>32.867349169306905</c:v>
                </c:pt>
                <c:pt idx="1276">
                  <c:v>33.850581515404691</c:v>
                </c:pt>
                <c:pt idx="1277">
                  <c:v>20.950452174559164</c:v>
                </c:pt>
                <c:pt idx="1278">
                  <c:v>25.926748326215407</c:v>
                </c:pt>
                <c:pt idx="1279">
                  <c:v>40.873435187449182</c:v>
                </c:pt>
                <c:pt idx="1280">
                  <c:v>20.333642357442109</c:v>
                </c:pt>
                <c:pt idx="1281">
                  <c:v>28.257129946509739</c:v>
                </c:pt>
                <c:pt idx="1282">
                  <c:v>27.905395422699186</c:v>
                </c:pt>
                <c:pt idx="1283">
                  <c:v>13.44211673162509</c:v>
                </c:pt>
                <c:pt idx="1284">
                  <c:v>32.189540930718408</c:v>
                </c:pt>
                <c:pt idx="1285">
                  <c:v>32.769630734910017</c:v>
                </c:pt>
                <c:pt idx="1286">
                  <c:v>32.191096131265837</c:v>
                </c:pt>
                <c:pt idx="1287">
                  <c:v>45.058739060676146</c:v>
                </c:pt>
                <c:pt idx="1288">
                  <c:v>27.999485055818738</c:v>
                </c:pt>
                <c:pt idx="1289">
                  <c:v>43.892597850194441</c:v>
                </c:pt>
                <c:pt idx="1290">
                  <c:v>27.305260811451806</c:v>
                </c:pt>
                <c:pt idx="1291">
                  <c:v>48.084813725854431</c:v>
                </c:pt>
                <c:pt idx="1292">
                  <c:v>41.697259477435338</c:v>
                </c:pt>
                <c:pt idx="1293">
                  <c:v>29.117242249269271</c:v>
                </c:pt>
                <c:pt idx="1294">
                  <c:v>26.200463622563191</c:v>
                </c:pt>
                <c:pt idx="1295">
                  <c:v>21.077978619448473</c:v>
                </c:pt>
                <c:pt idx="1296">
                  <c:v>41.140238481363944</c:v>
                </c:pt>
                <c:pt idx="1297">
                  <c:v>40.192084547613753</c:v>
                </c:pt>
                <c:pt idx="1298">
                  <c:v>24.903080765884429</c:v>
                </c:pt>
                <c:pt idx="1299">
                  <c:v>25.426664950186062</c:v>
                </c:pt>
                <c:pt idx="1300">
                  <c:v>35.880982230105744</c:v>
                </c:pt>
                <c:pt idx="1301">
                  <c:v>8.1498556687491952</c:v>
                </c:pt>
                <c:pt idx="1302">
                  <c:v>25.177746462566752</c:v>
                </c:pt>
                <c:pt idx="1303">
                  <c:v>12.392356362109439</c:v>
                </c:pt>
                <c:pt idx="1304">
                  <c:v>44.695513332820688</c:v>
                </c:pt>
                <c:pt idx="1305">
                  <c:v>7.286200964742739</c:v>
                </c:pt>
                <c:pt idx="1306">
                  <c:v>30.989876508436527</c:v>
                </c:pt>
                <c:pt idx="1307">
                  <c:v>28.704250103896037</c:v>
                </c:pt>
                <c:pt idx="1308">
                  <c:v>23.264244989014234</c:v>
                </c:pt>
                <c:pt idx="1309">
                  <c:v>36.970918613763352</c:v>
                </c:pt>
                <c:pt idx="1310">
                  <c:v>37.382873958771633</c:v>
                </c:pt>
                <c:pt idx="1311">
                  <c:v>36.747315335054992</c:v>
                </c:pt>
                <c:pt idx="1312">
                  <c:v>36.625750492264167</c:v>
                </c:pt>
                <c:pt idx="1313">
                  <c:v>60.657918951587462</c:v>
                </c:pt>
                <c:pt idx="1314">
                  <c:v>47.681671183948254</c:v>
                </c:pt>
                <c:pt idx="1315">
                  <c:v>56.172893372858461</c:v>
                </c:pt>
                <c:pt idx="1316">
                  <c:v>57.49109863686671</c:v>
                </c:pt>
                <c:pt idx="1317">
                  <c:v>53.193647524163929</c:v>
                </c:pt>
                <c:pt idx="1318">
                  <c:v>24.842168744443395</c:v>
                </c:pt>
                <c:pt idx="1319">
                  <c:v>24.352539772093998</c:v>
                </c:pt>
                <c:pt idx="1320">
                  <c:v>32.324152178101563</c:v>
                </c:pt>
                <c:pt idx="1321">
                  <c:v>30.271114655432356</c:v>
                </c:pt>
                <c:pt idx="1322">
                  <c:v>41.719809885373074</c:v>
                </c:pt>
                <c:pt idx="1323">
                  <c:v>28.290480358249081</c:v>
                </c:pt>
                <c:pt idx="1324">
                  <c:v>48.837789990902067</c:v>
                </c:pt>
                <c:pt idx="1325">
                  <c:v>43.116811977117813</c:v>
                </c:pt>
                <c:pt idx="1326">
                  <c:v>16.569365832416771</c:v>
                </c:pt>
                <c:pt idx="1327">
                  <c:v>20.572452041503116</c:v>
                </c:pt>
                <c:pt idx="1328">
                  <c:v>16.783119507658064</c:v>
                </c:pt>
                <c:pt idx="1329">
                  <c:v>30.680564399558666</c:v>
                </c:pt>
                <c:pt idx="1330">
                  <c:v>29.348016730501886</c:v>
                </c:pt>
                <c:pt idx="1331">
                  <c:v>22.161694200916354</c:v>
                </c:pt>
                <c:pt idx="1332">
                  <c:v>18.007062338485941</c:v>
                </c:pt>
                <c:pt idx="1333">
                  <c:v>23.503400273196892</c:v>
                </c:pt>
                <c:pt idx="1334">
                  <c:v>31.302039818318011</c:v>
                </c:pt>
                <c:pt idx="1335">
                  <c:v>19.614621304346695</c:v>
                </c:pt>
                <c:pt idx="1336">
                  <c:v>16.291503334609171</c:v>
                </c:pt>
                <c:pt idx="1337">
                  <c:v>21.886423704021141</c:v>
                </c:pt>
                <c:pt idx="1338">
                  <c:v>29.165539866270034</c:v>
                </c:pt>
                <c:pt idx="1339">
                  <c:v>34.616085784862193</c:v>
                </c:pt>
                <c:pt idx="1340">
                  <c:v>32.666728298688355</c:v>
                </c:pt>
                <c:pt idx="1341">
                  <c:v>18.263152028629513</c:v>
                </c:pt>
                <c:pt idx="1342">
                  <c:v>24.10457168480923</c:v>
                </c:pt>
                <c:pt idx="1343">
                  <c:v>26.479622120826981</c:v>
                </c:pt>
                <c:pt idx="1344">
                  <c:v>18.567452935743432</c:v>
                </c:pt>
                <c:pt idx="1345">
                  <c:v>21.742913253505463</c:v>
                </c:pt>
                <c:pt idx="1346">
                  <c:v>36.071839897287639</c:v>
                </c:pt>
                <c:pt idx="1347">
                  <c:v>36.979990616956698</c:v>
                </c:pt>
                <c:pt idx="1348">
                  <c:v>29.400634349023292</c:v>
                </c:pt>
                <c:pt idx="1349">
                  <c:v>35.46168288251237</c:v>
                </c:pt>
                <c:pt idx="1350">
                  <c:v>14.803003610657269</c:v>
                </c:pt>
                <c:pt idx="1351">
                  <c:v>44.525823673089931</c:v>
                </c:pt>
                <c:pt idx="1352">
                  <c:v>46.482352361788031</c:v>
                </c:pt>
                <c:pt idx="1353">
                  <c:v>11.910244192405955</c:v>
                </c:pt>
                <c:pt idx="1354">
                  <c:v>13.161230232753041</c:v>
                </c:pt>
                <c:pt idx="1355">
                  <c:v>14.292206630856734</c:v>
                </c:pt>
                <c:pt idx="1356">
                  <c:v>23.413285041476335</c:v>
                </c:pt>
                <c:pt idx="1357">
                  <c:v>39.136621776090863</c:v>
                </c:pt>
                <c:pt idx="1358">
                  <c:v>26.413698897622009</c:v>
                </c:pt>
                <c:pt idx="1359">
                  <c:v>15.634603903380572</c:v>
                </c:pt>
                <c:pt idx="1360">
                  <c:v>20.707322488977514</c:v>
                </c:pt>
                <c:pt idx="1361">
                  <c:v>13.176955038288172</c:v>
                </c:pt>
                <c:pt idx="1362">
                  <c:v>18.053199954726384</c:v>
                </c:pt>
                <c:pt idx="1363">
                  <c:v>32.878667573290983</c:v>
                </c:pt>
                <c:pt idx="1364">
                  <c:v>39.925194853668586</c:v>
                </c:pt>
                <c:pt idx="1365">
                  <c:v>30.260573851721993</c:v>
                </c:pt>
                <c:pt idx="1366">
                  <c:v>34.356972093654171</c:v>
                </c:pt>
                <c:pt idx="1367">
                  <c:v>36.182777536337689</c:v>
                </c:pt>
                <c:pt idx="1368">
                  <c:v>31.125956556336707</c:v>
                </c:pt>
                <c:pt idx="1369">
                  <c:v>46.483216362092158</c:v>
                </c:pt>
                <c:pt idx="1370">
                  <c:v>31.097703746391719</c:v>
                </c:pt>
                <c:pt idx="1371">
                  <c:v>35.55508131538862</c:v>
                </c:pt>
                <c:pt idx="1372">
                  <c:v>38.910253696409299</c:v>
                </c:pt>
                <c:pt idx="1373">
                  <c:v>35.867503825361339</c:v>
                </c:pt>
                <c:pt idx="1374">
                  <c:v>39.822465217507755</c:v>
                </c:pt>
                <c:pt idx="1375">
                  <c:v>46.135542639711005</c:v>
                </c:pt>
                <c:pt idx="1376">
                  <c:v>46.58283559715813</c:v>
                </c:pt>
                <c:pt idx="1377">
                  <c:v>47.500490320172588</c:v>
                </c:pt>
                <c:pt idx="1378">
                  <c:v>29.262826300514856</c:v>
                </c:pt>
                <c:pt idx="1379">
                  <c:v>29.972775350416921</c:v>
                </c:pt>
                <c:pt idx="1380">
                  <c:v>38.65459600641779</c:v>
                </c:pt>
                <c:pt idx="1381">
                  <c:v>35.117983561530217</c:v>
                </c:pt>
                <c:pt idx="1382">
                  <c:v>39.342599448595003</c:v>
                </c:pt>
                <c:pt idx="1383">
                  <c:v>35.40595486289611</c:v>
                </c:pt>
                <c:pt idx="1384">
                  <c:v>39.007626530684533</c:v>
                </c:pt>
                <c:pt idx="1385">
                  <c:v>42.298690089138908</c:v>
                </c:pt>
                <c:pt idx="1386">
                  <c:v>42.463973347318614</c:v>
                </c:pt>
                <c:pt idx="1387">
                  <c:v>49.571844649289318</c:v>
                </c:pt>
                <c:pt idx="1388">
                  <c:v>47.284749444231807</c:v>
                </c:pt>
                <c:pt idx="1389">
                  <c:v>27.557980900409277</c:v>
                </c:pt>
                <c:pt idx="1390">
                  <c:v>47.219085421118066</c:v>
                </c:pt>
                <c:pt idx="1391">
                  <c:v>41.301892938266313</c:v>
                </c:pt>
                <c:pt idx="1392">
                  <c:v>37.902742941765517</c:v>
                </c:pt>
                <c:pt idx="1393">
                  <c:v>41.239598516338674</c:v>
                </c:pt>
                <c:pt idx="1394">
                  <c:v>40.073975706039448</c:v>
                </c:pt>
                <c:pt idx="1395">
                  <c:v>39.933489256588217</c:v>
                </c:pt>
                <c:pt idx="1396">
                  <c:v>41.466484996202716</c:v>
                </c:pt>
                <c:pt idx="1397">
                  <c:v>33.808591100624064</c:v>
                </c:pt>
                <c:pt idx="1398">
                  <c:v>40.046932496520235</c:v>
                </c:pt>
                <c:pt idx="1399">
                  <c:v>40.211870154578293</c:v>
                </c:pt>
                <c:pt idx="1400">
                  <c:v>43.956620272730333</c:v>
                </c:pt>
                <c:pt idx="1401">
                  <c:v>49.467559812581058</c:v>
                </c:pt>
                <c:pt idx="1402">
                  <c:v>45.606515253493363</c:v>
                </c:pt>
                <c:pt idx="1403">
                  <c:v>40.34699980214392</c:v>
                </c:pt>
                <c:pt idx="1404">
                  <c:v>33.286994117021926</c:v>
                </c:pt>
                <c:pt idx="1405">
                  <c:v>44.487116459464993</c:v>
                </c:pt>
                <c:pt idx="1406">
                  <c:v>46.90018290886438</c:v>
                </c:pt>
                <c:pt idx="1407">
                  <c:v>43.027733545762203</c:v>
                </c:pt>
                <c:pt idx="1408">
                  <c:v>37.920627748060959</c:v>
                </c:pt>
                <c:pt idx="1409">
                  <c:v>41.65423226228976</c:v>
                </c:pt>
                <c:pt idx="1410">
                  <c:v>36.425648021828103</c:v>
                </c:pt>
                <c:pt idx="1411">
                  <c:v>43.424655285478657</c:v>
                </c:pt>
                <c:pt idx="1412">
                  <c:v>36.287667173258839</c:v>
                </c:pt>
                <c:pt idx="1413">
                  <c:v>47.097520578327241</c:v>
                </c:pt>
                <c:pt idx="1414">
                  <c:v>38.609063190390245</c:v>
                </c:pt>
                <c:pt idx="1415">
                  <c:v>40.503470257221537</c:v>
                </c:pt>
                <c:pt idx="1416">
                  <c:v>46.608496406190739</c:v>
                </c:pt>
                <c:pt idx="1417">
                  <c:v>43.984441082523261</c:v>
                </c:pt>
                <c:pt idx="1418">
                  <c:v>44.044575503690574</c:v>
                </c:pt>
                <c:pt idx="1419">
                  <c:v>37.815306110987748</c:v>
                </c:pt>
                <c:pt idx="1420">
                  <c:v>36.019135878735817</c:v>
                </c:pt>
                <c:pt idx="1421">
                  <c:v>45.87236814707358</c:v>
                </c:pt>
                <c:pt idx="1422">
                  <c:v>32.782331539380699</c:v>
                </c:pt>
                <c:pt idx="1423">
                  <c:v>35.366383648967037</c:v>
                </c:pt>
                <c:pt idx="1424">
                  <c:v>40.722148734196352</c:v>
                </c:pt>
                <c:pt idx="1425">
                  <c:v>38.935136905168179</c:v>
                </c:pt>
                <c:pt idx="1426">
                  <c:v>48.497546671136419</c:v>
                </c:pt>
                <c:pt idx="1427">
                  <c:v>42.575429386551143</c:v>
                </c:pt>
                <c:pt idx="1428">
                  <c:v>51.189253218617125</c:v>
                </c:pt>
                <c:pt idx="1429">
                  <c:v>42.1704724440063</c:v>
                </c:pt>
                <c:pt idx="1430">
                  <c:v>34.26633846175114</c:v>
                </c:pt>
                <c:pt idx="1431">
                  <c:v>50.40897454395904</c:v>
                </c:pt>
                <c:pt idx="1432">
                  <c:v>44.899590204655752</c:v>
                </c:pt>
                <c:pt idx="1433">
                  <c:v>35.320591632848249</c:v>
                </c:pt>
                <c:pt idx="1434">
                  <c:v>38.356602301524006</c:v>
                </c:pt>
                <c:pt idx="1435">
                  <c:v>43.679880975318099</c:v>
                </c:pt>
                <c:pt idx="1436">
                  <c:v>53.512809236508843</c:v>
                </c:pt>
                <c:pt idx="1437">
                  <c:v>41.651553861346954</c:v>
                </c:pt>
                <c:pt idx="1438">
                  <c:v>42.545966976180381</c:v>
                </c:pt>
                <c:pt idx="1439">
                  <c:v>42.611803799354938</c:v>
                </c:pt>
                <c:pt idx="1440">
                  <c:v>33.451845375049565</c:v>
                </c:pt>
                <c:pt idx="1441">
                  <c:v>44.009065091190905</c:v>
                </c:pt>
                <c:pt idx="1442">
                  <c:v>35.854543820799421</c:v>
                </c:pt>
                <c:pt idx="1443">
                  <c:v>43.355362461087587</c:v>
                </c:pt>
                <c:pt idx="1444">
                  <c:v>43.151803989435003</c:v>
                </c:pt>
                <c:pt idx="1445">
                  <c:v>53.5401116461193</c:v>
                </c:pt>
                <c:pt idx="1446">
                  <c:v>41.927861158607129</c:v>
                </c:pt>
                <c:pt idx="1447">
                  <c:v>32.290196966149331</c:v>
                </c:pt>
                <c:pt idx="1448">
                  <c:v>40.763188748642435</c:v>
                </c:pt>
                <c:pt idx="1449">
                  <c:v>49.38997258527035</c:v>
                </c:pt>
                <c:pt idx="1450">
                  <c:v>42.677899822620738</c:v>
                </c:pt>
                <c:pt idx="1451">
                  <c:v>44.814399774668715</c:v>
                </c:pt>
                <c:pt idx="1452">
                  <c:v>54.281769507182858</c:v>
                </c:pt>
                <c:pt idx="1453">
                  <c:v>41.199422502196718</c:v>
                </c:pt>
                <c:pt idx="1454">
                  <c:v>32.422475412711343</c:v>
                </c:pt>
                <c:pt idx="1455">
                  <c:v>38.299232681329904</c:v>
                </c:pt>
                <c:pt idx="1456">
                  <c:v>36.330867188465248</c:v>
                </c:pt>
                <c:pt idx="1457">
                  <c:v>52.950604238612691</c:v>
                </c:pt>
                <c:pt idx="1458">
                  <c:v>46.961181330335826</c:v>
                </c:pt>
                <c:pt idx="1459">
                  <c:v>42.043982799481945</c:v>
                </c:pt>
                <c:pt idx="1460">
                  <c:v>40.667198314853806</c:v>
                </c:pt>
                <c:pt idx="1461">
                  <c:v>34.295628072061078</c:v>
                </c:pt>
                <c:pt idx="1462">
                  <c:v>44.888358200702086</c:v>
                </c:pt>
                <c:pt idx="1463">
                  <c:v>38.413712721626872</c:v>
                </c:pt>
                <c:pt idx="1464">
                  <c:v>56.754019977415027</c:v>
                </c:pt>
                <c:pt idx="1465">
                  <c:v>42.740885444791672</c:v>
                </c:pt>
                <c:pt idx="1466">
                  <c:v>50.749131463694276</c:v>
                </c:pt>
                <c:pt idx="1467">
                  <c:v>45.560118437161691</c:v>
                </c:pt>
                <c:pt idx="1468">
                  <c:v>40.749019143654735</c:v>
                </c:pt>
                <c:pt idx="1469">
                  <c:v>39.755937194089896</c:v>
                </c:pt>
                <c:pt idx="1470">
                  <c:v>36.621776090865183</c:v>
                </c:pt>
                <c:pt idx="1471">
                  <c:v>27.862022607431953</c:v>
                </c:pt>
                <c:pt idx="1472">
                  <c:v>50.304171307068302</c:v>
                </c:pt>
                <c:pt idx="1473">
                  <c:v>44.655769318830799</c:v>
                </c:pt>
                <c:pt idx="1474">
                  <c:v>39.952842863400676</c:v>
                </c:pt>
                <c:pt idx="1475">
                  <c:v>40.314599790739116</c:v>
                </c:pt>
                <c:pt idx="1476">
                  <c:v>51.465992516029367</c:v>
                </c:pt>
                <c:pt idx="1477">
                  <c:v>46.038515405557419</c:v>
                </c:pt>
                <c:pt idx="1478">
                  <c:v>30.410564304518633</c:v>
                </c:pt>
                <c:pt idx="1479">
                  <c:v>35.669561355685595</c:v>
                </c:pt>
                <c:pt idx="1480">
                  <c:v>30.410823504609869</c:v>
                </c:pt>
                <c:pt idx="1481">
                  <c:v>51.984651898597463</c:v>
                </c:pt>
                <c:pt idx="1482">
                  <c:v>61.271445567548831</c:v>
                </c:pt>
                <c:pt idx="1483">
                  <c:v>52.297506408722249</c:v>
                </c:pt>
                <c:pt idx="1484">
                  <c:v>36.09637750592487</c:v>
                </c:pt>
                <c:pt idx="1485">
                  <c:v>40.11268291966438</c:v>
                </c:pt>
                <c:pt idx="1486">
                  <c:v>43.526088921183295</c:v>
                </c:pt>
                <c:pt idx="1487">
                  <c:v>62.348594746705345</c:v>
                </c:pt>
                <c:pt idx="1488">
                  <c:v>37.500378000133054</c:v>
                </c:pt>
                <c:pt idx="1489">
                  <c:v>58.701822263041429</c:v>
                </c:pt>
                <c:pt idx="1490">
                  <c:v>50.533736187875135</c:v>
                </c:pt>
                <c:pt idx="1491">
                  <c:v>46.042144206834756</c:v>
                </c:pt>
                <c:pt idx="1492">
                  <c:v>44.762732556481858</c:v>
                </c:pt>
                <c:pt idx="1493">
                  <c:v>29.726621663770825</c:v>
                </c:pt>
                <c:pt idx="1494">
                  <c:v>53.920012579844418</c:v>
                </c:pt>
                <c:pt idx="1495">
                  <c:v>46.84782449043422</c:v>
                </c:pt>
                <c:pt idx="1496">
                  <c:v>37.154259478299338</c:v>
                </c:pt>
                <c:pt idx="1497">
                  <c:v>35.64899814844734</c:v>
                </c:pt>
                <c:pt idx="1498">
                  <c:v>38.255341465880193</c:v>
                </c:pt>
                <c:pt idx="1499">
                  <c:v>52.910341824440323</c:v>
                </c:pt>
                <c:pt idx="1500">
                  <c:v>55.608269174110745</c:v>
                </c:pt>
                <c:pt idx="1501">
                  <c:v>53.858841358312155</c:v>
                </c:pt>
                <c:pt idx="1502">
                  <c:v>51.303301258762041</c:v>
                </c:pt>
                <c:pt idx="1503">
                  <c:v>44.161993145021583</c:v>
                </c:pt>
                <c:pt idx="1504">
                  <c:v>30.78519483638858</c:v>
                </c:pt>
                <c:pt idx="1505">
                  <c:v>39.985588474927141</c:v>
                </c:pt>
                <c:pt idx="1506">
                  <c:v>52.466677668270542</c:v>
                </c:pt>
                <c:pt idx="1507">
                  <c:v>31.508449490974218</c:v>
                </c:pt>
                <c:pt idx="1508">
                  <c:v>40.987656027654921</c:v>
                </c:pt>
                <c:pt idx="1509">
                  <c:v>39.544084319517673</c:v>
                </c:pt>
                <c:pt idx="1510">
                  <c:v>39.228465008419683</c:v>
                </c:pt>
                <c:pt idx="1511">
                  <c:v>39.030349738683107</c:v>
                </c:pt>
                <c:pt idx="1512">
                  <c:v>31.284587012174622</c:v>
                </c:pt>
                <c:pt idx="1513">
                  <c:v>41.906952351247227</c:v>
                </c:pt>
                <c:pt idx="1514">
                  <c:v>50.62203701895703</c:v>
                </c:pt>
                <c:pt idx="1515">
                  <c:v>49.586705454520313</c:v>
                </c:pt>
                <c:pt idx="1516">
                  <c:v>53.273221952174119</c:v>
                </c:pt>
                <c:pt idx="1517">
                  <c:v>51.314792462806949</c:v>
                </c:pt>
                <c:pt idx="1518">
                  <c:v>37.818675712173849</c:v>
                </c:pt>
                <c:pt idx="1519">
                  <c:v>38.267091870016337</c:v>
                </c:pt>
                <c:pt idx="1520">
                  <c:v>44.646783715667866</c:v>
                </c:pt>
                <c:pt idx="1521">
                  <c:v>27.305779211634281</c:v>
                </c:pt>
                <c:pt idx="1522">
                  <c:v>36.656768103182365</c:v>
                </c:pt>
                <c:pt idx="1523">
                  <c:v>47.201978215096325</c:v>
                </c:pt>
                <c:pt idx="1524">
                  <c:v>36.269868766993802</c:v>
                </c:pt>
                <c:pt idx="1525">
                  <c:v>42.225941263531325</c:v>
                </c:pt>
                <c:pt idx="1526">
                  <c:v>38.121767018861995</c:v>
                </c:pt>
                <c:pt idx="1527">
                  <c:v>29.162429465175173</c:v>
                </c:pt>
                <c:pt idx="1528">
                  <c:v>34.51758975019159</c:v>
                </c:pt>
                <c:pt idx="1529">
                  <c:v>20.463588003182974</c:v>
                </c:pt>
                <c:pt idx="1530">
                  <c:v>12.915422146228595</c:v>
                </c:pt>
                <c:pt idx="1531">
                  <c:v>29.28745030918251</c:v>
                </c:pt>
                <c:pt idx="1532">
                  <c:v>23.287227397104044</c:v>
                </c:pt>
                <c:pt idx="1533">
                  <c:v>49.418225395215337</c:v>
                </c:pt>
                <c:pt idx="1534">
                  <c:v>33.769279086786234</c:v>
                </c:pt>
                <c:pt idx="1535">
                  <c:v>38.747389639081142</c:v>
                </c:pt>
                <c:pt idx="1536">
                  <c:v>16.685055473139528</c:v>
                </c:pt>
                <c:pt idx="1537">
                  <c:v>42.611371799202871</c:v>
                </c:pt>
                <c:pt idx="1538">
                  <c:v>22.351515067733299</c:v>
                </c:pt>
                <c:pt idx="1539">
                  <c:v>24.771666319626544</c:v>
                </c:pt>
                <c:pt idx="1540">
                  <c:v>25.104652036837514</c:v>
                </c:pt>
                <c:pt idx="1541">
                  <c:v>19.685987729467676</c:v>
                </c:pt>
                <c:pt idx="1542">
                  <c:v>41.017377638116933</c:v>
                </c:pt>
                <c:pt idx="1543">
                  <c:v>22.724331198964578</c:v>
                </c:pt>
                <c:pt idx="1544">
                  <c:v>32.826481954921647</c:v>
                </c:pt>
                <c:pt idx="1545">
                  <c:v>35.445353276764351</c:v>
                </c:pt>
                <c:pt idx="1546">
                  <c:v>43.229564016806528</c:v>
                </c:pt>
                <c:pt idx="1547">
                  <c:v>38.875175284061697</c:v>
                </c:pt>
                <c:pt idx="1548">
                  <c:v>36.872854579244809</c:v>
                </c:pt>
                <c:pt idx="1549">
                  <c:v>49.89739996388478</c:v>
                </c:pt>
                <c:pt idx="1550">
                  <c:v>33.504635793631806</c:v>
                </c:pt>
                <c:pt idx="1551">
                  <c:v>27.97529304730315</c:v>
                </c:pt>
                <c:pt idx="1552">
                  <c:v>18.37987846971722</c:v>
                </c:pt>
                <c:pt idx="1553">
                  <c:v>22.430139095408961</c:v>
                </c:pt>
                <c:pt idx="1554">
                  <c:v>48.464801059609968</c:v>
                </c:pt>
                <c:pt idx="1555">
                  <c:v>38.497088750975237</c:v>
                </c:pt>
                <c:pt idx="1556">
                  <c:v>27.350620827418528</c:v>
                </c:pt>
                <c:pt idx="1557">
                  <c:v>17.45738534499964</c:v>
                </c:pt>
                <c:pt idx="1558">
                  <c:v>31.534628700189298</c:v>
                </c:pt>
                <c:pt idx="1559">
                  <c:v>40.120372522371127</c:v>
                </c:pt>
                <c:pt idx="1560">
                  <c:v>34.338914487297899</c:v>
                </c:pt>
                <c:pt idx="1561">
                  <c:v>36.674912109569064</c:v>
                </c:pt>
                <c:pt idx="1562">
                  <c:v>14.731205185384225</c:v>
                </c:pt>
                <c:pt idx="1563">
                  <c:v>23.043752111400739</c:v>
                </c:pt>
                <c:pt idx="1564">
                  <c:v>29.890349721403098</c:v>
                </c:pt>
                <c:pt idx="1565">
                  <c:v>36.835184165984835</c:v>
                </c:pt>
                <c:pt idx="1566">
                  <c:v>37.722858078446052</c:v>
                </c:pt>
                <c:pt idx="1567">
                  <c:v>26.630390173897339</c:v>
                </c:pt>
                <c:pt idx="1568">
                  <c:v>32.930161991417023</c:v>
                </c:pt>
                <c:pt idx="1569">
                  <c:v>35.09949395502187</c:v>
                </c:pt>
                <c:pt idx="1570">
                  <c:v>44.989964636467548</c:v>
                </c:pt>
                <c:pt idx="1571">
                  <c:v>25.886745112134278</c:v>
                </c:pt>
                <c:pt idx="1572">
                  <c:v>27.584073709593945</c:v>
                </c:pt>
                <c:pt idx="1573">
                  <c:v>12.194241092372863</c:v>
                </c:pt>
                <c:pt idx="1574">
                  <c:v>29.781140082961308</c:v>
                </c:pt>
                <c:pt idx="1575">
                  <c:v>24.695288692741617</c:v>
                </c:pt>
                <c:pt idx="1576">
                  <c:v>39.042532142971311</c:v>
                </c:pt>
                <c:pt idx="1577">
                  <c:v>15.21642775618257</c:v>
                </c:pt>
                <c:pt idx="1578">
                  <c:v>25.848815498783054</c:v>
                </c:pt>
                <c:pt idx="1579">
                  <c:v>15.293064583158731</c:v>
                </c:pt>
                <c:pt idx="1580">
                  <c:v>31.284414212113802</c:v>
                </c:pt>
                <c:pt idx="1581">
                  <c:v>44.418601235347637</c:v>
                </c:pt>
                <c:pt idx="1582">
                  <c:v>20.080922268484638</c:v>
                </c:pt>
                <c:pt idx="1583">
                  <c:v>23.911381216806188</c:v>
                </c:pt>
                <c:pt idx="1584">
                  <c:v>21.853418892403447</c:v>
                </c:pt>
                <c:pt idx="1585">
                  <c:v>27.113193543844126</c:v>
                </c:pt>
                <c:pt idx="1586">
                  <c:v>44.160697144565397</c:v>
                </c:pt>
                <c:pt idx="1587">
                  <c:v>39.011514532053106</c:v>
                </c:pt>
                <c:pt idx="1588">
                  <c:v>32.134072111193383</c:v>
                </c:pt>
                <c:pt idx="1589">
                  <c:v>28.899427772598571</c:v>
                </c:pt>
                <c:pt idx="1590">
                  <c:v>34.005842370056513</c:v>
                </c:pt>
                <c:pt idx="1591">
                  <c:v>16.281740131172526</c:v>
                </c:pt>
                <c:pt idx="1592">
                  <c:v>18.985110682758961</c:v>
                </c:pt>
                <c:pt idx="1593">
                  <c:v>28.632192478531753</c:v>
                </c:pt>
                <c:pt idx="1594">
                  <c:v>25.895125915084318</c:v>
                </c:pt>
                <c:pt idx="1595">
                  <c:v>19.700070934424968</c:v>
                </c:pt>
                <c:pt idx="1596">
                  <c:v>17.007673186700963</c:v>
                </c:pt>
                <c:pt idx="1597">
                  <c:v>30.35820588608847</c:v>
                </c:pt>
                <c:pt idx="1598">
                  <c:v>32.534017851974284</c:v>
                </c:pt>
                <c:pt idx="1599">
                  <c:v>38.245319062352308</c:v>
                </c:pt>
                <c:pt idx="1600">
                  <c:v>29.854752908873021</c:v>
                </c:pt>
                <c:pt idx="1601">
                  <c:v>36.129123117451336</c:v>
                </c:pt>
                <c:pt idx="1602">
                  <c:v>38.337507894802776</c:v>
                </c:pt>
                <c:pt idx="1603">
                  <c:v>36.350998395551429</c:v>
                </c:pt>
                <c:pt idx="1604">
                  <c:v>29.682125648108226</c:v>
                </c:pt>
                <c:pt idx="1605">
                  <c:v>13.159588632175199</c:v>
                </c:pt>
                <c:pt idx="1606">
                  <c:v>29.97795935224169</c:v>
                </c:pt>
                <c:pt idx="1607">
                  <c:v>22.329051059825971</c:v>
                </c:pt>
                <c:pt idx="1608">
                  <c:v>11.033975083959229</c:v>
                </c:pt>
                <c:pt idx="1609">
                  <c:v>26.874729459904771</c:v>
                </c:pt>
                <c:pt idx="1610">
                  <c:v>31.806443195868003</c:v>
                </c:pt>
                <c:pt idx="1611">
                  <c:v>33.605896629275612</c:v>
                </c:pt>
                <c:pt idx="1612">
                  <c:v>37.912678945262982</c:v>
                </c:pt>
                <c:pt idx="1613">
                  <c:v>27.275971201141864</c:v>
                </c:pt>
                <c:pt idx="1614">
                  <c:v>24.547458240705296</c:v>
                </c:pt>
                <c:pt idx="1615">
                  <c:v>28.163904313694317</c:v>
                </c:pt>
                <c:pt idx="1616">
                  <c:v>11.236410355216444</c:v>
                </c:pt>
                <c:pt idx="1617">
                  <c:v>30.239837844422919</c:v>
                </c:pt>
                <c:pt idx="1618">
                  <c:v>34.366044096847517</c:v>
                </c:pt>
                <c:pt idx="1619">
                  <c:v>10.970298261544988</c:v>
                </c:pt>
                <c:pt idx="1620">
                  <c:v>47.796410424336464</c:v>
                </c:pt>
                <c:pt idx="1621">
                  <c:v>30.921274884288756</c:v>
                </c:pt>
                <c:pt idx="1622">
                  <c:v>33.295115719880734</c:v>
                </c:pt>
                <c:pt idx="1623">
                  <c:v>35.79345899929757</c:v>
                </c:pt>
                <c:pt idx="1624">
                  <c:v>27.551414498097902</c:v>
                </c:pt>
                <c:pt idx="1625">
                  <c:v>13.491278348929978</c:v>
                </c:pt>
                <c:pt idx="1626">
                  <c:v>22.66004957633745</c:v>
                </c:pt>
                <c:pt idx="1627">
                  <c:v>13.426391926089957</c:v>
                </c:pt>
                <c:pt idx="1628">
                  <c:v>13.789704053975827</c:v>
                </c:pt>
                <c:pt idx="1629">
                  <c:v>25.904889118520966</c:v>
                </c:pt>
                <c:pt idx="1630">
                  <c:v>39.465892291994088</c:v>
                </c:pt>
                <c:pt idx="1631">
                  <c:v>49.015774053552462</c:v>
                </c:pt>
                <c:pt idx="1632">
                  <c:v>14.587262734716482</c:v>
                </c:pt>
                <c:pt idx="1633">
                  <c:v>36.352899196220513</c:v>
                </c:pt>
                <c:pt idx="1634">
                  <c:v>26.913436673529706</c:v>
                </c:pt>
                <c:pt idx="1635">
                  <c:v>36.169817531775777</c:v>
                </c:pt>
                <c:pt idx="1636">
                  <c:v>44.34974041110862</c:v>
                </c:pt>
                <c:pt idx="1637">
                  <c:v>5.3983603002228264</c:v>
                </c:pt>
                <c:pt idx="1638">
                  <c:v>27.010463907683292</c:v>
                </c:pt>
                <c:pt idx="1639">
                  <c:v>35.389884457239326</c:v>
                </c:pt>
                <c:pt idx="1640">
                  <c:v>41.103172868316847</c:v>
                </c:pt>
                <c:pt idx="1641">
                  <c:v>19.495562062437841</c:v>
                </c:pt>
                <c:pt idx="1642">
                  <c:v>30.407626703484599</c:v>
                </c:pt>
                <c:pt idx="1643">
                  <c:v>10.173085180925982</c:v>
                </c:pt>
                <c:pt idx="1644">
                  <c:v>35.77203179175519</c:v>
                </c:pt>
                <c:pt idx="1645">
                  <c:v>13.562903974142198</c:v>
                </c:pt>
                <c:pt idx="1646">
                  <c:v>23.969096437121944</c:v>
                </c:pt>
                <c:pt idx="1647">
                  <c:v>24.056792467990949</c:v>
                </c:pt>
                <c:pt idx="1648">
                  <c:v>25.752825064994422</c:v>
                </c:pt>
                <c:pt idx="1649">
                  <c:v>25.477036167916729</c:v>
                </c:pt>
                <c:pt idx="1650">
                  <c:v>25.732175457725763</c:v>
                </c:pt>
                <c:pt idx="1651">
                  <c:v>19.181411551856865</c:v>
                </c:pt>
                <c:pt idx="1652">
                  <c:v>18.022787144021077</c:v>
                </c:pt>
                <c:pt idx="1653">
                  <c:v>28.003286657156902</c:v>
                </c:pt>
                <c:pt idx="1654">
                  <c:v>30.587165966682416</c:v>
                </c:pt>
                <c:pt idx="1655">
                  <c:v>19.344102809124188</c:v>
                </c:pt>
                <c:pt idx="1656">
                  <c:v>13.367207905257182</c:v>
                </c:pt>
                <c:pt idx="1657">
                  <c:v>15.310603789332532</c:v>
                </c:pt>
                <c:pt idx="1658">
                  <c:v>26.344924473413414</c:v>
                </c:pt>
                <c:pt idx="1659">
                  <c:v>17.081977212855975</c:v>
                </c:pt>
                <c:pt idx="1660">
                  <c:v>30.096672994028893</c:v>
                </c:pt>
                <c:pt idx="1661">
                  <c:v>25.182325664178631</c:v>
                </c:pt>
                <c:pt idx="1662">
                  <c:v>21.76097085986174</c:v>
                </c:pt>
                <c:pt idx="1663">
                  <c:v>12.237873107731334</c:v>
                </c:pt>
                <c:pt idx="1664">
                  <c:v>35.490367692609425</c:v>
                </c:pt>
                <c:pt idx="1665">
                  <c:v>40.7143727314592</c:v>
                </c:pt>
                <c:pt idx="1666">
                  <c:v>31.713908763295883</c:v>
                </c:pt>
                <c:pt idx="1667">
                  <c:v>38.616320792944911</c:v>
                </c:pt>
                <c:pt idx="1668">
                  <c:v>40.843195176804699</c:v>
                </c:pt>
                <c:pt idx="1669">
                  <c:v>40.794033559499809</c:v>
                </c:pt>
                <c:pt idx="1670">
                  <c:v>46.377030724714807</c:v>
                </c:pt>
                <c:pt idx="1671">
                  <c:v>36.174223933326822</c:v>
                </c:pt>
                <c:pt idx="1672">
                  <c:v>31.992635261407614</c:v>
                </c:pt>
                <c:pt idx="1673">
                  <c:v>28.879987765755693</c:v>
                </c:pt>
                <c:pt idx="1674">
                  <c:v>12.446874781299924</c:v>
                </c:pt>
                <c:pt idx="1675">
                  <c:v>40.137652528453692</c:v>
                </c:pt>
                <c:pt idx="1676">
                  <c:v>42.618456601696721</c:v>
                </c:pt>
                <c:pt idx="1677">
                  <c:v>35.283094019649099</c:v>
                </c:pt>
                <c:pt idx="1678">
                  <c:v>22.880974454103008</c:v>
                </c:pt>
                <c:pt idx="1679">
                  <c:v>20.614701656374983</c:v>
                </c:pt>
                <c:pt idx="1680">
                  <c:v>15.96465201955751</c:v>
                </c:pt>
                <c:pt idx="1681">
                  <c:v>43.767058606004625</c:v>
                </c:pt>
                <c:pt idx="1682">
                  <c:v>31.922737636803646</c:v>
                </c:pt>
                <c:pt idx="1683">
                  <c:v>18.020540743230342</c:v>
                </c:pt>
                <c:pt idx="1684">
                  <c:v>20.198426309846063</c:v>
                </c:pt>
                <c:pt idx="1685">
                  <c:v>31.676065549975071</c:v>
                </c:pt>
                <c:pt idx="1686">
                  <c:v>29.404867950513516</c:v>
                </c:pt>
                <c:pt idx="1687">
                  <c:v>26.37525088408831</c:v>
                </c:pt>
                <c:pt idx="1688">
                  <c:v>18.766605005844962</c:v>
                </c:pt>
                <c:pt idx="1689">
                  <c:v>32.725739519460305</c:v>
                </c:pt>
                <c:pt idx="1690">
                  <c:v>24.665394282218784</c:v>
                </c:pt>
                <c:pt idx="1691">
                  <c:v>23.625051516018132</c:v>
                </c:pt>
                <c:pt idx="1692">
                  <c:v>15.472258246234901</c:v>
                </c:pt>
                <c:pt idx="1693">
                  <c:v>42.265253277369148</c:v>
                </c:pt>
                <c:pt idx="1694">
                  <c:v>17.627420604852048</c:v>
                </c:pt>
                <c:pt idx="1695">
                  <c:v>40.837233574706218</c:v>
                </c:pt>
                <c:pt idx="1696">
                  <c:v>13.956801712794203</c:v>
                </c:pt>
                <c:pt idx="1697">
                  <c:v>22.492260717275769</c:v>
                </c:pt>
                <c:pt idx="1698">
                  <c:v>24.220261325531986</c:v>
                </c:pt>
                <c:pt idx="1699">
                  <c:v>37.712835674918153</c:v>
                </c:pt>
                <c:pt idx="1700">
                  <c:v>25.359445726524893</c:v>
                </c:pt>
                <c:pt idx="1701">
                  <c:v>29.942016939589958</c:v>
                </c:pt>
                <c:pt idx="1702">
                  <c:v>30.590362767807694</c:v>
                </c:pt>
                <c:pt idx="1703">
                  <c:v>16.432076184090818</c:v>
                </c:pt>
                <c:pt idx="1704">
                  <c:v>22.379076677434988</c:v>
                </c:pt>
                <c:pt idx="1705">
                  <c:v>25.51090497983855</c:v>
                </c:pt>
                <c:pt idx="1706">
                  <c:v>11.954221807886077</c:v>
                </c:pt>
                <c:pt idx="1707">
                  <c:v>11.179040735022339</c:v>
                </c:pt>
                <c:pt idx="1708">
                  <c:v>21.136817040159599</c:v>
                </c:pt>
                <c:pt idx="1709">
                  <c:v>32.025812873086124</c:v>
                </c:pt>
                <c:pt idx="1710">
                  <c:v>25.364888928440902</c:v>
                </c:pt>
                <c:pt idx="1711">
                  <c:v>26.492754925449734</c:v>
                </c:pt>
                <c:pt idx="1712">
                  <c:v>31.717623964603632</c:v>
                </c:pt>
                <c:pt idx="1713">
                  <c:v>37.764675693165842</c:v>
                </c:pt>
                <c:pt idx="1714">
                  <c:v>24.926235974035059</c:v>
                </c:pt>
                <c:pt idx="1715">
                  <c:v>10.024736328707187</c:v>
                </c:pt>
                <c:pt idx="1716">
                  <c:v>15.883954391151946</c:v>
                </c:pt>
                <c:pt idx="1717">
                  <c:v>24.08850127915245</c:v>
                </c:pt>
                <c:pt idx="1718">
                  <c:v>22.71171679452431</c:v>
                </c:pt>
                <c:pt idx="1719">
                  <c:v>17.680643023586342</c:v>
                </c:pt>
                <c:pt idx="1720">
                  <c:v>23.541416286578535</c:v>
                </c:pt>
                <c:pt idx="1721">
                  <c:v>23.643368322465648</c:v>
                </c:pt>
                <c:pt idx="1722">
                  <c:v>34.286815268958975</c:v>
                </c:pt>
                <c:pt idx="1723">
                  <c:v>22.979556888804023</c:v>
                </c:pt>
                <c:pt idx="1724">
                  <c:v>34.741711429082422</c:v>
                </c:pt>
                <c:pt idx="1725">
                  <c:v>30.697585205549991</c:v>
                </c:pt>
                <c:pt idx="1726">
                  <c:v>40.05367169889243</c:v>
                </c:pt>
                <c:pt idx="1727">
                  <c:v>34.521564151590582</c:v>
                </c:pt>
                <c:pt idx="1728">
                  <c:v>39.183623392635432</c:v>
                </c:pt>
                <c:pt idx="1729">
                  <c:v>33.123438859450474</c:v>
                </c:pt>
                <c:pt idx="1730">
                  <c:v>30.305674667597479</c:v>
                </c:pt>
                <c:pt idx="1731">
                  <c:v>27.056342323832496</c:v>
                </c:pt>
                <c:pt idx="1732">
                  <c:v>39.928305254763444</c:v>
                </c:pt>
                <c:pt idx="1733">
                  <c:v>12.559972421110292</c:v>
                </c:pt>
                <c:pt idx="1734">
                  <c:v>21.245249078327674</c:v>
                </c:pt>
                <c:pt idx="1735">
                  <c:v>31.406929455239165</c:v>
                </c:pt>
                <c:pt idx="1736">
                  <c:v>30.353367484385352</c:v>
                </c:pt>
                <c:pt idx="1737">
                  <c:v>37.827056515123893</c:v>
                </c:pt>
                <c:pt idx="1738">
                  <c:v>21.431873144019349</c:v>
                </c:pt>
                <c:pt idx="1739">
                  <c:v>7.3834009989571516</c:v>
                </c:pt>
                <c:pt idx="1740">
                  <c:v>12.020404231182289</c:v>
                </c:pt>
                <c:pt idx="1741">
                  <c:v>17.850332683317102</c:v>
                </c:pt>
                <c:pt idx="1742">
                  <c:v>24.123493291469636</c:v>
                </c:pt>
                <c:pt idx="1743">
                  <c:v>38.255600665971436</c:v>
                </c:pt>
                <c:pt idx="1744">
                  <c:v>43.208223209294566</c:v>
                </c:pt>
                <c:pt idx="1745">
                  <c:v>38.586512782452502</c:v>
                </c:pt>
                <c:pt idx="1746">
                  <c:v>20.977754584169613</c:v>
                </c:pt>
                <c:pt idx="1747">
                  <c:v>33.973874358803769</c:v>
                </c:pt>
                <c:pt idx="1748">
                  <c:v>33.560882213430538</c:v>
                </c:pt>
                <c:pt idx="1749">
                  <c:v>40.02991169052892</c:v>
                </c:pt>
                <c:pt idx="1750">
                  <c:v>32.368475393703335</c:v>
                </c:pt>
                <c:pt idx="1751">
                  <c:v>21.967553332578774</c:v>
                </c:pt>
                <c:pt idx="1752">
                  <c:v>20.558196036485004</c:v>
                </c:pt>
                <c:pt idx="1753">
                  <c:v>17.230585265166013</c:v>
                </c:pt>
                <c:pt idx="1754">
                  <c:v>15.956530416698705</c:v>
                </c:pt>
                <c:pt idx="1755">
                  <c:v>25.106812037597837</c:v>
                </c:pt>
                <c:pt idx="1756">
                  <c:v>35.12394516362869</c:v>
                </c:pt>
                <c:pt idx="1757">
                  <c:v>16.543273023232103</c:v>
                </c:pt>
                <c:pt idx="1758">
                  <c:v>24.491125420876145</c:v>
                </c:pt>
                <c:pt idx="1759">
                  <c:v>9.8426914646273964</c:v>
                </c:pt>
                <c:pt idx="1760">
                  <c:v>24.114507688306706</c:v>
                </c:pt>
                <c:pt idx="1761">
                  <c:v>33.900434332952884</c:v>
                </c:pt>
                <c:pt idx="1762">
                  <c:v>24.382866182768893</c:v>
                </c:pt>
                <c:pt idx="1763">
                  <c:v>24.799141529297817</c:v>
                </c:pt>
                <c:pt idx="1764">
                  <c:v>38.931248903799606</c:v>
                </c:pt>
                <c:pt idx="1765">
                  <c:v>29.56298000616896</c:v>
                </c:pt>
                <c:pt idx="1766">
                  <c:v>20.247501527120537</c:v>
                </c:pt>
                <c:pt idx="1767">
                  <c:v>14.866075632858623</c:v>
                </c:pt>
                <c:pt idx="1768">
                  <c:v>25.537429789175285</c:v>
                </c:pt>
                <c:pt idx="1769">
                  <c:v>39.303373834787585</c:v>
                </c:pt>
                <c:pt idx="1770">
                  <c:v>40.625035100012354</c:v>
                </c:pt>
                <c:pt idx="1771">
                  <c:v>32.799697945493669</c:v>
                </c:pt>
                <c:pt idx="1772">
                  <c:v>36.263302364682431</c:v>
                </c:pt>
                <c:pt idx="1773">
                  <c:v>33.328120531498428</c:v>
                </c:pt>
                <c:pt idx="1774">
                  <c:v>40.804401563149348</c:v>
                </c:pt>
                <c:pt idx="1775">
                  <c:v>45.08958387153352</c:v>
                </c:pt>
                <c:pt idx="1776">
                  <c:v>42.081566812711515</c:v>
                </c:pt>
                <c:pt idx="1777">
                  <c:v>35.377788452981534</c:v>
                </c:pt>
                <c:pt idx="1778">
                  <c:v>38.20056384659847</c:v>
                </c:pt>
                <c:pt idx="1779">
                  <c:v>37.244720310141545</c:v>
                </c:pt>
                <c:pt idx="1780">
                  <c:v>37.546429216343078</c:v>
                </c:pt>
                <c:pt idx="1781">
                  <c:v>36.200403142541902</c:v>
                </c:pt>
                <c:pt idx="1782">
                  <c:v>42.041563598630383</c:v>
                </c:pt>
                <c:pt idx="1783">
                  <c:v>24.621157466647425</c:v>
                </c:pt>
                <c:pt idx="1784">
                  <c:v>19.048614705112374</c:v>
                </c:pt>
                <c:pt idx="1785">
                  <c:v>29.912900129340844</c:v>
                </c:pt>
                <c:pt idx="1786">
                  <c:v>33.796322296305448</c:v>
                </c:pt>
                <c:pt idx="1787">
                  <c:v>37.520768407310477</c:v>
                </c:pt>
                <c:pt idx="1788">
                  <c:v>16.876777140625553</c:v>
                </c:pt>
                <c:pt idx="1789">
                  <c:v>15.478479048424624</c:v>
                </c:pt>
                <c:pt idx="1790">
                  <c:v>34.355848893258809</c:v>
                </c:pt>
                <c:pt idx="1791">
                  <c:v>43.934329064883833</c:v>
                </c:pt>
                <c:pt idx="1792">
                  <c:v>49.590161455736833</c:v>
                </c:pt>
                <c:pt idx="1793">
                  <c:v>30.012346564345989</c:v>
                </c:pt>
                <c:pt idx="1794">
                  <c:v>40.757572746665602</c:v>
                </c:pt>
                <c:pt idx="1795">
                  <c:v>35.139151568981347</c:v>
                </c:pt>
                <c:pt idx="1796">
                  <c:v>43.693532180123327</c:v>
                </c:pt>
                <c:pt idx="1797">
                  <c:v>39.255508217938889</c:v>
                </c:pt>
                <c:pt idx="1798">
                  <c:v>30.315956271216606</c:v>
                </c:pt>
                <c:pt idx="1799">
                  <c:v>38.665568810280213</c:v>
                </c:pt>
                <c:pt idx="1800">
                  <c:v>29.658365639744702</c:v>
                </c:pt>
                <c:pt idx="1801">
                  <c:v>41.246596918802112</c:v>
                </c:pt>
                <c:pt idx="1802">
                  <c:v>25.176450462110562</c:v>
                </c:pt>
                <c:pt idx="1803">
                  <c:v>48.165511354259991</c:v>
                </c:pt>
                <c:pt idx="1804">
                  <c:v>49.287847749322403</c:v>
                </c:pt>
                <c:pt idx="1805">
                  <c:v>46.584045197583912</c:v>
                </c:pt>
                <c:pt idx="1806">
                  <c:v>38.014026180937208</c:v>
                </c:pt>
                <c:pt idx="1807">
                  <c:v>40.906612799127707</c:v>
                </c:pt>
                <c:pt idx="1808">
                  <c:v>36.879852981708247</c:v>
                </c:pt>
                <c:pt idx="1809">
                  <c:v>44.880582197964934</c:v>
                </c:pt>
                <c:pt idx="1810">
                  <c:v>39.92044285199588</c:v>
                </c:pt>
                <c:pt idx="1811">
                  <c:v>43.413596081585816</c:v>
                </c:pt>
                <c:pt idx="1812">
                  <c:v>39.364977056471922</c:v>
                </c:pt>
                <c:pt idx="1813">
                  <c:v>32.565640263105365</c:v>
                </c:pt>
                <c:pt idx="1814">
                  <c:v>27.316233615314232</c:v>
                </c:pt>
                <c:pt idx="1815">
                  <c:v>24.128590893263993</c:v>
                </c:pt>
                <c:pt idx="1816">
                  <c:v>37.196509093171194</c:v>
                </c:pt>
                <c:pt idx="1817">
                  <c:v>36.808572956617674</c:v>
                </c:pt>
                <c:pt idx="1818">
                  <c:v>34.063643990402682</c:v>
                </c:pt>
                <c:pt idx="1819">
                  <c:v>46.951245326838354</c:v>
                </c:pt>
                <c:pt idx="1820">
                  <c:v>48.330017012165982</c:v>
                </c:pt>
                <c:pt idx="1821">
                  <c:v>34.671727404448042</c:v>
                </c:pt>
                <c:pt idx="1822">
                  <c:v>47.987613691640021</c:v>
                </c:pt>
                <c:pt idx="1823">
                  <c:v>46.571689993234877</c:v>
                </c:pt>
                <c:pt idx="1824">
                  <c:v>34.827506659282342</c:v>
                </c:pt>
                <c:pt idx="1825">
                  <c:v>44.668902123453542</c:v>
                </c:pt>
                <c:pt idx="1826">
                  <c:v>41.399870572754438</c:v>
                </c:pt>
                <c:pt idx="1827">
                  <c:v>44.70804133723054</c:v>
                </c:pt>
                <c:pt idx="1828">
                  <c:v>37.749642087874008</c:v>
                </c:pt>
                <c:pt idx="1829">
                  <c:v>28.027219465581251</c:v>
                </c:pt>
                <c:pt idx="1830">
                  <c:v>37.610192438787735</c:v>
                </c:pt>
                <c:pt idx="1831">
                  <c:v>31.090618943897869</c:v>
                </c:pt>
                <c:pt idx="1832">
                  <c:v>46.343593912945053</c:v>
                </c:pt>
                <c:pt idx="1833">
                  <c:v>43.004405537550745</c:v>
                </c:pt>
                <c:pt idx="1834">
                  <c:v>38.282039075277751</c:v>
                </c:pt>
                <c:pt idx="1835">
                  <c:v>50.529329786324084</c:v>
                </c:pt>
                <c:pt idx="1836">
                  <c:v>48.717866748689097</c:v>
                </c:pt>
                <c:pt idx="1837">
                  <c:v>46.415133138126862</c:v>
                </c:pt>
                <c:pt idx="1838">
                  <c:v>50.265636893504187</c:v>
                </c:pt>
                <c:pt idx="1839">
                  <c:v>52.656239334996243</c:v>
                </c:pt>
                <c:pt idx="1840">
                  <c:v>43.707356184989372</c:v>
                </c:pt>
                <c:pt idx="1841">
                  <c:v>42.198984454042524</c:v>
                </c:pt>
                <c:pt idx="1842">
                  <c:v>45.720736093699095</c:v>
                </c:pt>
                <c:pt idx="1843">
                  <c:v>38.645178403102797</c:v>
                </c:pt>
                <c:pt idx="1844">
                  <c:v>46.278448290013792</c:v>
                </c:pt>
                <c:pt idx="1845">
                  <c:v>34.573490569868682</c:v>
                </c:pt>
                <c:pt idx="1846">
                  <c:v>34.346949690126287</c:v>
                </c:pt>
                <c:pt idx="1847">
                  <c:v>39.70625717660252</c:v>
                </c:pt>
                <c:pt idx="1848">
                  <c:v>52.898850620395415</c:v>
                </c:pt>
                <c:pt idx="1849">
                  <c:v>44.867449393342184</c:v>
                </c:pt>
                <c:pt idx="1850">
                  <c:v>40.044167695547024</c:v>
                </c:pt>
                <c:pt idx="1851">
                  <c:v>40.48541265086525</c:v>
                </c:pt>
                <c:pt idx="1852">
                  <c:v>49.022686055985496</c:v>
                </c:pt>
                <c:pt idx="1853">
                  <c:v>49.289489349900251</c:v>
                </c:pt>
                <c:pt idx="1854">
                  <c:v>52.273832800389137</c:v>
                </c:pt>
                <c:pt idx="1855">
                  <c:v>45.709417689715025</c:v>
                </c:pt>
                <c:pt idx="1856">
                  <c:v>43.476754503817581</c:v>
                </c:pt>
                <c:pt idx="1857">
                  <c:v>28.667184490848939</c:v>
                </c:pt>
                <c:pt idx="1858">
                  <c:v>36.661779304946315</c:v>
                </c:pt>
                <c:pt idx="1859">
                  <c:v>49.971703990039799</c:v>
                </c:pt>
                <c:pt idx="1860">
                  <c:v>28.4645764195309</c:v>
                </c:pt>
                <c:pt idx="1861">
                  <c:v>40.589179087391038</c:v>
                </c:pt>
                <c:pt idx="1862">
                  <c:v>35.630076541786941</c:v>
                </c:pt>
                <c:pt idx="1863">
                  <c:v>36.576588874959278</c:v>
                </c:pt>
                <c:pt idx="1864">
                  <c:v>26.092549984577595</c:v>
                </c:pt>
                <c:pt idx="1865">
                  <c:v>22.190811011165476</c:v>
                </c:pt>
                <c:pt idx="1866">
                  <c:v>35.21259159483224</c:v>
                </c:pt>
                <c:pt idx="1867">
                  <c:v>29.495501582416555</c:v>
                </c:pt>
                <c:pt idx="1868">
                  <c:v>28.906166974970773</c:v>
                </c:pt>
                <c:pt idx="1869">
                  <c:v>25.323416913842756</c:v>
                </c:pt>
                <c:pt idx="1870">
                  <c:v>19.321293201095205</c:v>
                </c:pt>
                <c:pt idx="1871">
                  <c:v>28.47226602223764</c:v>
                </c:pt>
                <c:pt idx="1872">
                  <c:v>40.36073740697956</c:v>
                </c:pt>
                <c:pt idx="1873">
                  <c:v>39.013588132783021</c:v>
                </c:pt>
                <c:pt idx="1874">
                  <c:v>48.056301715818201</c:v>
                </c:pt>
                <c:pt idx="1875">
                  <c:v>38.417859923086688</c:v>
                </c:pt>
                <c:pt idx="1876">
                  <c:v>40.116657321063371</c:v>
                </c:pt>
                <c:pt idx="1877">
                  <c:v>52.429093655040958</c:v>
                </c:pt>
                <c:pt idx="1878">
                  <c:v>39.645085955070257</c:v>
                </c:pt>
                <c:pt idx="1879">
                  <c:v>40.278743778117807</c:v>
                </c:pt>
                <c:pt idx="1880">
                  <c:v>28.874458163809273</c:v>
                </c:pt>
                <c:pt idx="1881">
                  <c:v>26.973311894605782</c:v>
                </c:pt>
                <c:pt idx="1882">
                  <c:v>53.506847634410363</c:v>
                </c:pt>
                <c:pt idx="1883">
                  <c:v>39.254212217482703</c:v>
                </c:pt>
                <c:pt idx="1884">
                  <c:v>25.042098414818639</c:v>
                </c:pt>
                <c:pt idx="1885">
                  <c:v>31.893188826402465</c:v>
                </c:pt>
                <c:pt idx="1886">
                  <c:v>40.621147098643775</c:v>
                </c:pt>
                <c:pt idx="1887">
                  <c:v>47.776884017463168</c:v>
                </c:pt>
                <c:pt idx="1888">
                  <c:v>34.810226653199784</c:v>
                </c:pt>
                <c:pt idx="1889">
                  <c:v>34.443372124066983</c:v>
                </c:pt>
                <c:pt idx="1890">
                  <c:v>35.870009426243314</c:v>
                </c:pt>
                <c:pt idx="1891">
                  <c:v>32.498593839505034</c:v>
                </c:pt>
                <c:pt idx="1892">
                  <c:v>25.410508144498866</c:v>
                </c:pt>
                <c:pt idx="1893">
                  <c:v>35.653663750089642</c:v>
                </c:pt>
                <c:pt idx="1894">
                  <c:v>24.962178386686791</c:v>
                </c:pt>
                <c:pt idx="1895">
                  <c:v>27.927513830484866</c:v>
                </c:pt>
                <c:pt idx="1896">
                  <c:v>24.097918882467447</c:v>
                </c:pt>
                <c:pt idx="1897">
                  <c:v>32.817409951728301</c:v>
                </c:pt>
                <c:pt idx="1898">
                  <c:v>34.497544943135814</c:v>
                </c:pt>
                <c:pt idx="1899">
                  <c:v>51.363522079959772</c:v>
                </c:pt>
                <c:pt idx="1900">
                  <c:v>29.679015247013364</c:v>
                </c:pt>
                <c:pt idx="1901">
                  <c:v>39.817799615865461</c:v>
                </c:pt>
                <c:pt idx="1902">
                  <c:v>17.672435020697126</c:v>
                </c:pt>
                <c:pt idx="1903">
                  <c:v>45.416262386524352</c:v>
                </c:pt>
                <c:pt idx="1904">
                  <c:v>12.908078143643506</c:v>
                </c:pt>
                <c:pt idx="1905">
                  <c:v>24.246613334807893</c:v>
                </c:pt>
                <c:pt idx="1906">
                  <c:v>12.147412275889121</c:v>
                </c:pt>
                <c:pt idx="1907">
                  <c:v>36.787664149257779</c:v>
                </c:pt>
                <c:pt idx="1908">
                  <c:v>42.648696612341205</c:v>
                </c:pt>
                <c:pt idx="1909">
                  <c:v>21.46548275584993</c:v>
                </c:pt>
                <c:pt idx="1910">
                  <c:v>39.967703668631685</c:v>
                </c:pt>
                <c:pt idx="1911">
                  <c:v>41.146286483492844</c:v>
                </c:pt>
                <c:pt idx="1912">
                  <c:v>40.022913288065475</c:v>
                </c:pt>
                <c:pt idx="1913">
                  <c:v>34.259944859500585</c:v>
                </c:pt>
                <c:pt idx="1914">
                  <c:v>12.930801351642076</c:v>
                </c:pt>
                <c:pt idx="1915">
                  <c:v>18.631648158340152</c:v>
                </c:pt>
                <c:pt idx="1916">
                  <c:v>32.847045162159894</c:v>
                </c:pt>
                <c:pt idx="1917">
                  <c:v>35.591974128374893</c:v>
                </c:pt>
                <c:pt idx="1918">
                  <c:v>42.973301526602135</c:v>
                </c:pt>
                <c:pt idx="1919">
                  <c:v>28.100573091401728</c:v>
                </c:pt>
                <c:pt idx="1920">
                  <c:v>15.505608657974246</c:v>
                </c:pt>
                <c:pt idx="1921">
                  <c:v>45.682374480195811</c:v>
                </c:pt>
                <c:pt idx="1922">
                  <c:v>45.421964788531604</c:v>
                </c:pt>
                <c:pt idx="1923">
                  <c:v>23.224760175115581</c:v>
                </c:pt>
                <c:pt idx="1924">
                  <c:v>25.542440990939227</c:v>
                </c:pt>
                <c:pt idx="1925">
                  <c:v>32.97474440711003</c:v>
                </c:pt>
                <c:pt idx="1926">
                  <c:v>27.468124868779952</c:v>
                </c:pt>
                <c:pt idx="1927">
                  <c:v>25.167032858795565</c:v>
                </c:pt>
                <c:pt idx="1928">
                  <c:v>12.294292327590897</c:v>
                </c:pt>
                <c:pt idx="1929">
                  <c:v>29.010970211861512</c:v>
                </c:pt>
                <c:pt idx="1930">
                  <c:v>41.786597108882184</c:v>
                </c:pt>
                <c:pt idx="1931">
                  <c:v>38.938938506506354</c:v>
                </c:pt>
                <c:pt idx="1932">
                  <c:v>36.370179202303078</c:v>
                </c:pt>
                <c:pt idx="1933">
                  <c:v>15.298162184953089</c:v>
                </c:pt>
                <c:pt idx="1934">
                  <c:v>36.462022434631898</c:v>
                </c:pt>
                <c:pt idx="1935">
                  <c:v>23.553425890805912</c:v>
                </c:pt>
                <c:pt idx="1936">
                  <c:v>17.325106898437625</c:v>
                </c:pt>
                <c:pt idx="1937">
                  <c:v>15.002328480819624</c:v>
                </c:pt>
                <c:pt idx="1938">
                  <c:v>25.696146645043616</c:v>
                </c:pt>
                <c:pt idx="1939">
                  <c:v>20.539274429824598</c:v>
                </c:pt>
                <c:pt idx="1940">
                  <c:v>34.435941721451485</c:v>
                </c:pt>
                <c:pt idx="1941">
                  <c:v>17.369257313978572</c:v>
                </c:pt>
                <c:pt idx="1942">
                  <c:v>29.507943186795998</c:v>
                </c:pt>
                <c:pt idx="1943">
                  <c:v>45.324937554378018</c:v>
                </c:pt>
                <c:pt idx="1944">
                  <c:v>12.165642682306224</c:v>
                </c:pt>
                <c:pt idx="1945">
                  <c:v>14.397701067990774</c:v>
                </c:pt>
                <c:pt idx="1946">
                  <c:v>18.91780505906738</c:v>
                </c:pt>
                <c:pt idx="1947">
                  <c:v>27.293769607406897</c:v>
                </c:pt>
                <c:pt idx="1948">
                  <c:v>17.806787067989049</c:v>
                </c:pt>
                <c:pt idx="1949">
                  <c:v>27.111897543387936</c:v>
                </c:pt>
                <c:pt idx="1950">
                  <c:v>21.060093813153021</c:v>
                </c:pt>
                <c:pt idx="1951">
                  <c:v>23.945682028880071</c:v>
                </c:pt>
                <c:pt idx="1952">
                  <c:v>7.3503961873394577</c:v>
                </c:pt>
                <c:pt idx="1953">
                  <c:v>36.399814412734671</c:v>
                </c:pt>
                <c:pt idx="1954">
                  <c:v>27.222489582316332</c:v>
                </c:pt>
                <c:pt idx="1955">
                  <c:v>21.562164389881865</c:v>
                </c:pt>
                <c:pt idx="1956">
                  <c:v>18.671305772299633</c:v>
                </c:pt>
                <c:pt idx="1957">
                  <c:v>35.705244568246087</c:v>
                </c:pt>
                <c:pt idx="1958">
                  <c:v>26.350194875268592</c:v>
                </c:pt>
                <c:pt idx="1959">
                  <c:v>20.211472714438393</c:v>
                </c:pt>
                <c:pt idx="1960">
                  <c:v>31.710884762231434</c:v>
                </c:pt>
                <c:pt idx="1961">
                  <c:v>12.730007680962702</c:v>
                </c:pt>
                <c:pt idx="1962">
                  <c:v>21.83778048689873</c:v>
                </c:pt>
                <c:pt idx="1963">
                  <c:v>35.2426588054159</c:v>
                </c:pt>
                <c:pt idx="1964">
                  <c:v>28.990579804684089</c:v>
                </c:pt>
                <c:pt idx="1965">
                  <c:v>40.749191943715566</c:v>
                </c:pt>
                <c:pt idx="1966">
                  <c:v>32.04482087977695</c:v>
                </c:pt>
                <c:pt idx="1967">
                  <c:v>27.244089589919533</c:v>
                </c:pt>
                <c:pt idx="1968">
                  <c:v>27.450412862545328</c:v>
                </c:pt>
                <c:pt idx="1969">
                  <c:v>20.556554435907159</c:v>
                </c:pt>
                <c:pt idx="1970">
                  <c:v>16.356303357418781</c:v>
                </c:pt>
                <c:pt idx="1971">
                  <c:v>28.964141395377769</c:v>
                </c:pt>
                <c:pt idx="1972">
                  <c:v>15.663893513690514</c:v>
                </c:pt>
                <c:pt idx="1973">
                  <c:v>29.055898227676174</c:v>
                </c:pt>
                <c:pt idx="1974">
                  <c:v>26.875334260117658</c:v>
                </c:pt>
                <c:pt idx="1975">
                  <c:v>33.631211838186566</c:v>
                </c:pt>
                <c:pt idx="1976">
                  <c:v>43.477704904152127</c:v>
                </c:pt>
                <c:pt idx="1977">
                  <c:v>28.65163248537463</c:v>
                </c:pt>
                <c:pt idx="1978">
                  <c:v>42.887506296402215</c:v>
                </c:pt>
                <c:pt idx="1979">
                  <c:v>41.844657929319588</c:v>
                </c:pt>
                <c:pt idx="1980">
                  <c:v>37.395574763242315</c:v>
                </c:pt>
                <c:pt idx="1981">
                  <c:v>32.127678508942836</c:v>
                </c:pt>
                <c:pt idx="1982">
                  <c:v>23.714993947677868</c:v>
                </c:pt>
                <c:pt idx="1983">
                  <c:v>32.220385741575775</c:v>
                </c:pt>
                <c:pt idx="1984">
                  <c:v>21.677508430482966</c:v>
                </c:pt>
                <c:pt idx="1985">
                  <c:v>15.452040639118303</c:v>
                </c:pt>
                <c:pt idx="1986">
                  <c:v>35.228575600458612</c:v>
                </c:pt>
                <c:pt idx="1987">
                  <c:v>29.541466398596171</c:v>
                </c:pt>
                <c:pt idx="1988">
                  <c:v>9.5023617448313331</c:v>
                </c:pt>
                <c:pt idx="1989">
                  <c:v>19.472752454408862</c:v>
                </c:pt>
                <c:pt idx="1990">
                  <c:v>27.111551943266281</c:v>
                </c:pt>
                <c:pt idx="1991">
                  <c:v>14.89251404216494</c:v>
                </c:pt>
                <c:pt idx="1992">
                  <c:v>25.703749847719944</c:v>
                </c:pt>
                <c:pt idx="1993">
                  <c:v>31.08241094100865</c:v>
                </c:pt>
                <c:pt idx="1994">
                  <c:v>10.609578134571503</c:v>
                </c:pt>
                <c:pt idx="1995">
                  <c:v>24.900229564880807</c:v>
                </c:pt>
                <c:pt idx="1996">
                  <c:v>30.766964429971477</c:v>
                </c:pt>
                <c:pt idx="1997">
                  <c:v>15.397003819745343</c:v>
                </c:pt>
                <c:pt idx="1998">
                  <c:v>10.699606966261651</c:v>
                </c:pt>
                <c:pt idx="1999">
                  <c:v>18.938281866275215</c:v>
                </c:pt>
                <c:pt idx="2000">
                  <c:v>43.905644254786772</c:v>
                </c:pt>
                <c:pt idx="2001">
                  <c:v>20.233072722041598</c:v>
                </c:pt>
                <c:pt idx="2002">
                  <c:v>27.655958534897401</c:v>
                </c:pt>
                <c:pt idx="2003">
                  <c:v>30.183505024593767</c:v>
                </c:pt>
                <c:pt idx="2004">
                  <c:v>21.25129708045657</c:v>
                </c:pt>
                <c:pt idx="2005">
                  <c:v>51.193227620016117</c:v>
                </c:pt>
                <c:pt idx="2006">
                  <c:v>34.863017071782011</c:v>
                </c:pt>
                <c:pt idx="2007">
                  <c:v>22.266324637746269</c:v>
                </c:pt>
                <c:pt idx="2008">
                  <c:v>29.414199153798101</c:v>
                </c:pt>
                <c:pt idx="2009">
                  <c:v>29.100221443277945</c:v>
                </c:pt>
                <c:pt idx="2010">
                  <c:v>32.110744102981919</c:v>
                </c:pt>
                <c:pt idx="2011">
                  <c:v>29.128387853192525</c:v>
                </c:pt>
                <c:pt idx="2012">
                  <c:v>30.830036452172831</c:v>
                </c:pt>
                <c:pt idx="2013">
                  <c:v>43.990229884560918</c:v>
                </c:pt>
                <c:pt idx="2014">
                  <c:v>43.510191315587335</c:v>
                </c:pt>
                <c:pt idx="2015">
                  <c:v>38.064656598759122</c:v>
                </c:pt>
                <c:pt idx="2016">
                  <c:v>19.340128407725199</c:v>
                </c:pt>
                <c:pt idx="2017">
                  <c:v>12.500961200338343</c:v>
                </c:pt>
                <c:pt idx="2018">
                  <c:v>34.521477751560163</c:v>
                </c:pt>
                <c:pt idx="2019">
                  <c:v>31.932846440361946</c:v>
                </c:pt>
                <c:pt idx="2020">
                  <c:v>33.905272734656002</c:v>
                </c:pt>
                <c:pt idx="2021">
                  <c:v>26.010210755594183</c:v>
                </c:pt>
                <c:pt idx="2022">
                  <c:v>26.931494279885985</c:v>
                </c:pt>
                <c:pt idx="2023">
                  <c:v>31.439243066613557</c:v>
                </c:pt>
                <c:pt idx="2024">
                  <c:v>30.565825159170455</c:v>
                </c:pt>
                <c:pt idx="2025">
                  <c:v>19.642442114139623</c:v>
                </c:pt>
                <c:pt idx="2026">
                  <c:v>30.104016996613979</c:v>
                </c:pt>
                <c:pt idx="2027">
                  <c:v>34.777308241612495</c:v>
                </c:pt>
                <c:pt idx="2028">
                  <c:v>32.420056211859787</c:v>
                </c:pt>
                <c:pt idx="2029">
                  <c:v>30.65153398933996</c:v>
                </c:pt>
                <c:pt idx="2030">
                  <c:v>33.227032495915438</c:v>
                </c:pt>
                <c:pt idx="2031">
                  <c:v>27.742444965340628</c:v>
                </c:pt>
                <c:pt idx="2032">
                  <c:v>17.526332569269062</c:v>
                </c:pt>
                <c:pt idx="2033">
                  <c:v>33.744050277905693</c:v>
                </c:pt>
                <c:pt idx="2034">
                  <c:v>15.638059904597085</c:v>
                </c:pt>
                <c:pt idx="2035">
                  <c:v>16.773269904191004</c:v>
                </c:pt>
                <c:pt idx="2036">
                  <c:v>31.984427258518394</c:v>
                </c:pt>
                <c:pt idx="2037">
                  <c:v>19.836323782385968</c:v>
                </c:pt>
                <c:pt idx="2038">
                  <c:v>22.271940639723102</c:v>
                </c:pt>
                <c:pt idx="2039">
                  <c:v>14.926210054025939</c:v>
                </c:pt>
                <c:pt idx="2040">
                  <c:v>6.8605080148988202</c:v>
                </c:pt>
                <c:pt idx="2041">
                  <c:v>43.60065214742955</c:v>
                </c:pt>
                <c:pt idx="2042">
                  <c:v>27.132892750778247</c:v>
                </c:pt>
                <c:pt idx="2043">
                  <c:v>30.932161288120774</c:v>
                </c:pt>
                <c:pt idx="2044">
                  <c:v>31.372887843256521</c:v>
                </c:pt>
                <c:pt idx="2045">
                  <c:v>35.753455785216431</c:v>
                </c:pt>
                <c:pt idx="2046">
                  <c:v>25.087458430785365</c:v>
                </c:pt>
                <c:pt idx="2047">
                  <c:v>48.589217103404415</c:v>
                </c:pt>
                <c:pt idx="2048">
                  <c:v>13.787544053215505</c:v>
                </c:pt>
                <c:pt idx="2049">
                  <c:v>43.763948204909767</c:v>
                </c:pt>
                <c:pt idx="2050">
                  <c:v>38.733565634215104</c:v>
                </c:pt>
                <c:pt idx="2051">
                  <c:v>30.803166042714441</c:v>
                </c:pt>
                <c:pt idx="2052">
                  <c:v>26.252130840750052</c:v>
                </c:pt>
                <c:pt idx="2053">
                  <c:v>22.540644734306944</c:v>
                </c:pt>
                <c:pt idx="2054">
                  <c:v>22.516884725943424</c:v>
                </c:pt>
                <c:pt idx="2055">
                  <c:v>47.186858209774087</c:v>
                </c:pt>
                <c:pt idx="2056">
                  <c:v>38.260957467857025</c:v>
                </c:pt>
                <c:pt idx="2057">
                  <c:v>20.94725537343389</c:v>
                </c:pt>
                <c:pt idx="2058">
                  <c:v>8.8032990987612827</c:v>
                </c:pt>
                <c:pt idx="2059">
                  <c:v>34.307205676136398</c:v>
                </c:pt>
                <c:pt idx="2060">
                  <c:v>30.422487508715601</c:v>
                </c:pt>
                <c:pt idx="2061">
                  <c:v>43.405215278635772</c:v>
                </c:pt>
                <c:pt idx="2062">
                  <c:v>28.113014695781171</c:v>
                </c:pt>
                <c:pt idx="2063">
                  <c:v>25.683445840572933</c:v>
                </c:pt>
                <c:pt idx="2064">
                  <c:v>30.238714644027553</c:v>
                </c:pt>
                <c:pt idx="2065">
                  <c:v>44.421193236260017</c:v>
                </c:pt>
                <c:pt idx="2066">
                  <c:v>47.550170337659956</c:v>
                </c:pt>
                <c:pt idx="2067">
                  <c:v>30.09598179378559</c:v>
                </c:pt>
                <c:pt idx="2068">
                  <c:v>29.091063040054188</c:v>
                </c:pt>
                <c:pt idx="2069">
                  <c:v>32.866139568881124</c:v>
                </c:pt>
                <c:pt idx="2070">
                  <c:v>46.336163510329555</c:v>
                </c:pt>
                <c:pt idx="2071">
                  <c:v>32.491249836919941</c:v>
                </c:pt>
                <c:pt idx="2072">
                  <c:v>27.890448217437768</c:v>
                </c:pt>
                <c:pt idx="2073">
                  <c:v>31.009575715370648</c:v>
                </c:pt>
                <c:pt idx="2074">
                  <c:v>21.87657410055408</c:v>
                </c:pt>
                <c:pt idx="2075">
                  <c:v>22.371473474758659</c:v>
                </c:pt>
                <c:pt idx="2076">
                  <c:v>41.906779551186396</c:v>
                </c:pt>
                <c:pt idx="2077">
                  <c:v>44.236297171176602</c:v>
                </c:pt>
                <c:pt idx="2078">
                  <c:v>52.109499942543977</c:v>
                </c:pt>
                <c:pt idx="2079">
                  <c:v>43.449884094359199</c:v>
                </c:pt>
                <c:pt idx="2080">
                  <c:v>49.202052519122482</c:v>
                </c:pt>
                <c:pt idx="2081">
                  <c:v>43.527816921791555</c:v>
                </c:pt>
                <c:pt idx="2082">
                  <c:v>20.642090466015844</c:v>
                </c:pt>
                <c:pt idx="2083">
                  <c:v>17.751318248464024</c:v>
                </c:pt>
                <c:pt idx="2084">
                  <c:v>21.507905170782617</c:v>
                </c:pt>
                <c:pt idx="2085">
                  <c:v>21.568817192223651</c:v>
                </c:pt>
                <c:pt idx="2086">
                  <c:v>4.5958768177486391</c:v>
                </c:pt>
                <c:pt idx="2087">
                  <c:v>27.257308794572694</c:v>
                </c:pt>
                <c:pt idx="2088">
                  <c:v>19.098294722599739</c:v>
                </c:pt>
                <c:pt idx="2089">
                  <c:v>32.516046645648416</c:v>
                </c:pt>
                <c:pt idx="2090">
                  <c:v>24.211966922612355</c:v>
                </c:pt>
                <c:pt idx="2091">
                  <c:v>24.444901404605293</c:v>
                </c:pt>
                <c:pt idx="2092">
                  <c:v>23.842606792597589</c:v>
                </c:pt>
                <c:pt idx="2093">
                  <c:v>31.79374239139732</c:v>
                </c:pt>
                <c:pt idx="2094">
                  <c:v>40.492151853237452</c:v>
                </c:pt>
                <c:pt idx="2095">
                  <c:v>25.713772251247832</c:v>
                </c:pt>
                <c:pt idx="2096">
                  <c:v>20.484928810694939</c:v>
                </c:pt>
                <c:pt idx="2097">
                  <c:v>12.542433214936491</c:v>
                </c:pt>
                <c:pt idx="2098">
                  <c:v>36.692451315742858</c:v>
                </c:pt>
                <c:pt idx="2099">
                  <c:v>23.62988991772125</c:v>
                </c:pt>
                <c:pt idx="2100">
                  <c:v>25.8679963055347</c:v>
                </c:pt>
                <c:pt idx="2101">
                  <c:v>27.583555309411469</c:v>
                </c:pt>
                <c:pt idx="2102">
                  <c:v>10.387011656228102</c:v>
                </c:pt>
                <c:pt idx="2103">
                  <c:v>21.709735641826946</c:v>
                </c:pt>
                <c:pt idx="2104">
                  <c:v>26.533362939743753</c:v>
                </c:pt>
                <c:pt idx="2105">
                  <c:v>46.987014939429258</c:v>
                </c:pt>
                <c:pt idx="2106">
                  <c:v>26.88095026209449</c:v>
                </c:pt>
                <c:pt idx="2107">
                  <c:v>32.340827383971238</c:v>
                </c:pt>
                <c:pt idx="2108">
                  <c:v>38.19779904562526</c:v>
                </c:pt>
                <c:pt idx="2109">
                  <c:v>33.610821431009143</c:v>
                </c:pt>
                <c:pt idx="2110">
                  <c:v>28.570675656877828</c:v>
                </c:pt>
                <c:pt idx="2111">
                  <c:v>32.428005014657764</c:v>
                </c:pt>
                <c:pt idx="2112">
                  <c:v>46.856810093597147</c:v>
                </c:pt>
                <c:pt idx="2113">
                  <c:v>44.264031580939118</c:v>
                </c:pt>
                <c:pt idx="2114">
                  <c:v>39.518769110606719</c:v>
                </c:pt>
                <c:pt idx="2115">
                  <c:v>45.848780938770894</c:v>
                </c:pt>
                <c:pt idx="2116">
                  <c:v>33.814379902661727</c:v>
                </c:pt>
                <c:pt idx="2117">
                  <c:v>27.277267201598054</c:v>
                </c:pt>
                <c:pt idx="2118">
                  <c:v>27.938745834438532</c:v>
                </c:pt>
                <c:pt idx="2119">
                  <c:v>46.687466033988045</c:v>
                </c:pt>
                <c:pt idx="2120">
                  <c:v>24.651311077261497</c:v>
                </c:pt>
                <c:pt idx="2121">
                  <c:v>40.90557599876275</c:v>
                </c:pt>
                <c:pt idx="2122">
                  <c:v>30.360279486818378</c:v>
                </c:pt>
                <c:pt idx="2123">
                  <c:v>41.466484996202716</c:v>
                </c:pt>
                <c:pt idx="2124">
                  <c:v>34.557420164211898</c:v>
                </c:pt>
                <c:pt idx="2125">
                  <c:v>42.332731701121553</c:v>
                </c:pt>
                <c:pt idx="2126">
                  <c:v>16.892761146251921</c:v>
                </c:pt>
                <c:pt idx="2127">
                  <c:v>44.671494124365921</c:v>
                </c:pt>
                <c:pt idx="2128">
                  <c:v>31.911592032880392</c:v>
                </c:pt>
                <c:pt idx="2129">
                  <c:v>25.696405845134855</c:v>
                </c:pt>
                <c:pt idx="2130">
                  <c:v>34.37658490055788</c:v>
                </c:pt>
                <c:pt idx="2131">
                  <c:v>34.672591404752175</c:v>
                </c:pt>
                <c:pt idx="2132">
                  <c:v>31.970430453591518</c:v>
                </c:pt>
              </c:numCache>
            </c:numRef>
          </c:yVal>
          <c:smooth val="0"/>
          <c:extLst>
            <c:ext xmlns:c16="http://schemas.microsoft.com/office/drawing/2014/chart" uri="{C3380CC4-5D6E-409C-BE32-E72D297353CC}">
              <c16:uniqueId val="{00000000-2F46-4115-B340-64ABC2808B0A}"/>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4815862333539214"/>
          <c:y val="1.8264840182648401E-2"/>
        </c:manualLayout>
      </c:layout>
      <c:overlay val="0"/>
    </c:title>
    <c:autoTitleDeleted val="0"/>
    <c:plotArea>
      <c:layout>
        <c:manualLayout>
          <c:layoutTarget val="inner"/>
          <c:xMode val="edge"/>
          <c:yMode val="edge"/>
          <c:x val="2.9013087358936544E-2"/>
          <c:y val="9.9045410419587962E-2"/>
          <c:w val="0.95178596942420346"/>
          <c:h val="0.69445043684607921"/>
        </c:manualLayout>
      </c:layout>
      <c:scatterChart>
        <c:scatterStyle val="lineMarker"/>
        <c:varyColors val="0"/>
        <c:ser>
          <c:idx val="0"/>
          <c:order val="0"/>
          <c:tx>
            <c:v>"ET Index"</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Daily_Prev!$J$19:$J$2498</c:f>
              <c:numCache>
                <c:formatCode>0.00</c:formatCode>
                <c:ptCount val="2480"/>
                <c:pt idx="0">
                  <c:v>3.62</c:v>
                </c:pt>
                <c:pt idx="1">
                  <c:v>4.8099999999999996</c:v>
                </c:pt>
                <c:pt idx="2">
                  <c:v>5.87</c:v>
                </c:pt>
                <c:pt idx="3">
                  <c:v>4.8499999999999996</c:v>
                </c:pt>
                <c:pt idx="4">
                  <c:v>5.5</c:v>
                </c:pt>
                <c:pt idx="5">
                  <c:v>5.62</c:v>
                </c:pt>
                <c:pt idx="6">
                  <c:v>4.91</c:v>
                </c:pt>
                <c:pt idx="7">
                  <c:v>5.15</c:v>
                </c:pt>
                <c:pt idx="8">
                  <c:v>5.04</c:v>
                </c:pt>
                <c:pt idx="9">
                  <c:v>5.51</c:v>
                </c:pt>
                <c:pt idx="10">
                  <c:v>5.24</c:v>
                </c:pt>
                <c:pt idx="11">
                  <c:v>4.1399999999999997</c:v>
                </c:pt>
                <c:pt idx="12">
                  <c:v>5.32</c:v>
                </c:pt>
                <c:pt idx="13">
                  <c:v>5.07</c:v>
                </c:pt>
                <c:pt idx="14">
                  <c:v>4.7300000000000004</c:v>
                </c:pt>
                <c:pt idx="15">
                  <c:v>5.51</c:v>
                </c:pt>
                <c:pt idx="16">
                  <c:v>4.42</c:v>
                </c:pt>
                <c:pt idx="17">
                  <c:v>4.51</c:v>
                </c:pt>
                <c:pt idx="18">
                  <c:v>4.54</c:v>
                </c:pt>
                <c:pt idx="19">
                  <c:v>5.07</c:v>
                </c:pt>
                <c:pt idx="20">
                  <c:v>5.7</c:v>
                </c:pt>
                <c:pt idx="21">
                  <c:v>5.26</c:v>
                </c:pt>
                <c:pt idx="22">
                  <c:v>5.18</c:v>
                </c:pt>
                <c:pt idx="23">
                  <c:v>4.5999999999999996</c:v>
                </c:pt>
                <c:pt idx="24">
                  <c:v>5.66</c:v>
                </c:pt>
                <c:pt idx="25">
                  <c:v>5.29</c:v>
                </c:pt>
                <c:pt idx="26">
                  <c:v>4.0999999999999996</c:v>
                </c:pt>
                <c:pt idx="27">
                  <c:v>3.8</c:v>
                </c:pt>
                <c:pt idx="28">
                  <c:v>2.88</c:v>
                </c:pt>
                <c:pt idx="29">
                  <c:v>5.3</c:v>
                </c:pt>
                <c:pt idx="30">
                  <c:v>3.93</c:v>
                </c:pt>
                <c:pt idx="31">
                  <c:v>5.96</c:v>
                </c:pt>
                <c:pt idx="32">
                  <c:v>3.29</c:v>
                </c:pt>
                <c:pt idx="33">
                  <c:v>4.63</c:v>
                </c:pt>
                <c:pt idx="34">
                  <c:v>4.76</c:v>
                </c:pt>
                <c:pt idx="35">
                  <c:v>7.54</c:v>
                </c:pt>
                <c:pt idx="36">
                  <c:v>5.74</c:v>
                </c:pt>
                <c:pt idx="37">
                  <c:v>4.75</c:v>
                </c:pt>
                <c:pt idx="38">
                  <c:v>5.0199999999999996</c:v>
                </c:pt>
                <c:pt idx="39">
                  <c:v>4.17</c:v>
                </c:pt>
                <c:pt idx="40">
                  <c:v>4</c:v>
                </c:pt>
                <c:pt idx="41">
                  <c:v>3.95</c:v>
                </c:pt>
                <c:pt idx="42">
                  <c:v>3.76</c:v>
                </c:pt>
                <c:pt idx="43">
                  <c:v>4.07</c:v>
                </c:pt>
                <c:pt idx="44">
                  <c:v>4.37</c:v>
                </c:pt>
                <c:pt idx="45">
                  <c:v>3.45</c:v>
                </c:pt>
                <c:pt idx="46">
                  <c:v>4.93</c:v>
                </c:pt>
                <c:pt idx="47">
                  <c:v>3.94</c:v>
                </c:pt>
                <c:pt idx="48">
                  <c:v>5.48</c:v>
                </c:pt>
                <c:pt idx="49">
                  <c:v>4.7699999999999996</c:v>
                </c:pt>
                <c:pt idx="50">
                  <c:v>3.83</c:v>
                </c:pt>
                <c:pt idx="51">
                  <c:v>3.4</c:v>
                </c:pt>
                <c:pt idx="52">
                  <c:v>4.1399999999999997</c:v>
                </c:pt>
                <c:pt idx="53">
                  <c:v>4.74</c:v>
                </c:pt>
                <c:pt idx="54">
                  <c:v>4.93</c:v>
                </c:pt>
                <c:pt idx="55">
                  <c:v>3.15</c:v>
                </c:pt>
                <c:pt idx="56">
                  <c:v>3.82</c:v>
                </c:pt>
                <c:pt idx="57">
                  <c:v>4.26</c:v>
                </c:pt>
                <c:pt idx="58">
                  <c:v>5.33</c:v>
                </c:pt>
                <c:pt idx="59">
                  <c:v>3.6</c:v>
                </c:pt>
                <c:pt idx="60">
                  <c:v>1.99</c:v>
                </c:pt>
                <c:pt idx="61">
                  <c:v>1.32</c:v>
                </c:pt>
                <c:pt idx="62">
                  <c:v>1.49</c:v>
                </c:pt>
                <c:pt idx="63">
                  <c:v>2.7</c:v>
                </c:pt>
                <c:pt idx="64">
                  <c:v>3.2</c:v>
                </c:pt>
                <c:pt idx="65">
                  <c:v>4.0599999999999996</c:v>
                </c:pt>
                <c:pt idx="66">
                  <c:v>4.79</c:v>
                </c:pt>
                <c:pt idx="67">
                  <c:v>3.94</c:v>
                </c:pt>
                <c:pt idx="68">
                  <c:v>4.54</c:v>
                </c:pt>
                <c:pt idx="69">
                  <c:v>3.26</c:v>
                </c:pt>
                <c:pt idx="70">
                  <c:v>3.93</c:v>
                </c:pt>
                <c:pt idx="71">
                  <c:v>3.32</c:v>
                </c:pt>
                <c:pt idx="72">
                  <c:v>5.23</c:v>
                </c:pt>
                <c:pt idx="73">
                  <c:v>4.5</c:v>
                </c:pt>
                <c:pt idx="74">
                  <c:v>4.9400000000000004</c:v>
                </c:pt>
                <c:pt idx="75">
                  <c:v>3.27</c:v>
                </c:pt>
                <c:pt idx="76">
                  <c:v>0.8</c:v>
                </c:pt>
                <c:pt idx="77">
                  <c:v>1.44</c:v>
                </c:pt>
                <c:pt idx="78">
                  <c:v>1.72</c:v>
                </c:pt>
                <c:pt idx="79">
                  <c:v>2.97</c:v>
                </c:pt>
                <c:pt idx="80">
                  <c:v>3.27</c:v>
                </c:pt>
                <c:pt idx="81">
                  <c:v>2.4</c:v>
                </c:pt>
                <c:pt idx="82">
                  <c:v>2.9</c:v>
                </c:pt>
                <c:pt idx="83">
                  <c:v>4.24</c:v>
                </c:pt>
                <c:pt idx="84">
                  <c:v>3.18</c:v>
                </c:pt>
                <c:pt idx="85">
                  <c:v>2.13</c:v>
                </c:pt>
                <c:pt idx="86">
                  <c:v>2.7</c:v>
                </c:pt>
                <c:pt idx="87">
                  <c:v>4.8600000000000003</c:v>
                </c:pt>
                <c:pt idx="88">
                  <c:v>3.56</c:v>
                </c:pt>
                <c:pt idx="89">
                  <c:v>3.46</c:v>
                </c:pt>
                <c:pt idx="90">
                  <c:v>2.68</c:v>
                </c:pt>
                <c:pt idx="91">
                  <c:v>4.8600000000000003</c:v>
                </c:pt>
                <c:pt idx="92">
                  <c:v>3.68</c:v>
                </c:pt>
                <c:pt idx="93">
                  <c:v>3.78</c:v>
                </c:pt>
                <c:pt idx="94">
                  <c:v>2.94</c:v>
                </c:pt>
                <c:pt idx="95">
                  <c:v>2.13</c:v>
                </c:pt>
                <c:pt idx="96">
                  <c:v>1.65</c:v>
                </c:pt>
                <c:pt idx="97">
                  <c:v>4.9000000000000004</c:v>
                </c:pt>
                <c:pt idx="98">
                  <c:v>1.99</c:v>
                </c:pt>
                <c:pt idx="99">
                  <c:v>2.29</c:v>
                </c:pt>
                <c:pt idx="100">
                  <c:v>2.4</c:v>
                </c:pt>
                <c:pt idx="101">
                  <c:v>2.59</c:v>
                </c:pt>
                <c:pt idx="102">
                  <c:v>3.66</c:v>
                </c:pt>
                <c:pt idx="103">
                  <c:v>3.43</c:v>
                </c:pt>
                <c:pt idx="104">
                  <c:v>3.86</c:v>
                </c:pt>
                <c:pt idx="105">
                  <c:v>3.91</c:v>
                </c:pt>
                <c:pt idx="106">
                  <c:v>5.12</c:v>
                </c:pt>
                <c:pt idx="107">
                  <c:v>4.18</c:v>
                </c:pt>
                <c:pt idx="108">
                  <c:v>4.79</c:v>
                </c:pt>
                <c:pt idx="109">
                  <c:v>4.4000000000000004</c:v>
                </c:pt>
                <c:pt idx="110">
                  <c:v>4.92</c:v>
                </c:pt>
                <c:pt idx="111">
                  <c:v>3.61</c:v>
                </c:pt>
                <c:pt idx="112">
                  <c:v>3.45</c:v>
                </c:pt>
                <c:pt idx="113">
                  <c:v>4.3</c:v>
                </c:pt>
                <c:pt idx="114">
                  <c:v>4.79</c:v>
                </c:pt>
                <c:pt idx="115">
                  <c:v>4</c:v>
                </c:pt>
                <c:pt idx="116">
                  <c:v>5.01</c:v>
                </c:pt>
                <c:pt idx="117">
                  <c:v>3.63</c:v>
                </c:pt>
                <c:pt idx="118">
                  <c:v>5.31</c:v>
                </c:pt>
                <c:pt idx="119">
                  <c:v>3.81</c:v>
                </c:pt>
                <c:pt idx="120">
                  <c:v>3.14</c:v>
                </c:pt>
                <c:pt idx="121">
                  <c:v>3.78</c:v>
                </c:pt>
                <c:pt idx="122">
                  <c:v>4.96</c:v>
                </c:pt>
                <c:pt idx="123">
                  <c:v>5.74</c:v>
                </c:pt>
                <c:pt idx="124">
                  <c:v>4.6399999999999997</c:v>
                </c:pt>
                <c:pt idx="125">
                  <c:v>4.62</c:v>
                </c:pt>
                <c:pt idx="126">
                  <c:v>3.88</c:v>
                </c:pt>
                <c:pt idx="127">
                  <c:v>3.71</c:v>
                </c:pt>
                <c:pt idx="128">
                  <c:v>1.62</c:v>
                </c:pt>
                <c:pt idx="129">
                  <c:v>1.61</c:v>
                </c:pt>
                <c:pt idx="130">
                  <c:v>2.38</c:v>
                </c:pt>
                <c:pt idx="131">
                  <c:v>2.5299999999999998</c:v>
                </c:pt>
                <c:pt idx="132">
                  <c:v>2.87</c:v>
                </c:pt>
                <c:pt idx="133">
                  <c:v>0.94</c:v>
                </c:pt>
                <c:pt idx="134">
                  <c:v>1.59</c:v>
                </c:pt>
                <c:pt idx="135">
                  <c:v>3.06</c:v>
                </c:pt>
                <c:pt idx="136">
                  <c:v>2.88</c:v>
                </c:pt>
                <c:pt idx="137">
                  <c:v>2.64</c:v>
                </c:pt>
                <c:pt idx="138">
                  <c:v>1.97</c:v>
                </c:pt>
                <c:pt idx="139">
                  <c:v>0.97</c:v>
                </c:pt>
                <c:pt idx="140">
                  <c:v>2.98</c:v>
                </c:pt>
                <c:pt idx="141">
                  <c:v>2.2400000000000002</c:v>
                </c:pt>
                <c:pt idx="142">
                  <c:v>1.1000000000000001</c:v>
                </c:pt>
                <c:pt idx="143">
                  <c:v>1.1299999999999999</c:v>
                </c:pt>
                <c:pt idx="144">
                  <c:v>1.55</c:v>
                </c:pt>
                <c:pt idx="145">
                  <c:v>3.29</c:v>
                </c:pt>
                <c:pt idx="146">
                  <c:v>4.32</c:v>
                </c:pt>
                <c:pt idx="147">
                  <c:v>4.6100000000000003</c:v>
                </c:pt>
                <c:pt idx="148">
                  <c:v>4.04</c:v>
                </c:pt>
                <c:pt idx="149">
                  <c:v>4.88</c:v>
                </c:pt>
                <c:pt idx="150">
                  <c:v>2.39</c:v>
                </c:pt>
                <c:pt idx="151">
                  <c:v>3.42</c:v>
                </c:pt>
                <c:pt idx="152">
                  <c:v>4.9400000000000004</c:v>
                </c:pt>
                <c:pt idx="153">
                  <c:v>1.92</c:v>
                </c:pt>
                <c:pt idx="154">
                  <c:v>4.43</c:v>
                </c:pt>
                <c:pt idx="155">
                  <c:v>3.88</c:v>
                </c:pt>
                <c:pt idx="156">
                  <c:v>4.4800000000000004</c:v>
                </c:pt>
                <c:pt idx="157">
                  <c:v>4.08</c:v>
                </c:pt>
                <c:pt idx="158">
                  <c:v>4.54</c:v>
                </c:pt>
                <c:pt idx="159">
                  <c:v>3.21</c:v>
                </c:pt>
                <c:pt idx="160">
                  <c:v>3.91</c:v>
                </c:pt>
                <c:pt idx="161">
                  <c:v>2.48</c:v>
                </c:pt>
                <c:pt idx="162">
                  <c:v>2.46</c:v>
                </c:pt>
                <c:pt idx="163">
                  <c:v>2.5299999999999998</c:v>
                </c:pt>
                <c:pt idx="164">
                  <c:v>4.6500000000000004</c:v>
                </c:pt>
                <c:pt idx="165">
                  <c:v>3.85</c:v>
                </c:pt>
                <c:pt idx="166">
                  <c:v>0.72</c:v>
                </c:pt>
                <c:pt idx="167">
                  <c:v>2.06</c:v>
                </c:pt>
                <c:pt idx="168">
                  <c:v>1.65</c:v>
                </c:pt>
                <c:pt idx="169">
                  <c:v>1.26</c:v>
                </c:pt>
                <c:pt idx="170">
                  <c:v>3.57</c:v>
                </c:pt>
                <c:pt idx="171">
                  <c:v>4.49</c:v>
                </c:pt>
                <c:pt idx="172">
                  <c:v>3.72</c:v>
                </c:pt>
                <c:pt idx="173">
                  <c:v>2.5</c:v>
                </c:pt>
                <c:pt idx="174">
                  <c:v>2.29</c:v>
                </c:pt>
                <c:pt idx="175">
                  <c:v>2.08</c:v>
                </c:pt>
                <c:pt idx="176">
                  <c:v>2.4900000000000002</c:v>
                </c:pt>
                <c:pt idx="177">
                  <c:v>0.92</c:v>
                </c:pt>
                <c:pt idx="178">
                  <c:v>0.94</c:v>
                </c:pt>
                <c:pt idx="179">
                  <c:v>3.37</c:v>
                </c:pt>
                <c:pt idx="180">
                  <c:v>3.08</c:v>
                </c:pt>
                <c:pt idx="181">
                  <c:v>4.3600000000000003</c:v>
                </c:pt>
                <c:pt idx="182">
                  <c:v>2.06</c:v>
                </c:pt>
                <c:pt idx="183">
                  <c:v>2.95</c:v>
                </c:pt>
                <c:pt idx="184">
                  <c:v>2.23</c:v>
                </c:pt>
                <c:pt idx="185">
                  <c:v>2.14</c:v>
                </c:pt>
                <c:pt idx="186">
                  <c:v>1.89</c:v>
                </c:pt>
                <c:pt idx="187">
                  <c:v>1.9</c:v>
                </c:pt>
                <c:pt idx="188">
                  <c:v>1.88</c:v>
                </c:pt>
                <c:pt idx="189">
                  <c:v>1.49</c:v>
                </c:pt>
                <c:pt idx="190">
                  <c:v>1.52</c:v>
                </c:pt>
                <c:pt idx="191">
                  <c:v>3.08</c:v>
                </c:pt>
                <c:pt idx="192">
                  <c:v>3.55</c:v>
                </c:pt>
                <c:pt idx="193">
                  <c:v>0.96</c:v>
                </c:pt>
                <c:pt idx="194">
                  <c:v>1.49</c:v>
                </c:pt>
                <c:pt idx="195">
                  <c:v>3.13</c:v>
                </c:pt>
                <c:pt idx="196">
                  <c:v>2.59</c:v>
                </c:pt>
                <c:pt idx="197">
                  <c:v>3.49</c:v>
                </c:pt>
                <c:pt idx="198">
                  <c:v>3.54</c:v>
                </c:pt>
                <c:pt idx="199">
                  <c:v>1.49</c:v>
                </c:pt>
                <c:pt idx="200">
                  <c:v>2.56</c:v>
                </c:pt>
                <c:pt idx="201">
                  <c:v>2.91</c:v>
                </c:pt>
                <c:pt idx="202">
                  <c:v>4.53</c:v>
                </c:pt>
                <c:pt idx="203">
                  <c:v>4.53</c:v>
                </c:pt>
                <c:pt idx="204">
                  <c:v>2.11</c:v>
                </c:pt>
                <c:pt idx="205">
                  <c:v>2.57</c:v>
                </c:pt>
                <c:pt idx="206">
                  <c:v>1.87</c:v>
                </c:pt>
                <c:pt idx="207">
                  <c:v>2.39</c:v>
                </c:pt>
                <c:pt idx="208">
                  <c:v>4.47</c:v>
                </c:pt>
                <c:pt idx="209">
                  <c:v>2.91</c:v>
                </c:pt>
                <c:pt idx="210">
                  <c:v>2.7</c:v>
                </c:pt>
                <c:pt idx="211">
                  <c:v>3.87</c:v>
                </c:pt>
                <c:pt idx="212">
                  <c:v>2.72</c:v>
                </c:pt>
                <c:pt idx="213">
                  <c:v>3.98</c:v>
                </c:pt>
                <c:pt idx="214">
                  <c:v>2.0699999999999998</c:v>
                </c:pt>
                <c:pt idx="215">
                  <c:v>3.97</c:v>
                </c:pt>
                <c:pt idx="216">
                  <c:v>4.3499999999999996</c:v>
                </c:pt>
                <c:pt idx="217">
                  <c:v>2.91</c:v>
                </c:pt>
                <c:pt idx="218">
                  <c:v>3.35</c:v>
                </c:pt>
                <c:pt idx="219">
                  <c:v>2.75</c:v>
                </c:pt>
                <c:pt idx="220">
                  <c:v>1.97</c:v>
                </c:pt>
                <c:pt idx="221">
                  <c:v>1.98</c:v>
                </c:pt>
                <c:pt idx="222">
                  <c:v>2.11</c:v>
                </c:pt>
                <c:pt idx="223">
                  <c:v>0.92</c:v>
                </c:pt>
                <c:pt idx="224">
                  <c:v>2.36</c:v>
                </c:pt>
                <c:pt idx="225">
                  <c:v>2.83</c:v>
                </c:pt>
                <c:pt idx="226">
                  <c:v>2.38</c:v>
                </c:pt>
                <c:pt idx="227">
                  <c:v>2.1800000000000002</c:v>
                </c:pt>
                <c:pt idx="228">
                  <c:v>2.85</c:v>
                </c:pt>
                <c:pt idx="229">
                  <c:v>2.64</c:v>
                </c:pt>
                <c:pt idx="230">
                  <c:v>3.93</c:v>
                </c:pt>
                <c:pt idx="231">
                  <c:v>3.24</c:v>
                </c:pt>
                <c:pt idx="232">
                  <c:v>3.38</c:v>
                </c:pt>
                <c:pt idx="233">
                  <c:v>3.09</c:v>
                </c:pt>
                <c:pt idx="234">
                  <c:v>0.94</c:v>
                </c:pt>
                <c:pt idx="235">
                  <c:v>2.79</c:v>
                </c:pt>
                <c:pt idx="236">
                  <c:v>3.06</c:v>
                </c:pt>
                <c:pt idx="237">
                  <c:v>1.68</c:v>
                </c:pt>
                <c:pt idx="238">
                  <c:v>3.75</c:v>
                </c:pt>
                <c:pt idx="239">
                  <c:v>3.08</c:v>
                </c:pt>
                <c:pt idx="240">
                  <c:v>3.73</c:v>
                </c:pt>
                <c:pt idx="241">
                  <c:v>2.27</c:v>
                </c:pt>
                <c:pt idx="242">
                  <c:v>3.94</c:v>
                </c:pt>
                <c:pt idx="243">
                  <c:v>1.48</c:v>
                </c:pt>
                <c:pt idx="244">
                  <c:v>2</c:v>
                </c:pt>
                <c:pt idx="245">
                  <c:v>1.93</c:v>
                </c:pt>
                <c:pt idx="246">
                  <c:v>3.11</c:v>
                </c:pt>
                <c:pt idx="247">
                  <c:v>3.03</c:v>
                </c:pt>
                <c:pt idx="248">
                  <c:v>2.34</c:v>
                </c:pt>
                <c:pt idx="249">
                  <c:v>3.1</c:v>
                </c:pt>
                <c:pt idx="250">
                  <c:v>1.89</c:v>
                </c:pt>
                <c:pt idx="251">
                  <c:v>2.75</c:v>
                </c:pt>
                <c:pt idx="252">
                  <c:v>3.2</c:v>
                </c:pt>
                <c:pt idx="253">
                  <c:v>1.56</c:v>
                </c:pt>
                <c:pt idx="254">
                  <c:v>2.0499999999999998</c:v>
                </c:pt>
                <c:pt idx="255">
                  <c:v>2.66</c:v>
                </c:pt>
                <c:pt idx="256">
                  <c:v>3.25</c:v>
                </c:pt>
                <c:pt idx="257">
                  <c:v>2.34</c:v>
                </c:pt>
                <c:pt idx="258">
                  <c:v>0.46</c:v>
                </c:pt>
                <c:pt idx="259">
                  <c:v>1.24</c:v>
                </c:pt>
                <c:pt idx="260">
                  <c:v>0.56000000000000005</c:v>
                </c:pt>
                <c:pt idx="261">
                  <c:v>2.39</c:v>
                </c:pt>
                <c:pt idx="262">
                  <c:v>2.4500000000000002</c:v>
                </c:pt>
                <c:pt idx="263">
                  <c:v>2.06</c:v>
                </c:pt>
                <c:pt idx="264">
                  <c:v>3.19</c:v>
                </c:pt>
                <c:pt idx="265">
                  <c:v>3.35</c:v>
                </c:pt>
                <c:pt idx="266">
                  <c:v>2.98</c:v>
                </c:pt>
                <c:pt idx="267">
                  <c:v>3.9</c:v>
                </c:pt>
                <c:pt idx="268">
                  <c:v>0.34</c:v>
                </c:pt>
                <c:pt idx="269">
                  <c:v>3.79</c:v>
                </c:pt>
                <c:pt idx="270">
                  <c:v>3.79</c:v>
                </c:pt>
                <c:pt idx="271">
                  <c:v>3.94</c:v>
                </c:pt>
                <c:pt idx="272">
                  <c:v>4.3</c:v>
                </c:pt>
                <c:pt idx="273">
                  <c:v>3.44</c:v>
                </c:pt>
                <c:pt idx="274">
                  <c:v>3.78</c:v>
                </c:pt>
                <c:pt idx="275">
                  <c:v>2.98</c:v>
                </c:pt>
                <c:pt idx="276">
                  <c:v>1.1200000000000001</c:v>
                </c:pt>
                <c:pt idx="277">
                  <c:v>0.49</c:v>
                </c:pt>
                <c:pt idx="278">
                  <c:v>2.16</c:v>
                </c:pt>
                <c:pt idx="279">
                  <c:v>2.04</c:v>
                </c:pt>
                <c:pt idx="280">
                  <c:v>4.22</c:v>
                </c:pt>
                <c:pt idx="281">
                  <c:v>4.1900000000000004</c:v>
                </c:pt>
                <c:pt idx="282">
                  <c:v>2.2999999999999998</c:v>
                </c:pt>
                <c:pt idx="283">
                  <c:v>3.12</c:v>
                </c:pt>
                <c:pt idx="284">
                  <c:v>2.61</c:v>
                </c:pt>
                <c:pt idx="285">
                  <c:v>3.68</c:v>
                </c:pt>
                <c:pt idx="286">
                  <c:v>2.97</c:v>
                </c:pt>
                <c:pt idx="287">
                  <c:v>3.42</c:v>
                </c:pt>
                <c:pt idx="288">
                  <c:v>3.06</c:v>
                </c:pt>
                <c:pt idx="289">
                  <c:v>2.79</c:v>
                </c:pt>
                <c:pt idx="290">
                  <c:v>3.33</c:v>
                </c:pt>
                <c:pt idx="291">
                  <c:v>2.57</c:v>
                </c:pt>
                <c:pt idx="292">
                  <c:v>2.67</c:v>
                </c:pt>
                <c:pt idx="293">
                  <c:v>2.09</c:v>
                </c:pt>
                <c:pt idx="294">
                  <c:v>4.03</c:v>
                </c:pt>
                <c:pt idx="295">
                  <c:v>3.84</c:v>
                </c:pt>
                <c:pt idx="296">
                  <c:v>3.75</c:v>
                </c:pt>
                <c:pt idx="297">
                  <c:v>2.61</c:v>
                </c:pt>
                <c:pt idx="298">
                  <c:v>3.98</c:v>
                </c:pt>
                <c:pt idx="299">
                  <c:v>4.1900000000000004</c:v>
                </c:pt>
                <c:pt idx="300">
                  <c:v>3.78</c:v>
                </c:pt>
                <c:pt idx="301">
                  <c:v>4.13</c:v>
                </c:pt>
                <c:pt idx="302">
                  <c:v>4.3099999999999996</c:v>
                </c:pt>
                <c:pt idx="303">
                  <c:v>3.43</c:v>
                </c:pt>
                <c:pt idx="304">
                  <c:v>4.5599999999999996</c:v>
                </c:pt>
                <c:pt idx="305">
                  <c:v>4.25</c:v>
                </c:pt>
                <c:pt idx="306">
                  <c:v>4.5199999999999996</c:v>
                </c:pt>
                <c:pt idx="307">
                  <c:v>3.87</c:v>
                </c:pt>
                <c:pt idx="308">
                  <c:v>3.56</c:v>
                </c:pt>
                <c:pt idx="309">
                  <c:v>3.86</c:v>
                </c:pt>
                <c:pt idx="310">
                  <c:v>3.38</c:v>
                </c:pt>
                <c:pt idx="311">
                  <c:v>3.25</c:v>
                </c:pt>
                <c:pt idx="312">
                  <c:v>3.32</c:v>
                </c:pt>
                <c:pt idx="313">
                  <c:v>3.48</c:v>
                </c:pt>
                <c:pt idx="314">
                  <c:v>3.91</c:v>
                </c:pt>
                <c:pt idx="315">
                  <c:v>4.28</c:v>
                </c:pt>
                <c:pt idx="316">
                  <c:v>4.99</c:v>
                </c:pt>
                <c:pt idx="317">
                  <c:v>3.17</c:v>
                </c:pt>
                <c:pt idx="318">
                  <c:v>3.8</c:v>
                </c:pt>
                <c:pt idx="319">
                  <c:v>4.51</c:v>
                </c:pt>
                <c:pt idx="320">
                  <c:v>3.12</c:v>
                </c:pt>
                <c:pt idx="321">
                  <c:v>3.98</c:v>
                </c:pt>
                <c:pt idx="322">
                  <c:v>4.8099999999999996</c:v>
                </c:pt>
                <c:pt idx="323">
                  <c:v>5.78</c:v>
                </c:pt>
                <c:pt idx="324">
                  <c:v>5.24</c:v>
                </c:pt>
                <c:pt idx="325">
                  <c:v>3.98</c:v>
                </c:pt>
                <c:pt idx="326">
                  <c:v>5.58</c:v>
                </c:pt>
                <c:pt idx="327">
                  <c:v>4.8099999999999996</c:v>
                </c:pt>
                <c:pt idx="328">
                  <c:v>4.29</c:v>
                </c:pt>
                <c:pt idx="329">
                  <c:v>3.72</c:v>
                </c:pt>
                <c:pt idx="330">
                  <c:v>5.17</c:v>
                </c:pt>
                <c:pt idx="331">
                  <c:v>4.3499999999999996</c:v>
                </c:pt>
                <c:pt idx="332">
                  <c:v>4.01</c:v>
                </c:pt>
                <c:pt idx="333">
                  <c:v>3.52</c:v>
                </c:pt>
                <c:pt idx="334">
                  <c:v>4.3</c:v>
                </c:pt>
                <c:pt idx="335">
                  <c:v>4.5999999999999996</c:v>
                </c:pt>
                <c:pt idx="336">
                  <c:v>4.8499999999999996</c:v>
                </c:pt>
                <c:pt idx="337">
                  <c:v>4.76</c:v>
                </c:pt>
                <c:pt idx="338">
                  <c:v>3.6</c:v>
                </c:pt>
                <c:pt idx="339">
                  <c:v>4.4000000000000004</c:v>
                </c:pt>
                <c:pt idx="340">
                  <c:v>5.14</c:v>
                </c:pt>
                <c:pt idx="341">
                  <c:v>5.21</c:v>
                </c:pt>
                <c:pt idx="342">
                  <c:v>4.83</c:v>
                </c:pt>
                <c:pt idx="343">
                  <c:v>5.74</c:v>
                </c:pt>
                <c:pt idx="344">
                  <c:v>1.21</c:v>
                </c:pt>
                <c:pt idx="345">
                  <c:v>3.86</c:v>
                </c:pt>
                <c:pt idx="346">
                  <c:v>4.21</c:v>
                </c:pt>
                <c:pt idx="347">
                  <c:v>3.69</c:v>
                </c:pt>
                <c:pt idx="348">
                  <c:v>3.5</c:v>
                </c:pt>
                <c:pt idx="349">
                  <c:v>5.66</c:v>
                </c:pt>
                <c:pt idx="350">
                  <c:v>3.93</c:v>
                </c:pt>
                <c:pt idx="351">
                  <c:v>3.83</c:v>
                </c:pt>
                <c:pt idx="352">
                  <c:v>3.19</c:v>
                </c:pt>
                <c:pt idx="353">
                  <c:v>4.42</c:v>
                </c:pt>
                <c:pt idx="354">
                  <c:v>3.96</c:v>
                </c:pt>
                <c:pt idx="355">
                  <c:v>6</c:v>
                </c:pt>
                <c:pt idx="356">
                  <c:v>5.96</c:v>
                </c:pt>
                <c:pt idx="357">
                  <c:v>4.41</c:v>
                </c:pt>
                <c:pt idx="358">
                  <c:v>3.73</c:v>
                </c:pt>
                <c:pt idx="359">
                  <c:v>3.52</c:v>
                </c:pt>
                <c:pt idx="360">
                  <c:v>3.48</c:v>
                </c:pt>
                <c:pt idx="361">
                  <c:v>5.03</c:v>
                </c:pt>
                <c:pt idx="362">
                  <c:v>6.63</c:v>
                </c:pt>
                <c:pt idx="363">
                  <c:v>5.0199999999999996</c:v>
                </c:pt>
                <c:pt idx="364">
                  <c:v>4.6500000000000004</c:v>
                </c:pt>
                <c:pt idx="365">
                  <c:v>3.08</c:v>
                </c:pt>
                <c:pt idx="366">
                  <c:v>2.56</c:v>
                </c:pt>
                <c:pt idx="367">
                  <c:v>4.2699999999999996</c:v>
                </c:pt>
                <c:pt idx="368">
                  <c:v>4.43</c:v>
                </c:pt>
                <c:pt idx="369">
                  <c:v>2.62</c:v>
                </c:pt>
                <c:pt idx="370">
                  <c:v>4.1500000000000004</c:v>
                </c:pt>
                <c:pt idx="371">
                  <c:v>5.18</c:v>
                </c:pt>
                <c:pt idx="372">
                  <c:v>4.07</c:v>
                </c:pt>
                <c:pt idx="373">
                  <c:v>4.37</c:v>
                </c:pt>
                <c:pt idx="374">
                  <c:v>4.29</c:v>
                </c:pt>
                <c:pt idx="375">
                  <c:v>4.21</c:v>
                </c:pt>
                <c:pt idx="376">
                  <c:v>5.38</c:v>
                </c:pt>
                <c:pt idx="377">
                  <c:v>4.76</c:v>
                </c:pt>
                <c:pt idx="378">
                  <c:v>5.79</c:v>
                </c:pt>
                <c:pt idx="379">
                  <c:v>7.16</c:v>
                </c:pt>
                <c:pt idx="380">
                  <c:v>6.39</c:v>
                </c:pt>
                <c:pt idx="381">
                  <c:v>4.04</c:v>
                </c:pt>
                <c:pt idx="382">
                  <c:v>2.97</c:v>
                </c:pt>
                <c:pt idx="383">
                  <c:v>2.67</c:v>
                </c:pt>
                <c:pt idx="384">
                  <c:v>2.82</c:v>
                </c:pt>
                <c:pt idx="385">
                  <c:v>2.0699999999999998</c:v>
                </c:pt>
                <c:pt idx="386">
                  <c:v>3.53</c:v>
                </c:pt>
                <c:pt idx="387">
                  <c:v>3.41</c:v>
                </c:pt>
                <c:pt idx="388">
                  <c:v>3.83</c:v>
                </c:pt>
                <c:pt idx="389">
                  <c:v>6.14</c:v>
                </c:pt>
                <c:pt idx="390">
                  <c:v>4.4800000000000004</c:v>
                </c:pt>
                <c:pt idx="391">
                  <c:v>5.44</c:v>
                </c:pt>
                <c:pt idx="392">
                  <c:v>4.93</c:v>
                </c:pt>
                <c:pt idx="393">
                  <c:v>5.58</c:v>
                </c:pt>
                <c:pt idx="394">
                  <c:v>5.49</c:v>
                </c:pt>
                <c:pt idx="395">
                  <c:v>6.21</c:v>
                </c:pt>
                <c:pt idx="396">
                  <c:v>6.08</c:v>
                </c:pt>
                <c:pt idx="397">
                  <c:v>6.17</c:v>
                </c:pt>
                <c:pt idx="398">
                  <c:v>5.66</c:v>
                </c:pt>
                <c:pt idx="399">
                  <c:v>4.6500000000000004</c:v>
                </c:pt>
                <c:pt idx="400">
                  <c:v>5.79</c:v>
                </c:pt>
                <c:pt idx="401">
                  <c:v>6.07</c:v>
                </c:pt>
                <c:pt idx="402">
                  <c:v>5.42</c:v>
                </c:pt>
                <c:pt idx="403">
                  <c:v>5.31</c:v>
                </c:pt>
                <c:pt idx="404">
                  <c:v>1.98</c:v>
                </c:pt>
                <c:pt idx="405">
                  <c:v>4.6100000000000003</c:v>
                </c:pt>
                <c:pt idx="406">
                  <c:v>5.99</c:v>
                </c:pt>
                <c:pt idx="407">
                  <c:v>4.8</c:v>
                </c:pt>
                <c:pt idx="408">
                  <c:v>7.05</c:v>
                </c:pt>
                <c:pt idx="409">
                  <c:v>6.03</c:v>
                </c:pt>
                <c:pt idx="410">
                  <c:v>6.92</c:v>
                </c:pt>
                <c:pt idx="411">
                  <c:v>4.17</c:v>
                </c:pt>
                <c:pt idx="412">
                  <c:v>4.71</c:v>
                </c:pt>
                <c:pt idx="413">
                  <c:v>5</c:v>
                </c:pt>
                <c:pt idx="414">
                  <c:v>4.1500000000000004</c:v>
                </c:pt>
                <c:pt idx="415">
                  <c:v>3.06</c:v>
                </c:pt>
                <c:pt idx="416">
                  <c:v>2.64</c:v>
                </c:pt>
                <c:pt idx="417">
                  <c:v>3.32</c:v>
                </c:pt>
                <c:pt idx="418">
                  <c:v>2.63</c:v>
                </c:pt>
                <c:pt idx="419">
                  <c:v>1.84</c:v>
                </c:pt>
                <c:pt idx="420">
                  <c:v>1.88</c:v>
                </c:pt>
                <c:pt idx="421">
                  <c:v>4.37</c:v>
                </c:pt>
                <c:pt idx="422">
                  <c:v>1.95</c:v>
                </c:pt>
                <c:pt idx="423">
                  <c:v>2.67</c:v>
                </c:pt>
                <c:pt idx="424">
                  <c:v>2.78</c:v>
                </c:pt>
                <c:pt idx="425">
                  <c:v>4.42</c:v>
                </c:pt>
                <c:pt idx="426">
                  <c:v>4.8</c:v>
                </c:pt>
                <c:pt idx="427">
                  <c:v>2.61</c:v>
                </c:pt>
                <c:pt idx="428">
                  <c:v>3.97</c:v>
                </c:pt>
                <c:pt idx="429">
                  <c:v>4.3</c:v>
                </c:pt>
                <c:pt idx="430">
                  <c:v>3.64</c:v>
                </c:pt>
                <c:pt idx="431">
                  <c:v>4.83</c:v>
                </c:pt>
                <c:pt idx="432">
                  <c:v>3.95</c:v>
                </c:pt>
                <c:pt idx="433">
                  <c:v>1.71</c:v>
                </c:pt>
                <c:pt idx="434">
                  <c:v>2</c:v>
                </c:pt>
                <c:pt idx="435">
                  <c:v>5.8</c:v>
                </c:pt>
                <c:pt idx="436">
                  <c:v>2.04</c:v>
                </c:pt>
                <c:pt idx="437">
                  <c:v>3.94</c:v>
                </c:pt>
                <c:pt idx="438">
                  <c:v>4.3499999999999996</c:v>
                </c:pt>
                <c:pt idx="439">
                  <c:v>4.0999999999999996</c:v>
                </c:pt>
                <c:pt idx="440">
                  <c:v>3.48</c:v>
                </c:pt>
                <c:pt idx="441">
                  <c:v>2.16</c:v>
                </c:pt>
                <c:pt idx="442">
                  <c:v>2.02</c:v>
                </c:pt>
                <c:pt idx="443">
                  <c:v>1.91</c:v>
                </c:pt>
                <c:pt idx="444">
                  <c:v>1.36</c:v>
                </c:pt>
                <c:pt idx="445">
                  <c:v>2.75</c:v>
                </c:pt>
                <c:pt idx="446">
                  <c:v>3.44</c:v>
                </c:pt>
                <c:pt idx="447">
                  <c:v>2.09</c:v>
                </c:pt>
                <c:pt idx="448">
                  <c:v>3.86</c:v>
                </c:pt>
                <c:pt idx="449">
                  <c:v>2.67</c:v>
                </c:pt>
                <c:pt idx="450">
                  <c:v>2.81</c:v>
                </c:pt>
                <c:pt idx="451">
                  <c:v>1.03</c:v>
                </c:pt>
                <c:pt idx="452">
                  <c:v>3.36</c:v>
                </c:pt>
                <c:pt idx="453">
                  <c:v>2.4500000000000002</c:v>
                </c:pt>
                <c:pt idx="454">
                  <c:v>3.27</c:v>
                </c:pt>
                <c:pt idx="455">
                  <c:v>2.35</c:v>
                </c:pt>
                <c:pt idx="456">
                  <c:v>3.48</c:v>
                </c:pt>
                <c:pt idx="457">
                  <c:v>3.44</c:v>
                </c:pt>
                <c:pt idx="458">
                  <c:v>2.13</c:v>
                </c:pt>
                <c:pt idx="459">
                  <c:v>2.65</c:v>
                </c:pt>
                <c:pt idx="460">
                  <c:v>1.97</c:v>
                </c:pt>
                <c:pt idx="461">
                  <c:v>5.15</c:v>
                </c:pt>
                <c:pt idx="462">
                  <c:v>5.0599999999999996</c:v>
                </c:pt>
                <c:pt idx="463">
                  <c:v>2.75</c:v>
                </c:pt>
                <c:pt idx="464">
                  <c:v>4.3499999999999996</c:v>
                </c:pt>
                <c:pt idx="465">
                  <c:v>2.98</c:v>
                </c:pt>
                <c:pt idx="466">
                  <c:v>3.25</c:v>
                </c:pt>
                <c:pt idx="467">
                  <c:v>1.64</c:v>
                </c:pt>
                <c:pt idx="468">
                  <c:v>3.86</c:v>
                </c:pt>
                <c:pt idx="469">
                  <c:v>2.93</c:v>
                </c:pt>
                <c:pt idx="470">
                  <c:v>2.5</c:v>
                </c:pt>
                <c:pt idx="471">
                  <c:v>1.97</c:v>
                </c:pt>
                <c:pt idx="472">
                  <c:v>4.07</c:v>
                </c:pt>
                <c:pt idx="473">
                  <c:v>2.4</c:v>
                </c:pt>
                <c:pt idx="474">
                  <c:v>1.79</c:v>
                </c:pt>
                <c:pt idx="475">
                  <c:v>2.48</c:v>
                </c:pt>
                <c:pt idx="476">
                  <c:v>1.86</c:v>
                </c:pt>
                <c:pt idx="477">
                  <c:v>1.75</c:v>
                </c:pt>
                <c:pt idx="478">
                  <c:v>2.44</c:v>
                </c:pt>
                <c:pt idx="479">
                  <c:v>2.99</c:v>
                </c:pt>
                <c:pt idx="480">
                  <c:v>3.17</c:v>
                </c:pt>
                <c:pt idx="481">
                  <c:v>2.94</c:v>
                </c:pt>
                <c:pt idx="482">
                  <c:v>3.34</c:v>
                </c:pt>
                <c:pt idx="483">
                  <c:v>2.64</c:v>
                </c:pt>
                <c:pt idx="484">
                  <c:v>2.29</c:v>
                </c:pt>
                <c:pt idx="485">
                  <c:v>2.44</c:v>
                </c:pt>
                <c:pt idx="486">
                  <c:v>3.47</c:v>
                </c:pt>
                <c:pt idx="487">
                  <c:v>3.42</c:v>
                </c:pt>
                <c:pt idx="488">
                  <c:v>2.11</c:v>
                </c:pt>
                <c:pt idx="489">
                  <c:v>1.45</c:v>
                </c:pt>
                <c:pt idx="490">
                  <c:v>1.3</c:v>
                </c:pt>
                <c:pt idx="491">
                  <c:v>1.53</c:v>
                </c:pt>
                <c:pt idx="492">
                  <c:v>1.99</c:v>
                </c:pt>
                <c:pt idx="493">
                  <c:v>2.81</c:v>
                </c:pt>
                <c:pt idx="494">
                  <c:v>1.74</c:v>
                </c:pt>
                <c:pt idx="495">
                  <c:v>2.46</c:v>
                </c:pt>
                <c:pt idx="496">
                  <c:v>1.73</c:v>
                </c:pt>
                <c:pt idx="497">
                  <c:v>3.47</c:v>
                </c:pt>
                <c:pt idx="498">
                  <c:v>1.49</c:v>
                </c:pt>
                <c:pt idx="499">
                  <c:v>1.95</c:v>
                </c:pt>
                <c:pt idx="500">
                  <c:v>2.2200000000000002</c:v>
                </c:pt>
                <c:pt idx="501">
                  <c:v>2.62</c:v>
                </c:pt>
                <c:pt idx="502">
                  <c:v>2.3199999999999998</c:v>
                </c:pt>
                <c:pt idx="503">
                  <c:v>2.02</c:v>
                </c:pt>
                <c:pt idx="504">
                  <c:v>1.1100000000000001</c:v>
                </c:pt>
                <c:pt idx="505">
                  <c:v>2.13</c:v>
                </c:pt>
                <c:pt idx="506">
                  <c:v>3.31</c:v>
                </c:pt>
                <c:pt idx="507">
                  <c:v>4</c:v>
                </c:pt>
                <c:pt idx="508">
                  <c:v>2.5</c:v>
                </c:pt>
                <c:pt idx="509">
                  <c:v>2.37</c:v>
                </c:pt>
                <c:pt idx="510">
                  <c:v>2.2799999999999998</c:v>
                </c:pt>
                <c:pt idx="511">
                  <c:v>2.41</c:v>
                </c:pt>
                <c:pt idx="512">
                  <c:v>1.72</c:v>
                </c:pt>
                <c:pt idx="513">
                  <c:v>3.75</c:v>
                </c:pt>
                <c:pt idx="514">
                  <c:v>2.46</c:v>
                </c:pt>
                <c:pt idx="515">
                  <c:v>2.94</c:v>
                </c:pt>
                <c:pt idx="516">
                  <c:v>1.88</c:v>
                </c:pt>
                <c:pt idx="517">
                  <c:v>1.02</c:v>
                </c:pt>
                <c:pt idx="518">
                  <c:v>2.0699999999999998</c:v>
                </c:pt>
                <c:pt idx="519">
                  <c:v>2.4300000000000002</c:v>
                </c:pt>
                <c:pt idx="520">
                  <c:v>3.26</c:v>
                </c:pt>
                <c:pt idx="521">
                  <c:v>1.66</c:v>
                </c:pt>
                <c:pt idx="522">
                  <c:v>4.09</c:v>
                </c:pt>
                <c:pt idx="523">
                  <c:v>4.6900000000000004</c:v>
                </c:pt>
                <c:pt idx="524">
                  <c:v>2.91</c:v>
                </c:pt>
                <c:pt idx="525">
                  <c:v>2.09</c:v>
                </c:pt>
                <c:pt idx="526">
                  <c:v>3.16</c:v>
                </c:pt>
                <c:pt idx="527">
                  <c:v>3.4</c:v>
                </c:pt>
                <c:pt idx="528">
                  <c:v>2.2200000000000002</c:v>
                </c:pt>
                <c:pt idx="529">
                  <c:v>2</c:v>
                </c:pt>
                <c:pt idx="530">
                  <c:v>2.2200000000000002</c:v>
                </c:pt>
                <c:pt idx="531">
                  <c:v>3.19</c:v>
                </c:pt>
                <c:pt idx="532">
                  <c:v>1.92</c:v>
                </c:pt>
                <c:pt idx="533">
                  <c:v>2.19</c:v>
                </c:pt>
                <c:pt idx="534">
                  <c:v>1.55</c:v>
                </c:pt>
                <c:pt idx="535">
                  <c:v>2.57</c:v>
                </c:pt>
                <c:pt idx="536">
                  <c:v>2.48</c:v>
                </c:pt>
                <c:pt idx="537">
                  <c:v>2.17</c:v>
                </c:pt>
                <c:pt idx="538">
                  <c:v>0.67</c:v>
                </c:pt>
                <c:pt idx="539">
                  <c:v>2.2000000000000002</c:v>
                </c:pt>
                <c:pt idx="540">
                  <c:v>2.41</c:v>
                </c:pt>
                <c:pt idx="541">
                  <c:v>2.0699999999999998</c:v>
                </c:pt>
                <c:pt idx="542">
                  <c:v>3.21</c:v>
                </c:pt>
                <c:pt idx="543">
                  <c:v>1.61</c:v>
                </c:pt>
                <c:pt idx="544">
                  <c:v>1.36</c:v>
                </c:pt>
                <c:pt idx="545">
                  <c:v>3.27</c:v>
                </c:pt>
                <c:pt idx="546">
                  <c:v>3.86</c:v>
                </c:pt>
                <c:pt idx="547">
                  <c:v>3.65</c:v>
                </c:pt>
                <c:pt idx="548">
                  <c:v>3.67</c:v>
                </c:pt>
                <c:pt idx="549">
                  <c:v>2.37</c:v>
                </c:pt>
                <c:pt idx="550">
                  <c:v>2.4500000000000002</c:v>
                </c:pt>
                <c:pt idx="551">
                  <c:v>3.33</c:v>
                </c:pt>
                <c:pt idx="552">
                  <c:v>3.83</c:v>
                </c:pt>
                <c:pt idx="553">
                  <c:v>2.23</c:v>
                </c:pt>
                <c:pt idx="554">
                  <c:v>2.92</c:v>
                </c:pt>
                <c:pt idx="555">
                  <c:v>3.77</c:v>
                </c:pt>
                <c:pt idx="556">
                  <c:v>2.2999999999999998</c:v>
                </c:pt>
                <c:pt idx="557">
                  <c:v>2.81</c:v>
                </c:pt>
                <c:pt idx="558">
                  <c:v>2.58</c:v>
                </c:pt>
                <c:pt idx="559">
                  <c:v>2.73</c:v>
                </c:pt>
                <c:pt idx="560">
                  <c:v>1.8</c:v>
                </c:pt>
                <c:pt idx="561">
                  <c:v>1.64</c:v>
                </c:pt>
                <c:pt idx="562">
                  <c:v>3.43</c:v>
                </c:pt>
                <c:pt idx="563">
                  <c:v>4.4400000000000004</c:v>
                </c:pt>
                <c:pt idx="564">
                  <c:v>1</c:v>
                </c:pt>
                <c:pt idx="565">
                  <c:v>4.58</c:v>
                </c:pt>
                <c:pt idx="566">
                  <c:v>3.12</c:v>
                </c:pt>
                <c:pt idx="567">
                  <c:v>2.78</c:v>
                </c:pt>
                <c:pt idx="568">
                  <c:v>1.1200000000000001</c:v>
                </c:pt>
                <c:pt idx="569">
                  <c:v>2.36</c:v>
                </c:pt>
                <c:pt idx="570">
                  <c:v>0.84</c:v>
                </c:pt>
                <c:pt idx="571">
                  <c:v>3.25</c:v>
                </c:pt>
                <c:pt idx="572">
                  <c:v>2.2400000000000002</c:v>
                </c:pt>
                <c:pt idx="573">
                  <c:v>2.78</c:v>
                </c:pt>
                <c:pt idx="574">
                  <c:v>2.4700000000000002</c:v>
                </c:pt>
                <c:pt idx="575">
                  <c:v>1.81</c:v>
                </c:pt>
                <c:pt idx="576">
                  <c:v>1.68</c:v>
                </c:pt>
                <c:pt idx="577">
                  <c:v>1.63</c:v>
                </c:pt>
                <c:pt idx="578">
                  <c:v>1.84</c:v>
                </c:pt>
                <c:pt idx="579">
                  <c:v>1.62</c:v>
                </c:pt>
                <c:pt idx="580">
                  <c:v>1.34</c:v>
                </c:pt>
                <c:pt idx="581">
                  <c:v>4.0199999999999996</c:v>
                </c:pt>
                <c:pt idx="582">
                  <c:v>3.78</c:v>
                </c:pt>
                <c:pt idx="583">
                  <c:v>3.81</c:v>
                </c:pt>
                <c:pt idx="584">
                  <c:v>3.68</c:v>
                </c:pt>
                <c:pt idx="585">
                  <c:v>2.61</c:v>
                </c:pt>
                <c:pt idx="586">
                  <c:v>2.2599999999999998</c:v>
                </c:pt>
                <c:pt idx="587">
                  <c:v>1.35</c:v>
                </c:pt>
                <c:pt idx="588">
                  <c:v>3.12</c:v>
                </c:pt>
                <c:pt idx="589">
                  <c:v>2.59</c:v>
                </c:pt>
                <c:pt idx="590">
                  <c:v>1.88</c:v>
                </c:pt>
                <c:pt idx="591">
                  <c:v>1.92</c:v>
                </c:pt>
                <c:pt idx="592">
                  <c:v>2.87</c:v>
                </c:pt>
                <c:pt idx="593">
                  <c:v>3.02</c:v>
                </c:pt>
                <c:pt idx="594">
                  <c:v>2.21</c:v>
                </c:pt>
                <c:pt idx="595">
                  <c:v>1.05</c:v>
                </c:pt>
                <c:pt idx="596">
                  <c:v>2.56</c:v>
                </c:pt>
                <c:pt idx="597">
                  <c:v>2.77</c:v>
                </c:pt>
                <c:pt idx="598">
                  <c:v>2.65</c:v>
                </c:pt>
                <c:pt idx="599">
                  <c:v>3</c:v>
                </c:pt>
                <c:pt idx="600">
                  <c:v>2.27</c:v>
                </c:pt>
                <c:pt idx="601">
                  <c:v>1.74</c:v>
                </c:pt>
                <c:pt idx="602">
                  <c:v>1.55</c:v>
                </c:pt>
                <c:pt idx="603">
                  <c:v>2.82</c:v>
                </c:pt>
                <c:pt idx="604">
                  <c:v>2.48</c:v>
                </c:pt>
                <c:pt idx="605">
                  <c:v>1.58</c:v>
                </c:pt>
                <c:pt idx="606">
                  <c:v>2.97</c:v>
                </c:pt>
                <c:pt idx="607">
                  <c:v>2.66</c:v>
                </c:pt>
                <c:pt idx="608">
                  <c:v>1.65</c:v>
                </c:pt>
                <c:pt idx="609">
                  <c:v>2.4500000000000002</c:v>
                </c:pt>
                <c:pt idx="610">
                  <c:v>2.1</c:v>
                </c:pt>
                <c:pt idx="611">
                  <c:v>1.47</c:v>
                </c:pt>
                <c:pt idx="612">
                  <c:v>3.5</c:v>
                </c:pt>
                <c:pt idx="613">
                  <c:v>2.5099999999999998</c:v>
                </c:pt>
                <c:pt idx="614">
                  <c:v>2.5099999999999998</c:v>
                </c:pt>
                <c:pt idx="615">
                  <c:v>2.64</c:v>
                </c:pt>
                <c:pt idx="616">
                  <c:v>2.77</c:v>
                </c:pt>
                <c:pt idx="617">
                  <c:v>0.37</c:v>
                </c:pt>
                <c:pt idx="618">
                  <c:v>3.84</c:v>
                </c:pt>
                <c:pt idx="619">
                  <c:v>3.9</c:v>
                </c:pt>
                <c:pt idx="620">
                  <c:v>1.87</c:v>
                </c:pt>
                <c:pt idx="621">
                  <c:v>0.86</c:v>
                </c:pt>
                <c:pt idx="622">
                  <c:v>0.88</c:v>
                </c:pt>
                <c:pt idx="623">
                  <c:v>2.42</c:v>
                </c:pt>
                <c:pt idx="624">
                  <c:v>1.0900000000000001</c:v>
                </c:pt>
                <c:pt idx="625">
                  <c:v>0.99</c:v>
                </c:pt>
                <c:pt idx="626">
                  <c:v>1.77</c:v>
                </c:pt>
                <c:pt idx="627">
                  <c:v>2.94</c:v>
                </c:pt>
                <c:pt idx="628">
                  <c:v>2.69</c:v>
                </c:pt>
                <c:pt idx="629">
                  <c:v>1.76</c:v>
                </c:pt>
                <c:pt idx="630">
                  <c:v>1.98</c:v>
                </c:pt>
                <c:pt idx="631">
                  <c:v>0.43</c:v>
                </c:pt>
                <c:pt idx="632">
                  <c:v>0.33</c:v>
                </c:pt>
                <c:pt idx="633">
                  <c:v>1.59</c:v>
                </c:pt>
                <c:pt idx="634">
                  <c:v>2.97</c:v>
                </c:pt>
                <c:pt idx="635">
                  <c:v>1.58</c:v>
                </c:pt>
                <c:pt idx="636">
                  <c:v>1.71</c:v>
                </c:pt>
                <c:pt idx="637">
                  <c:v>2.37</c:v>
                </c:pt>
                <c:pt idx="638">
                  <c:v>1.52</c:v>
                </c:pt>
                <c:pt idx="639">
                  <c:v>2.2799999999999998</c:v>
                </c:pt>
                <c:pt idx="640">
                  <c:v>1.34</c:v>
                </c:pt>
                <c:pt idx="641">
                  <c:v>1.51</c:v>
                </c:pt>
                <c:pt idx="642">
                  <c:v>3.08</c:v>
                </c:pt>
                <c:pt idx="643">
                  <c:v>3.3</c:v>
                </c:pt>
                <c:pt idx="644">
                  <c:v>3.03</c:v>
                </c:pt>
                <c:pt idx="645">
                  <c:v>2.69</c:v>
                </c:pt>
                <c:pt idx="646">
                  <c:v>2.5299999999999998</c:v>
                </c:pt>
                <c:pt idx="647">
                  <c:v>1.39</c:v>
                </c:pt>
                <c:pt idx="648">
                  <c:v>1.89</c:v>
                </c:pt>
                <c:pt idx="649">
                  <c:v>2</c:v>
                </c:pt>
                <c:pt idx="650">
                  <c:v>1.45</c:v>
                </c:pt>
                <c:pt idx="651">
                  <c:v>2.93</c:v>
                </c:pt>
                <c:pt idx="652">
                  <c:v>2.33</c:v>
                </c:pt>
                <c:pt idx="653">
                  <c:v>2.06</c:v>
                </c:pt>
                <c:pt idx="654">
                  <c:v>2.2799999999999998</c:v>
                </c:pt>
                <c:pt idx="655">
                  <c:v>2.48</c:v>
                </c:pt>
                <c:pt idx="656">
                  <c:v>3.15</c:v>
                </c:pt>
                <c:pt idx="657">
                  <c:v>4.2699999999999996</c:v>
                </c:pt>
                <c:pt idx="658">
                  <c:v>4.51</c:v>
                </c:pt>
                <c:pt idx="659">
                  <c:v>4.33</c:v>
                </c:pt>
                <c:pt idx="660">
                  <c:v>4.29</c:v>
                </c:pt>
                <c:pt idx="661">
                  <c:v>4.58</c:v>
                </c:pt>
                <c:pt idx="662">
                  <c:v>2.19</c:v>
                </c:pt>
                <c:pt idx="663">
                  <c:v>2.64</c:v>
                </c:pt>
                <c:pt idx="664">
                  <c:v>2.0699999999999998</c:v>
                </c:pt>
                <c:pt idx="665">
                  <c:v>1.73</c:v>
                </c:pt>
                <c:pt idx="666">
                  <c:v>3.01</c:v>
                </c:pt>
                <c:pt idx="667">
                  <c:v>4.0199999999999996</c:v>
                </c:pt>
                <c:pt idx="668">
                  <c:v>3.96</c:v>
                </c:pt>
                <c:pt idx="669">
                  <c:v>4.1500000000000004</c:v>
                </c:pt>
                <c:pt idx="670">
                  <c:v>3.97</c:v>
                </c:pt>
                <c:pt idx="671">
                  <c:v>-0.01</c:v>
                </c:pt>
                <c:pt idx="672">
                  <c:v>2.13</c:v>
                </c:pt>
                <c:pt idx="673">
                  <c:v>2.8</c:v>
                </c:pt>
                <c:pt idx="674">
                  <c:v>2.96</c:v>
                </c:pt>
                <c:pt idx="675">
                  <c:v>3.7</c:v>
                </c:pt>
                <c:pt idx="676">
                  <c:v>4.34</c:v>
                </c:pt>
                <c:pt idx="677">
                  <c:v>3.91</c:v>
                </c:pt>
                <c:pt idx="678">
                  <c:v>3.42</c:v>
                </c:pt>
                <c:pt idx="679">
                  <c:v>4.0599999999999996</c:v>
                </c:pt>
                <c:pt idx="680">
                  <c:v>4.5</c:v>
                </c:pt>
                <c:pt idx="681">
                  <c:v>4.5</c:v>
                </c:pt>
                <c:pt idx="682">
                  <c:v>5.08</c:v>
                </c:pt>
                <c:pt idx="683">
                  <c:v>4.99</c:v>
                </c:pt>
                <c:pt idx="684">
                  <c:v>4.22</c:v>
                </c:pt>
                <c:pt idx="685">
                  <c:v>5.74</c:v>
                </c:pt>
                <c:pt idx="686">
                  <c:v>4.9000000000000004</c:v>
                </c:pt>
                <c:pt idx="687">
                  <c:v>4.68</c:v>
                </c:pt>
                <c:pt idx="688">
                  <c:v>5.17</c:v>
                </c:pt>
                <c:pt idx="689">
                  <c:v>4.7</c:v>
                </c:pt>
                <c:pt idx="690">
                  <c:v>3.47</c:v>
                </c:pt>
                <c:pt idx="691">
                  <c:v>4.1900000000000004</c:v>
                </c:pt>
                <c:pt idx="692">
                  <c:v>4.6900000000000004</c:v>
                </c:pt>
                <c:pt idx="693">
                  <c:v>4.5199999999999996</c:v>
                </c:pt>
                <c:pt idx="694">
                  <c:v>3.13</c:v>
                </c:pt>
                <c:pt idx="695">
                  <c:v>4.32</c:v>
                </c:pt>
                <c:pt idx="696">
                  <c:v>4.26</c:v>
                </c:pt>
                <c:pt idx="697">
                  <c:v>2.59</c:v>
                </c:pt>
                <c:pt idx="698">
                  <c:v>3.07</c:v>
                </c:pt>
                <c:pt idx="699">
                  <c:v>3.85</c:v>
                </c:pt>
                <c:pt idx="700">
                  <c:v>3.49</c:v>
                </c:pt>
                <c:pt idx="701">
                  <c:v>4.78</c:v>
                </c:pt>
                <c:pt idx="702">
                  <c:v>2.69</c:v>
                </c:pt>
                <c:pt idx="703">
                  <c:v>3.89</c:v>
                </c:pt>
                <c:pt idx="704">
                  <c:v>4.83</c:v>
                </c:pt>
                <c:pt idx="705">
                  <c:v>4.3600000000000003</c:v>
                </c:pt>
                <c:pt idx="706">
                  <c:v>3.07</c:v>
                </c:pt>
                <c:pt idx="707">
                  <c:v>3.43</c:v>
                </c:pt>
                <c:pt idx="708">
                  <c:v>3.64</c:v>
                </c:pt>
                <c:pt idx="709">
                  <c:v>3.55</c:v>
                </c:pt>
                <c:pt idx="710">
                  <c:v>3.9</c:v>
                </c:pt>
                <c:pt idx="711">
                  <c:v>3.97</c:v>
                </c:pt>
                <c:pt idx="712">
                  <c:v>5.7</c:v>
                </c:pt>
                <c:pt idx="713">
                  <c:v>4.88</c:v>
                </c:pt>
                <c:pt idx="714">
                  <c:v>5.33</c:v>
                </c:pt>
                <c:pt idx="715">
                  <c:v>3.88</c:v>
                </c:pt>
                <c:pt idx="716">
                  <c:v>3.21</c:v>
                </c:pt>
                <c:pt idx="717">
                  <c:v>5</c:v>
                </c:pt>
                <c:pt idx="718">
                  <c:v>4.22</c:v>
                </c:pt>
                <c:pt idx="719">
                  <c:v>4.37</c:v>
                </c:pt>
                <c:pt idx="720">
                  <c:v>4.01</c:v>
                </c:pt>
                <c:pt idx="721">
                  <c:v>4.6500000000000004</c:v>
                </c:pt>
                <c:pt idx="722">
                  <c:v>5.2</c:v>
                </c:pt>
                <c:pt idx="723">
                  <c:v>4.72</c:v>
                </c:pt>
                <c:pt idx="724">
                  <c:v>4.84</c:v>
                </c:pt>
                <c:pt idx="725">
                  <c:v>4.4000000000000004</c:v>
                </c:pt>
                <c:pt idx="726">
                  <c:v>4.4800000000000004</c:v>
                </c:pt>
                <c:pt idx="727">
                  <c:v>5.19</c:v>
                </c:pt>
                <c:pt idx="728">
                  <c:v>5.87</c:v>
                </c:pt>
                <c:pt idx="729">
                  <c:v>5.72</c:v>
                </c:pt>
                <c:pt idx="730">
                  <c:v>5.56</c:v>
                </c:pt>
                <c:pt idx="731">
                  <c:v>3.57</c:v>
                </c:pt>
                <c:pt idx="732">
                  <c:v>4.62</c:v>
                </c:pt>
                <c:pt idx="733">
                  <c:v>4.0599999999999996</c:v>
                </c:pt>
                <c:pt idx="734">
                  <c:v>4.7699999999999996</c:v>
                </c:pt>
                <c:pt idx="735">
                  <c:v>3.88</c:v>
                </c:pt>
                <c:pt idx="736">
                  <c:v>4.91</c:v>
                </c:pt>
                <c:pt idx="737">
                  <c:v>5.2</c:v>
                </c:pt>
                <c:pt idx="738">
                  <c:v>4.88</c:v>
                </c:pt>
                <c:pt idx="739">
                  <c:v>4.6500000000000004</c:v>
                </c:pt>
                <c:pt idx="740">
                  <c:v>3.75</c:v>
                </c:pt>
                <c:pt idx="741">
                  <c:v>3.68</c:v>
                </c:pt>
                <c:pt idx="742">
                  <c:v>2.89</c:v>
                </c:pt>
                <c:pt idx="743">
                  <c:v>3.97</c:v>
                </c:pt>
                <c:pt idx="744">
                  <c:v>3.61</c:v>
                </c:pt>
                <c:pt idx="745">
                  <c:v>4.4000000000000004</c:v>
                </c:pt>
                <c:pt idx="746">
                  <c:v>5.4</c:v>
                </c:pt>
                <c:pt idx="747">
                  <c:v>5.58</c:v>
                </c:pt>
                <c:pt idx="748">
                  <c:v>6.56</c:v>
                </c:pt>
                <c:pt idx="749">
                  <c:v>6.15</c:v>
                </c:pt>
                <c:pt idx="750">
                  <c:v>4.17</c:v>
                </c:pt>
                <c:pt idx="751">
                  <c:v>5.98</c:v>
                </c:pt>
                <c:pt idx="752">
                  <c:v>5.49</c:v>
                </c:pt>
                <c:pt idx="753">
                  <c:v>4.5199999999999996</c:v>
                </c:pt>
                <c:pt idx="754">
                  <c:v>5.43</c:v>
                </c:pt>
                <c:pt idx="755">
                  <c:v>1.67</c:v>
                </c:pt>
                <c:pt idx="756">
                  <c:v>3.79</c:v>
                </c:pt>
                <c:pt idx="757">
                  <c:v>3.95</c:v>
                </c:pt>
                <c:pt idx="758">
                  <c:v>6.1</c:v>
                </c:pt>
                <c:pt idx="759">
                  <c:v>6.22</c:v>
                </c:pt>
                <c:pt idx="760">
                  <c:v>6.05</c:v>
                </c:pt>
                <c:pt idx="761">
                  <c:v>5.22</c:v>
                </c:pt>
                <c:pt idx="762">
                  <c:v>2.39</c:v>
                </c:pt>
                <c:pt idx="763">
                  <c:v>2.8</c:v>
                </c:pt>
                <c:pt idx="764">
                  <c:v>3.93</c:v>
                </c:pt>
                <c:pt idx="765">
                  <c:v>4.7699999999999996</c:v>
                </c:pt>
                <c:pt idx="766">
                  <c:v>4.03</c:v>
                </c:pt>
                <c:pt idx="767">
                  <c:v>4.9400000000000004</c:v>
                </c:pt>
                <c:pt idx="768">
                  <c:v>4.8600000000000003</c:v>
                </c:pt>
                <c:pt idx="769">
                  <c:v>5.65</c:v>
                </c:pt>
                <c:pt idx="770">
                  <c:v>5.44</c:v>
                </c:pt>
                <c:pt idx="771">
                  <c:v>4.91</c:v>
                </c:pt>
                <c:pt idx="772">
                  <c:v>5.23</c:v>
                </c:pt>
                <c:pt idx="773">
                  <c:v>6.17</c:v>
                </c:pt>
                <c:pt idx="774">
                  <c:v>5.78</c:v>
                </c:pt>
                <c:pt idx="775">
                  <c:v>6.64</c:v>
                </c:pt>
                <c:pt idx="776">
                  <c:v>2.79</c:v>
                </c:pt>
                <c:pt idx="777">
                  <c:v>4.6100000000000003</c:v>
                </c:pt>
                <c:pt idx="778">
                  <c:v>1.1399999999999999</c:v>
                </c:pt>
                <c:pt idx="779">
                  <c:v>3.06</c:v>
                </c:pt>
                <c:pt idx="780">
                  <c:v>2.7</c:v>
                </c:pt>
                <c:pt idx="781">
                  <c:v>3.43</c:v>
                </c:pt>
                <c:pt idx="782">
                  <c:v>4.8</c:v>
                </c:pt>
                <c:pt idx="783">
                  <c:v>4.6500000000000004</c:v>
                </c:pt>
                <c:pt idx="784">
                  <c:v>5.22</c:v>
                </c:pt>
                <c:pt idx="785">
                  <c:v>5.6</c:v>
                </c:pt>
                <c:pt idx="786">
                  <c:v>3.54</c:v>
                </c:pt>
                <c:pt idx="787">
                  <c:v>3.63</c:v>
                </c:pt>
                <c:pt idx="788">
                  <c:v>3.68</c:v>
                </c:pt>
                <c:pt idx="789">
                  <c:v>4.3</c:v>
                </c:pt>
                <c:pt idx="790">
                  <c:v>2.5</c:v>
                </c:pt>
                <c:pt idx="791">
                  <c:v>1.89</c:v>
                </c:pt>
                <c:pt idx="792">
                  <c:v>2.94</c:v>
                </c:pt>
                <c:pt idx="793">
                  <c:v>2.38</c:v>
                </c:pt>
                <c:pt idx="794">
                  <c:v>1.42</c:v>
                </c:pt>
                <c:pt idx="795">
                  <c:v>2.99</c:v>
                </c:pt>
                <c:pt idx="796">
                  <c:v>2.1800000000000002</c:v>
                </c:pt>
                <c:pt idx="797">
                  <c:v>2.27</c:v>
                </c:pt>
                <c:pt idx="798">
                  <c:v>2.4300000000000002</c:v>
                </c:pt>
                <c:pt idx="799">
                  <c:v>3.07</c:v>
                </c:pt>
                <c:pt idx="800">
                  <c:v>2.2400000000000002</c:v>
                </c:pt>
                <c:pt idx="801">
                  <c:v>2.88</c:v>
                </c:pt>
                <c:pt idx="802">
                  <c:v>1.91</c:v>
                </c:pt>
                <c:pt idx="803">
                  <c:v>3.43</c:v>
                </c:pt>
                <c:pt idx="804">
                  <c:v>4.2</c:v>
                </c:pt>
                <c:pt idx="805">
                  <c:v>3.39</c:v>
                </c:pt>
                <c:pt idx="806">
                  <c:v>4.18</c:v>
                </c:pt>
                <c:pt idx="807">
                  <c:v>4.43</c:v>
                </c:pt>
                <c:pt idx="808">
                  <c:v>4.05</c:v>
                </c:pt>
                <c:pt idx="809">
                  <c:v>4.4000000000000004</c:v>
                </c:pt>
                <c:pt idx="810">
                  <c:v>2.94</c:v>
                </c:pt>
                <c:pt idx="811">
                  <c:v>1.1200000000000001</c:v>
                </c:pt>
                <c:pt idx="812">
                  <c:v>2.46</c:v>
                </c:pt>
                <c:pt idx="813">
                  <c:v>2.88</c:v>
                </c:pt>
                <c:pt idx="814">
                  <c:v>2.67</c:v>
                </c:pt>
                <c:pt idx="815">
                  <c:v>4.58</c:v>
                </c:pt>
                <c:pt idx="816">
                  <c:v>2.2999999999999998</c:v>
                </c:pt>
                <c:pt idx="817">
                  <c:v>1.27</c:v>
                </c:pt>
                <c:pt idx="818">
                  <c:v>2.35</c:v>
                </c:pt>
                <c:pt idx="819">
                  <c:v>2.66</c:v>
                </c:pt>
                <c:pt idx="820">
                  <c:v>2.86</c:v>
                </c:pt>
                <c:pt idx="821">
                  <c:v>2.0299999999999998</c:v>
                </c:pt>
                <c:pt idx="822">
                  <c:v>2.95</c:v>
                </c:pt>
                <c:pt idx="823">
                  <c:v>1.61</c:v>
                </c:pt>
                <c:pt idx="824">
                  <c:v>2.81</c:v>
                </c:pt>
                <c:pt idx="825">
                  <c:v>4.37</c:v>
                </c:pt>
                <c:pt idx="826">
                  <c:v>3.97</c:v>
                </c:pt>
                <c:pt idx="827">
                  <c:v>2.2400000000000002</c:v>
                </c:pt>
                <c:pt idx="828">
                  <c:v>4.7</c:v>
                </c:pt>
                <c:pt idx="829">
                  <c:v>1.1299999999999999</c:v>
                </c:pt>
                <c:pt idx="830">
                  <c:v>1.32</c:v>
                </c:pt>
                <c:pt idx="831">
                  <c:v>2.5</c:v>
                </c:pt>
                <c:pt idx="832">
                  <c:v>3.32</c:v>
                </c:pt>
                <c:pt idx="833">
                  <c:v>0.77</c:v>
                </c:pt>
                <c:pt idx="834">
                  <c:v>1.72</c:v>
                </c:pt>
                <c:pt idx="835">
                  <c:v>3.06</c:v>
                </c:pt>
                <c:pt idx="836">
                  <c:v>4.09</c:v>
                </c:pt>
                <c:pt idx="837">
                  <c:v>3.72</c:v>
                </c:pt>
                <c:pt idx="838">
                  <c:v>3.25</c:v>
                </c:pt>
                <c:pt idx="839">
                  <c:v>2.97</c:v>
                </c:pt>
                <c:pt idx="840">
                  <c:v>5.13</c:v>
                </c:pt>
                <c:pt idx="841">
                  <c:v>1.59</c:v>
                </c:pt>
                <c:pt idx="842">
                  <c:v>3.5</c:v>
                </c:pt>
                <c:pt idx="843">
                  <c:v>1</c:v>
                </c:pt>
                <c:pt idx="844">
                  <c:v>3.94</c:v>
                </c:pt>
                <c:pt idx="845">
                  <c:v>2.02</c:v>
                </c:pt>
                <c:pt idx="846">
                  <c:v>1.52</c:v>
                </c:pt>
                <c:pt idx="847">
                  <c:v>2.77</c:v>
                </c:pt>
                <c:pt idx="848">
                  <c:v>1.58</c:v>
                </c:pt>
                <c:pt idx="849">
                  <c:v>2.78</c:v>
                </c:pt>
                <c:pt idx="850">
                  <c:v>1.92</c:v>
                </c:pt>
                <c:pt idx="851">
                  <c:v>1.56</c:v>
                </c:pt>
                <c:pt idx="852">
                  <c:v>2.68</c:v>
                </c:pt>
                <c:pt idx="853">
                  <c:v>2.66</c:v>
                </c:pt>
                <c:pt idx="854">
                  <c:v>1.94</c:v>
                </c:pt>
                <c:pt idx="855">
                  <c:v>2.2799999999999998</c:v>
                </c:pt>
                <c:pt idx="856">
                  <c:v>2.68</c:v>
                </c:pt>
                <c:pt idx="857">
                  <c:v>4.03</c:v>
                </c:pt>
                <c:pt idx="858">
                  <c:v>1.43</c:v>
                </c:pt>
                <c:pt idx="859">
                  <c:v>0.69</c:v>
                </c:pt>
                <c:pt idx="860">
                  <c:v>0.77</c:v>
                </c:pt>
                <c:pt idx="861">
                  <c:v>0.75</c:v>
                </c:pt>
                <c:pt idx="862">
                  <c:v>1.05</c:v>
                </c:pt>
                <c:pt idx="863">
                  <c:v>1.23</c:v>
                </c:pt>
                <c:pt idx="864">
                  <c:v>2.66</c:v>
                </c:pt>
                <c:pt idx="865">
                  <c:v>1.62</c:v>
                </c:pt>
                <c:pt idx="866">
                  <c:v>2.3199999999999998</c:v>
                </c:pt>
                <c:pt idx="867">
                  <c:v>2.0099999999999998</c:v>
                </c:pt>
                <c:pt idx="868">
                  <c:v>2.1800000000000002</c:v>
                </c:pt>
                <c:pt idx="869">
                  <c:v>4.57</c:v>
                </c:pt>
                <c:pt idx="870">
                  <c:v>1.73</c:v>
                </c:pt>
                <c:pt idx="871">
                  <c:v>2.3199999999999998</c:v>
                </c:pt>
                <c:pt idx="872">
                  <c:v>3.17</c:v>
                </c:pt>
                <c:pt idx="873">
                  <c:v>1.85</c:v>
                </c:pt>
                <c:pt idx="874">
                  <c:v>2.56</c:v>
                </c:pt>
                <c:pt idx="875">
                  <c:v>1.74</c:v>
                </c:pt>
                <c:pt idx="876">
                  <c:v>2.3199999999999998</c:v>
                </c:pt>
                <c:pt idx="877">
                  <c:v>2.54</c:v>
                </c:pt>
                <c:pt idx="878">
                  <c:v>2.33</c:v>
                </c:pt>
                <c:pt idx="879">
                  <c:v>2.67</c:v>
                </c:pt>
                <c:pt idx="880">
                  <c:v>1.74</c:v>
                </c:pt>
                <c:pt idx="881">
                  <c:v>2.02</c:v>
                </c:pt>
                <c:pt idx="882">
                  <c:v>1.61</c:v>
                </c:pt>
                <c:pt idx="883">
                  <c:v>2.52</c:v>
                </c:pt>
                <c:pt idx="884">
                  <c:v>3.2</c:v>
                </c:pt>
                <c:pt idx="885">
                  <c:v>3.05</c:v>
                </c:pt>
                <c:pt idx="886">
                  <c:v>3.56</c:v>
                </c:pt>
                <c:pt idx="887">
                  <c:v>2.79</c:v>
                </c:pt>
                <c:pt idx="888">
                  <c:v>3.19</c:v>
                </c:pt>
                <c:pt idx="889">
                  <c:v>3.96</c:v>
                </c:pt>
                <c:pt idx="890">
                  <c:v>3.76</c:v>
                </c:pt>
                <c:pt idx="891">
                  <c:v>3.41</c:v>
                </c:pt>
                <c:pt idx="892">
                  <c:v>2.4900000000000002</c:v>
                </c:pt>
                <c:pt idx="893">
                  <c:v>2.39</c:v>
                </c:pt>
                <c:pt idx="894">
                  <c:v>0.94</c:v>
                </c:pt>
                <c:pt idx="895">
                  <c:v>1.23</c:v>
                </c:pt>
                <c:pt idx="896">
                  <c:v>2.46</c:v>
                </c:pt>
                <c:pt idx="897">
                  <c:v>3.74</c:v>
                </c:pt>
                <c:pt idx="898">
                  <c:v>2.09</c:v>
                </c:pt>
                <c:pt idx="899">
                  <c:v>1.7</c:v>
                </c:pt>
                <c:pt idx="900">
                  <c:v>2.2599999999999998</c:v>
                </c:pt>
                <c:pt idx="901">
                  <c:v>2.11</c:v>
                </c:pt>
                <c:pt idx="902">
                  <c:v>2.2000000000000002</c:v>
                </c:pt>
                <c:pt idx="903">
                  <c:v>0.78</c:v>
                </c:pt>
                <c:pt idx="904">
                  <c:v>4.28</c:v>
                </c:pt>
                <c:pt idx="905">
                  <c:v>4.28</c:v>
                </c:pt>
                <c:pt idx="906">
                  <c:v>1.26</c:v>
                </c:pt>
                <c:pt idx="907">
                  <c:v>3.98</c:v>
                </c:pt>
                <c:pt idx="908">
                  <c:v>2.72</c:v>
                </c:pt>
                <c:pt idx="909">
                  <c:v>3.88</c:v>
                </c:pt>
                <c:pt idx="910">
                  <c:v>3.4</c:v>
                </c:pt>
                <c:pt idx="911">
                  <c:v>3.22</c:v>
                </c:pt>
                <c:pt idx="912">
                  <c:v>2.48</c:v>
                </c:pt>
                <c:pt idx="913">
                  <c:v>3.12</c:v>
                </c:pt>
                <c:pt idx="914">
                  <c:v>3.88</c:v>
                </c:pt>
                <c:pt idx="915">
                  <c:v>3.63</c:v>
                </c:pt>
                <c:pt idx="916">
                  <c:v>3.12</c:v>
                </c:pt>
                <c:pt idx="917">
                  <c:v>3.31</c:v>
                </c:pt>
                <c:pt idx="918">
                  <c:v>2.5499999999999998</c:v>
                </c:pt>
                <c:pt idx="919">
                  <c:v>3.49</c:v>
                </c:pt>
                <c:pt idx="920">
                  <c:v>1.45</c:v>
                </c:pt>
                <c:pt idx="921">
                  <c:v>1.1200000000000001</c:v>
                </c:pt>
                <c:pt idx="922">
                  <c:v>4.1500000000000004</c:v>
                </c:pt>
                <c:pt idx="923">
                  <c:v>3.51</c:v>
                </c:pt>
                <c:pt idx="924">
                  <c:v>1.74</c:v>
                </c:pt>
                <c:pt idx="925">
                  <c:v>4.58</c:v>
                </c:pt>
                <c:pt idx="926">
                  <c:v>3.75</c:v>
                </c:pt>
                <c:pt idx="927">
                  <c:v>1.46</c:v>
                </c:pt>
                <c:pt idx="928">
                  <c:v>2.25</c:v>
                </c:pt>
                <c:pt idx="929">
                  <c:v>1.73</c:v>
                </c:pt>
                <c:pt idx="930">
                  <c:v>3.53</c:v>
                </c:pt>
                <c:pt idx="931">
                  <c:v>3.14</c:v>
                </c:pt>
                <c:pt idx="932">
                  <c:v>2.25</c:v>
                </c:pt>
                <c:pt idx="933">
                  <c:v>2.62</c:v>
                </c:pt>
                <c:pt idx="934">
                  <c:v>2.3199999999999998</c:v>
                </c:pt>
                <c:pt idx="935">
                  <c:v>3.32</c:v>
                </c:pt>
                <c:pt idx="936">
                  <c:v>3.72</c:v>
                </c:pt>
                <c:pt idx="937">
                  <c:v>3.37</c:v>
                </c:pt>
                <c:pt idx="938">
                  <c:v>4.29</c:v>
                </c:pt>
                <c:pt idx="939">
                  <c:v>2.13</c:v>
                </c:pt>
                <c:pt idx="940">
                  <c:v>3.86</c:v>
                </c:pt>
                <c:pt idx="941">
                  <c:v>3.86</c:v>
                </c:pt>
                <c:pt idx="942">
                  <c:v>2.83</c:v>
                </c:pt>
                <c:pt idx="943">
                  <c:v>2.2599999999999998</c:v>
                </c:pt>
                <c:pt idx="944">
                  <c:v>2.99</c:v>
                </c:pt>
                <c:pt idx="945">
                  <c:v>3.11</c:v>
                </c:pt>
                <c:pt idx="946">
                  <c:v>2.67</c:v>
                </c:pt>
                <c:pt idx="947">
                  <c:v>2.0699999999999998</c:v>
                </c:pt>
                <c:pt idx="948">
                  <c:v>3.35</c:v>
                </c:pt>
                <c:pt idx="949">
                  <c:v>3.01</c:v>
                </c:pt>
                <c:pt idx="950">
                  <c:v>2.66</c:v>
                </c:pt>
                <c:pt idx="951">
                  <c:v>4.32</c:v>
                </c:pt>
                <c:pt idx="952">
                  <c:v>3.8</c:v>
                </c:pt>
                <c:pt idx="953">
                  <c:v>2.82</c:v>
                </c:pt>
                <c:pt idx="954">
                  <c:v>3.28</c:v>
                </c:pt>
                <c:pt idx="955">
                  <c:v>2.5299999999999998</c:v>
                </c:pt>
                <c:pt idx="956">
                  <c:v>2.83</c:v>
                </c:pt>
                <c:pt idx="957">
                  <c:v>1.49</c:v>
                </c:pt>
                <c:pt idx="958">
                  <c:v>1.51</c:v>
                </c:pt>
                <c:pt idx="959">
                  <c:v>4.76</c:v>
                </c:pt>
                <c:pt idx="960">
                  <c:v>2.48</c:v>
                </c:pt>
                <c:pt idx="961">
                  <c:v>2.4300000000000002</c:v>
                </c:pt>
                <c:pt idx="962">
                  <c:v>1.73</c:v>
                </c:pt>
                <c:pt idx="963">
                  <c:v>2.7</c:v>
                </c:pt>
                <c:pt idx="964">
                  <c:v>2.6</c:v>
                </c:pt>
                <c:pt idx="965">
                  <c:v>2.84</c:v>
                </c:pt>
                <c:pt idx="966">
                  <c:v>1.84</c:v>
                </c:pt>
                <c:pt idx="967">
                  <c:v>2.34</c:v>
                </c:pt>
                <c:pt idx="968">
                  <c:v>2.58</c:v>
                </c:pt>
                <c:pt idx="969">
                  <c:v>2.85</c:v>
                </c:pt>
                <c:pt idx="970">
                  <c:v>4.13</c:v>
                </c:pt>
                <c:pt idx="971">
                  <c:v>2.33</c:v>
                </c:pt>
                <c:pt idx="972">
                  <c:v>1.0900000000000001</c:v>
                </c:pt>
                <c:pt idx="973">
                  <c:v>2.4</c:v>
                </c:pt>
                <c:pt idx="974">
                  <c:v>2.73</c:v>
                </c:pt>
                <c:pt idx="975">
                  <c:v>2.87</c:v>
                </c:pt>
                <c:pt idx="976">
                  <c:v>2.41</c:v>
                </c:pt>
                <c:pt idx="977">
                  <c:v>2.34</c:v>
                </c:pt>
                <c:pt idx="978">
                  <c:v>3</c:v>
                </c:pt>
                <c:pt idx="979">
                  <c:v>1.8</c:v>
                </c:pt>
                <c:pt idx="980">
                  <c:v>1.86</c:v>
                </c:pt>
                <c:pt idx="981">
                  <c:v>3.72</c:v>
                </c:pt>
                <c:pt idx="982">
                  <c:v>1.83</c:v>
                </c:pt>
                <c:pt idx="983">
                  <c:v>2.79</c:v>
                </c:pt>
                <c:pt idx="984">
                  <c:v>1.22</c:v>
                </c:pt>
                <c:pt idx="985">
                  <c:v>2.0499999999999998</c:v>
                </c:pt>
                <c:pt idx="986">
                  <c:v>2.39</c:v>
                </c:pt>
                <c:pt idx="987">
                  <c:v>3.44</c:v>
                </c:pt>
                <c:pt idx="988">
                  <c:v>1.17</c:v>
                </c:pt>
                <c:pt idx="989">
                  <c:v>2.2599999999999998</c:v>
                </c:pt>
                <c:pt idx="990">
                  <c:v>2.5</c:v>
                </c:pt>
                <c:pt idx="991">
                  <c:v>1.66</c:v>
                </c:pt>
                <c:pt idx="992">
                  <c:v>1.54</c:v>
                </c:pt>
                <c:pt idx="993">
                  <c:v>2.44</c:v>
                </c:pt>
                <c:pt idx="994">
                  <c:v>2.78</c:v>
                </c:pt>
                <c:pt idx="995">
                  <c:v>3.66</c:v>
                </c:pt>
                <c:pt idx="996">
                  <c:v>3.03</c:v>
                </c:pt>
                <c:pt idx="997">
                  <c:v>1.63</c:v>
                </c:pt>
                <c:pt idx="998">
                  <c:v>2.11</c:v>
                </c:pt>
                <c:pt idx="999">
                  <c:v>2.46</c:v>
                </c:pt>
                <c:pt idx="1000">
                  <c:v>1.99</c:v>
                </c:pt>
                <c:pt idx="1001">
                  <c:v>1.76</c:v>
                </c:pt>
                <c:pt idx="1002">
                  <c:v>1.63</c:v>
                </c:pt>
                <c:pt idx="1003">
                  <c:v>2.04</c:v>
                </c:pt>
                <c:pt idx="1004">
                  <c:v>1.1000000000000001</c:v>
                </c:pt>
                <c:pt idx="1005">
                  <c:v>1.7</c:v>
                </c:pt>
                <c:pt idx="1006">
                  <c:v>1.1499999999999999</c:v>
                </c:pt>
                <c:pt idx="1007">
                  <c:v>1.52</c:v>
                </c:pt>
                <c:pt idx="1008">
                  <c:v>2.76</c:v>
                </c:pt>
                <c:pt idx="1009">
                  <c:v>1.19</c:v>
                </c:pt>
                <c:pt idx="1010">
                  <c:v>2.1800000000000002</c:v>
                </c:pt>
                <c:pt idx="1011">
                  <c:v>2.41</c:v>
                </c:pt>
                <c:pt idx="1012">
                  <c:v>2.66</c:v>
                </c:pt>
                <c:pt idx="1013">
                  <c:v>1.98</c:v>
                </c:pt>
                <c:pt idx="1014">
                  <c:v>1.86</c:v>
                </c:pt>
                <c:pt idx="1015">
                  <c:v>1.75</c:v>
                </c:pt>
                <c:pt idx="1016">
                  <c:v>1.59</c:v>
                </c:pt>
                <c:pt idx="1017">
                  <c:v>1.01</c:v>
                </c:pt>
                <c:pt idx="1018">
                  <c:v>0.88</c:v>
                </c:pt>
                <c:pt idx="1019">
                  <c:v>2.6</c:v>
                </c:pt>
                <c:pt idx="1020">
                  <c:v>2.93</c:v>
                </c:pt>
                <c:pt idx="1021">
                  <c:v>3.82</c:v>
                </c:pt>
                <c:pt idx="1022">
                  <c:v>4.47</c:v>
                </c:pt>
                <c:pt idx="1023">
                  <c:v>4.18</c:v>
                </c:pt>
                <c:pt idx="1024">
                  <c:v>3.3</c:v>
                </c:pt>
                <c:pt idx="1025">
                  <c:v>4.5999999999999996</c:v>
                </c:pt>
                <c:pt idx="1026">
                  <c:v>4.18</c:v>
                </c:pt>
                <c:pt idx="1027">
                  <c:v>4.46</c:v>
                </c:pt>
                <c:pt idx="1028">
                  <c:v>4.3</c:v>
                </c:pt>
                <c:pt idx="1029">
                  <c:v>3.78</c:v>
                </c:pt>
                <c:pt idx="1030">
                  <c:v>3.94</c:v>
                </c:pt>
                <c:pt idx="1031">
                  <c:v>4.1399999999999997</c:v>
                </c:pt>
                <c:pt idx="1032">
                  <c:v>4.26</c:v>
                </c:pt>
                <c:pt idx="1033">
                  <c:v>3.69</c:v>
                </c:pt>
                <c:pt idx="1034">
                  <c:v>1.23</c:v>
                </c:pt>
                <c:pt idx="1035">
                  <c:v>1.23</c:v>
                </c:pt>
                <c:pt idx="1036">
                  <c:v>2.4900000000000002</c:v>
                </c:pt>
                <c:pt idx="1037">
                  <c:v>1.86</c:v>
                </c:pt>
                <c:pt idx="1038">
                  <c:v>1.45</c:v>
                </c:pt>
                <c:pt idx="1039">
                  <c:v>1.28</c:v>
                </c:pt>
                <c:pt idx="1040">
                  <c:v>0.93</c:v>
                </c:pt>
                <c:pt idx="1041">
                  <c:v>0.68</c:v>
                </c:pt>
                <c:pt idx="1042">
                  <c:v>1.63</c:v>
                </c:pt>
                <c:pt idx="1043">
                  <c:v>2.2999999999999998</c:v>
                </c:pt>
                <c:pt idx="1044">
                  <c:v>2.95</c:v>
                </c:pt>
                <c:pt idx="1045">
                  <c:v>2.0499999999999998</c:v>
                </c:pt>
                <c:pt idx="1046">
                  <c:v>1.63</c:v>
                </c:pt>
                <c:pt idx="1047">
                  <c:v>2.5</c:v>
                </c:pt>
                <c:pt idx="1048">
                  <c:v>2.69</c:v>
                </c:pt>
                <c:pt idx="1049">
                  <c:v>1.32</c:v>
                </c:pt>
                <c:pt idx="1050">
                  <c:v>2.08</c:v>
                </c:pt>
                <c:pt idx="1051">
                  <c:v>3.87</c:v>
                </c:pt>
                <c:pt idx="1052">
                  <c:v>3.28</c:v>
                </c:pt>
                <c:pt idx="1053">
                  <c:v>2.1800000000000002</c:v>
                </c:pt>
                <c:pt idx="1054">
                  <c:v>1.51</c:v>
                </c:pt>
                <c:pt idx="1055">
                  <c:v>2.4300000000000002</c:v>
                </c:pt>
                <c:pt idx="1056">
                  <c:v>4.1399999999999997</c:v>
                </c:pt>
                <c:pt idx="1057">
                  <c:v>4.5599999999999996</c:v>
                </c:pt>
                <c:pt idx="1058">
                  <c:v>1.88</c:v>
                </c:pt>
                <c:pt idx="1059">
                  <c:v>2.74</c:v>
                </c:pt>
                <c:pt idx="1060">
                  <c:v>4.5</c:v>
                </c:pt>
                <c:pt idx="1061">
                  <c:v>4.46</c:v>
                </c:pt>
                <c:pt idx="1062">
                  <c:v>4.6399999999999997</c:v>
                </c:pt>
                <c:pt idx="1063">
                  <c:v>4.49</c:v>
                </c:pt>
                <c:pt idx="1064">
                  <c:v>3.85</c:v>
                </c:pt>
                <c:pt idx="1065">
                  <c:v>4.2300000000000004</c:v>
                </c:pt>
                <c:pt idx="1066">
                  <c:v>3.67</c:v>
                </c:pt>
                <c:pt idx="1067">
                  <c:v>4.71</c:v>
                </c:pt>
                <c:pt idx="1068">
                  <c:v>4.25</c:v>
                </c:pt>
                <c:pt idx="1069">
                  <c:v>4.6500000000000004</c:v>
                </c:pt>
                <c:pt idx="1070">
                  <c:v>3.32</c:v>
                </c:pt>
                <c:pt idx="1071">
                  <c:v>4.3099999999999996</c:v>
                </c:pt>
                <c:pt idx="1072">
                  <c:v>4.47</c:v>
                </c:pt>
                <c:pt idx="1073">
                  <c:v>4.6100000000000003</c:v>
                </c:pt>
                <c:pt idx="1074">
                  <c:v>5.12</c:v>
                </c:pt>
                <c:pt idx="1075">
                  <c:v>5.0999999999999996</c:v>
                </c:pt>
                <c:pt idx="1076">
                  <c:v>4.96</c:v>
                </c:pt>
                <c:pt idx="1077">
                  <c:v>4.2300000000000004</c:v>
                </c:pt>
                <c:pt idx="1078">
                  <c:v>4.04</c:v>
                </c:pt>
                <c:pt idx="1079">
                  <c:v>3.69</c:v>
                </c:pt>
                <c:pt idx="1080">
                  <c:v>4.8899999999999997</c:v>
                </c:pt>
                <c:pt idx="1081">
                  <c:v>4.58</c:v>
                </c:pt>
                <c:pt idx="1082">
                  <c:v>4.97</c:v>
                </c:pt>
                <c:pt idx="1083">
                  <c:v>4.58</c:v>
                </c:pt>
                <c:pt idx="1084">
                  <c:v>3.42</c:v>
                </c:pt>
                <c:pt idx="1085">
                  <c:v>4.54</c:v>
                </c:pt>
                <c:pt idx="1086">
                  <c:v>4.1399999999999997</c:v>
                </c:pt>
                <c:pt idx="1087">
                  <c:v>3.65</c:v>
                </c:pt>
                <c:pt idx="1088">
                  <c:v>5.49</c:v>
                </c:pt>
                <c:pt idx="1089">
                  <c:v>4.63</c:v>
                </c:pt>
                <c:pt idx="1090">
                  <c:v>4.13</c:v>
                </c:pt>
                <c:pt idx="1091">
                  <c:v>4.93</c:v>
                </c:pt>
                <c:pt idx="1092">
                  <c:v>4.5</c:v>
                </c:pt>
                <c:pt idx="1093">
                  <c:v>3.58</c:v>
                </c:pt>
                <c:pt idx="1094">
                  <c:v>5.12</c:v>
                </c:pt>
                <c:pt idx="1095">
                  <c:v>4.58</c:v>
                </c:pt>
                <c:pt idx="1096">
                  <c:v>4.79</c:v>
                </c:pt>
                <c:pt idx="1097">
                  <c:v>2.61</c:v>
                </c:pt>
                <c:pt idx="1098">
                  <c:v>4.9400000000000004</c:v>
                </c:pt>
                <c:pt idx="1099">
                  <c:v>5.89</c:v>
                </c:pt>
                <c:pt idx="1100">
                  <c:v>5.62</c:v>
                </c:pt>
                <c:pt idx="1101">
                  <c:v>3.83</c:v>
                </c:pt>
                <c:pt idx="1102">
                  <c:v>2.74</c:v>
                </c:pt>
                <c:pt idx="1103">
                  <c:v>3.69</c:v>
                </c:pt>
                <c:pt idx="1104">
                  <c:v>3.04</c:v>
                </c:pt>
                <c:pt idx="1105">
                  <c:v>3.67</c:v>
                </c:pt>
                <c:pt idx="1106">
                  <c:v>3.53</c:v>
                </c:pt>
                <c:pt idx="1107">
                  <c:v>3.83</c:v>
                </c:pt>
                <c:pt idx="1108">
                  <c:v>4.21</c:v>
                </c:pt>
                <c:pt idx="1109">
                  <c:v>3.78</c:v>
                </c:pt>
                <c:pt idx="1110">
                  <c:v>4.6100000000000003</c:v>
                </c:pt>
                <c:pt idx="1111">
                  <c:v>4.51</c:v>
                </c:pt>
                <c:pt idx="1112">
                  <c:v>3.47</c:v>
                </c:pt>
                <c:pt idx="1113">
                  <c:v>2.69</c:v>
                </c:pt>
                <c:pt idx="1114">
                  <c:v>4.46</c:v>
                </c:pt>
                <c:pt idx="1115">
                  <c:v>4.3899999999999997</c:v>
                </c:pt>
                <c:pt idx="1116">
                  <c:v>5.0999999999999996</c:v>
                </c:pt>
                <c:pt idx="1117">
                  <c:v>4.87</c:v>
                </c:pt>
                <c:pt idx="1118">
                  <c:v>0.85</c:v>
                </c:pt>
                <c:pt idx="1119">
                  <c:v>2.69</c:v>
                </c:pt>
                <c:pt idx="1120">
                  <c:v>5.49</c:v>
                </c:pt>
                <c:pt idx="1121">
                  <c:v>4.05</c:v>
                </c:pt>
                <c:pt idx="1122">
                  <c:v>4.21</c:v>
                </c:pt>
                <c:pt idx="1123">
                  <c:v>4.5999999999999996</c:v>
                </c:pt>
                <c:pt idx="1124">
                  <c:v>4.38</c:v>
                </c:pt>
                <c:pt idx="1125">
                  <c:v>6.09</c:v>
                </c:pt>
                <c:pt idx="1126">
                  <c:v>5.39</c:v>
                </c:pt>
                <c:pt idx="1127">
                  <c:v>5.91</c:v>
                </c:pt>
                <c:pt idx="1128">
                  <c:v>6.19</c:v>
                </c:pt>
                <c:pt idx="1129">
                  <c:v>4.28</c:v>
                </c:pt>
                <c:pt idx="1130">
                  <c:v>4.58</c:v>
                </c:pt>
                <c:pt idx="1131">
                  <c:v>3.91</c:v>
                </c:pt>
                <c:pt idx="1132">
                  <c:v>4.75</c:v>
                </c:pt>
                <c:pt idx="1133">
                  <c:v>5.51</c:v>
                </c:pt>
                <c:pt idx="1134">
                  <c:v>5.3</c:v>
                </c:pt>
                <c:pt idx="1135">
                  <c:v>4.5199999999999996</c:v>
                </c:pt>
                <c:pt idx="1136">
                  <c:v>3.12</c:v>
                </c:pt>
                <c:pt idx="1137">
                  <c:v>3.89</c:v>
                </c:pt>
                <c:pt idx="1138">
                  <c:v>2.14</c:v>
                </c:pt>
                <c:pt idx="1139">
                  <c:v>5.91</c:v>
                </c:pt>
                <c:pt idx="1140">
                  <c:v>4.07</c:v>
                </c:pt>
                <c:pt idx="1141">
                  <c:v>5.82</c:v>
                </c:pt>
                <c:pt idx="1142">
                  <c:v>3.13</c:v>
                </c:pt>
                <c:pt idx="1143">
                  <c:v>4.99</c:v>
                </c:pt>
                <c:pt idx="1144">
                  <c:v>4.46</c:v>
                </c:pt>
                <c:pt idx="1145">
                  <c:v>3.61</c:v>
                </c:pt>
                <c:pt idx="1146">
                  <c:v>3</c:v>
                </c:pt>
                <c:pt idx="1147">
                  <c:v>2.58</c:v>
                </c:pt>
                <c:pt idx="1148">
                  <c:v>2.93</c:v>
                </c:pt>
                <c:pt idx="1149">
                  <c:v>3.48</c:v>
                </c:pt>
                <c:pt idx="1150">
                  <c:v>3.79</c:v>
                </c:pt>
                <c:pt idx="1151">
                  <c:v>2.35</c:v>
                </c:pt>
                <c:pt idx="1152">
                  <c:v>2.59</c:v>
                </c:pt>
                <c:pt idx="1153">
                  <c:v>2.5099999999999998</c:v>
                </c:pt>
                <c:pt idx="1154">
                  <c:v>2.19</c:v>
                </c:pt>
                <c:pt idx="1155">
                  <c:v>2.98</c:v>
                </c:pt>
                <c:pt idx="1156">
                  <c:v>2.79</c:v>
                </c:pt>
                <c:pt idx="1157">
                  <c:v>2.88</c:v>
                </c:pt>
                <c:pt idx="1158">
                  <c:v>2.39</c:v>
                </c:pt>
                <c:pt idx="1159">
                  <c:v>3.16</c:v>
                </c:pt>
                <c:pt idx="1160">
                  <c:v>2.87</c:v>
                </c:pt>
                <c:pt idx="1161">
                  <c:v>2.71</c:v>
                </c:pt>
                <c:pt idx="1162">
                  <c:v>3.23</c:v>
                </c:pt>
                <c:pt idx="1163">
                  <c:v>2.46</c:v>
                </c:pt>
                <c:pt idx="1164">
                  <c:v>2.97</c:v>
                </c:pt>
                <c:pt idx="1165">
                  <c:v>3.92</c:v>
                </c:pt>
                <c:pt idx="1166">
                  <c:v>2.79</c:v>
                </c:pt>
                <c:pt idx="1167">
                  <c:v>1.43</c:v>
                </c:pt>
                <c:pt idx="1168">
                  <c:v>2.52</c:v>
                </c:pt>
                <c:pt idx="1169">
                  <c:v>2.29</c:v>
                </c:pt>
                <c:pt idx="1170">
                  <c:v>1.89</c:v>
                </c:pt>
                <c:pt idx="1171">
                  <c:v>4.1500000000000004</c:v>
                </c:pt>
                <c:pt idx="1172">
                  <c:v>4.6500000000000004</c:v>
                </c:pt>
                <c:pt idx="1173">
                  <c:v>4.5999999999999996</c:v>
                </c:pt>
                <c:pt idx="1174">
                  <c:v>3.27</c:v>
                </c:pt>
                <c:pt idx="1175">
                  <c:v>4.17</c:v>
                </c:pt>
                <c:pt idx="1176">
                  <c:v>3.31</c:v>
                </c:pt>
                <c:pt idx="1177">
                  <c:v>3.45</c:v>
                </c:pt>
                <c:pt idx="1178">
                  <c:v>3.48</c:v>
                </c:pt>
                <c:pt idx="1179">
                  <c:v>3.45</c:v>
                </c:pt>
                <c:pt idx="1180">
                  <c:v>1.47</c:v>
                </c:pt>
                <c:pt idx="1181">
                  <c:v>2.41</c:v>
                </c:pt>
                <c:pt idx="1182">
                  <c:v>2.13</c:v>
                </c:pt>
                <c:pt idx="1183">
                  <c:v>3.99</c:v>
                </c:pt>
                <c:pt idx="1184">
                  <c:v>3.66</c:v>
                </c:pt>
                <c:pt idx="1185">
                  <c:v>2.68</c:v>
                </c:pt>
                <c:pt idx="1186">
                  <c:v>2.31</c:v>
                </c:pt>
                <c:pt idx="1187">
                  <c:v>2.93</c:v>
                </c:pt>
                <c:pt idx="1188">
                  <c:v>2.66</c:v>
                </c:pt>
                <c:pt idx="1189">
                  <c:v>2.71</c:v>
                </c:pt>
                <c:pt idx="1190">
                  <c:v>2.3199999999999998</c:v>
                </c:pt>
                <c:pt idx="1191">
                  <c:v>2.35</c:v>
                </c:pt>
                <c:pt idx="1192">
                  <c:v>1.3</c:v>
                </c:pt>
                <c:pt idx="1193">
                  <c:v>2.0099999999999998</c:v>
                </c:pt>
                <c:pt idx="1194">
                  <c:v>1.84</c:v>
                </c:pt>
                <c:pt idx="1195">
                  <c:v>2.15</c:v>
                </c:pt>
                <c:pt idx="1196">
                  <c:v>1.89</c:v>
                </c:pt>
                <c:pt idx="1197">
                  <c:v>1.66</c:v>
                </c:pt>
                <c:pt idx="1198">
                  <c:v>1.44</c:v>
                </c:pt>
                <c:pt idx="1199">
                  <c:v>3.02</c:v>
                </c:pt>
                <c:pt idx="1200">
                  <c:v>2.93</c:v>
                </c:pt>
                <c:pt idx="1201">
                  <c:v>3.07</c:v>
                </c:pt>
                <c:pt idx="1202">
                  <c:v>1.3</c:v>
                </c:pt>
                <c:pt idx="1203">
                  <c:v>2.27</c:v>
                </c:pt>
                <c:pt idx="1204">
                  <c:v>2.79</c:v>
                </c:pt>
                <c:pt idx="1205">
                  <c:v>2.2599999999999998</c:v>
                </c:pt>
                <c:pt idx="1206">
                  <c:v>1.01</c:v>
                </c:pt>
                <c:pt idx="1207">
                  <c:v>0.31</c:v>
                </c:pt>
                <c:pt idx="1209">
                  <c:v>2.4700000000000002</c:v>
                </c:pt>
                <c:pt idx="1210">
                  <c:v>2.11</c:v>
                </c:pt>
                <c:pt idx="1211">
                  <c:v>1.75</c:v>
                </c:pt>
                <c:pt idx="1212">
                  <c:v>1.99</c:v>
                </c:pt>
                <c:pt idx="1213">
                  <c:v>1.23</c:v>
                </c:pt>
                <c:pt idx="1214">
                  <c:v>1.79</c:v>
                </c:pt>
                <c:pt idx="1215">
                  <c:v>1.22</c:v>
                </c:pt>
                <c:pt idx="1216">
                  <c:v>2.19</c:v>
                </c:pt>
                <c:pt idx="1217">
                  <c:v>2.79</c:v>
                </c:pt>
                <c:pt idx="1218">
                  <c:v>2.69</c:v>
                </c:pt>
                <c:pt idx="1219">
                  <c:v>2.0699999999999998</c:v>
                </c:pt>
                <c:pt idx="1220">
                  <c:v>3.29</c:v>
                </c:pt>
                <c:pt idx="1221">
                  <c:v>3.46</c:v>
                </c:pt>
                <c:pt idx="1222">
                  <c:v>3.54</c:v>
                </c:pt>
                <c:pt idx="1223">
                  <c:v>1.22</c:v>
                </c:pt>
                <c:pt idx="1224">
                  <c:v>3.17</c:v>
                </c:pt>
                <c:pt idx="1225">
                  <c:v>4</c:v>
                </c:pt>
                <c:pt idx="1226">
                  <c:v>3.8</c:v>
                </c:pt>
                <c:pt idx="1227">
                  <c:v>1.54</c:v>
                </c:pt>
                <c:pt idx="1228">
                  <c:v>2.57</c:v>
                </c:pt>
                <c:pt idx="1229">
                  <c:v>3.8</c:v>
                </c:pt>
                <c:pt idx="1230">
                  <c:v>4.63</c:v>
                </c:pt>
                <c:pt idx="1231">
                  <c:v>3.14</c:v>
                </c:pt>
                <c:pt idx="1232">
                  <c:v>3.23</c:v>
                </c:pt>
                <c:pt idx="1233">
                  <c:v>1.61</c:v>
                </c:pt>
                <c:pt idx="1234">
                  <c:v>1.86</c:v>
                </c:pt>
                <c:pt idx="1235">
                  <c:v>3.87</c:v>
                </c:pt>
                <c:pt idx="1236">
                  <c:v>4.05</c:v>
                </c:pt>
                <c:pt idx="1237">
                  <c:v>3.73</c:v>
                </c:pt>
                <c:pt idx="1238">
                  <c:v>2.68</c:v>
                </c:pt>
                <c:pt idx="1239">
                  <c:v>2.93</c:v>
                </c:pt>
                <c:pt idx="1240">
                  <c:v>0.4</c:v>
                </c:pt>
                <c:pt idx="1241">
                  <c:v>2.0699999999999998</c:v>
                </c:pt>
                <c:pt idx="1242">
                  <c:v>1.1399999999999999</c:v>
                </c:pt>
                <c:pt idx="1243">
                  <c:v>1.37</c:v>
                </c:pt>
                <c:pt idx="1244">
                  <c:v>2.3199999999999998</c:v>
                </c:pt>
                <c:pt idx="1245">
                  <c:v>2.2999999999999998</c:v>
                </c:pt>
                <c:pt idx="1246">
                  <c:v>2.6</c:v>
                </c:pt>
                <c:pt idx="1247">
                  <c:v>1.08</c:v>
                </c:pt>
                <c:pt idx="1248">
                  <c:v>2.6</c:v>
                </c:pt>
                <c:pt idx="1249">
                  <c:v>1.76</c:v>
                </c:pt>
                <c:pt idx="1250">
                  <c:v>4.49</c:v>
                </c:pt>
                <c:pt idx="1251">
                  <c:v>1.93</c:v>
                </c:pt>
                <c:pt idx="1252">
                  <c:v>1.74</c:v>
                </c:pt>
                <c:pt idx="1253">
                  <c:v>4.63</c:v>
                </c:pt>
                <c:pt idx="1254">
                  <c:v>2.6</c:v>
                </c:pt>
                <c:pt idx="1255">
                  <c:v>3.3</c:v>
                </c:pt>
                <c:pt idx="1256">
                  <c:v>3.01</c:v>
                </c:pt>
                <c:pt idx="1257">
                  <c:v>2.3199999999999998</c:v>
                </c:pt>
                <c:pt idx="1258">
                  <c:v>2.0099999999999998</c:v>
                </c:pt>
                <c:pt idx="1259">
                  <c:v>2.71</c:v>
                </c:pt>
                <c:pt idx="1260">
                  <c:v>3.26</c:v>
                </c:pt>
                <c:pt idx="1261">
                  <c:v>2</c:v>
                </c:pt>
                <c:pt idx="1262">
                  <c:v>3.43</c:v>
                </c:pt>
                <c:pt idx="1263">
                  <c:v>1.52</c:v>
                </c:pt>
                <c:pt idx="1264">
                  <c:v>3.91</c:v>
                </c:pt>
                <c:pt idx="1265">
                  <c:v>3.5</c:v>
                </c:pt>
                <c:pt idx="1266">
                  <c:v>3.57</c:v>
                </c:pt>
                <c:pt idx="1267">
                  <c:v>1.38</c:v>
                </c:pt>
                <c:pt idx="1268">
                  <c:v>3.38</c:v>
                </c:pt>
                <c:pt idx="1269">
                  <c:v>3.9</c:v>
                </c:pt>
                <c:pt idx="1270">
                  <c:v>0.77</c:v>
                </c:pt>
                <c:pt idx="1271">
                  <c:v>2.2999999999999998</c:v>
                </c:pt>
                <c:pt idx="1272">
                  <c:v>3.32</c:v>
                </c:pt>
                <c:pt idx="1273">
                  <c:v>2.52</c:v>
                </c:pt>
                <c:pt idx="1274">
                  <c:v>1.54</c:v>
                </c:pt>
                <c:pt idx="1275">
                  <c:v>2.61</c:v>
                </c:pt>
                <c:pt idx="1276">
                  <c:v>2.86</c:v>
                </c:pt>
                <c:pt idx="1277">
                  <c:v>1.93</c:v>
                </c:pt>
                <c:pt idx="1278">
                  <c:v>2.2200000000000002</c:v>
                </c:pt>
                <c:pt idx="1279">
                  <c:v>3.52</c:v>
                </c:pt>
                <c:pt idx="1280">
                  <c:v>1.54</c:v>
                </c:pt>
                <c:pt idx="1281">
                  <c:v>2.48</c:v>
                </c:pt>
                <c:pt idx="1282">
                  <c:v>2.4500000000000002</c:v>
                </c:pt>
                <c:pt idx="1283">
                  <c:v>1.07</c:v>
                </c:pt>
                <c:pt idx="1284">
                  <c:v>2.72</c:v>
                </c:pt>
                <c:pt idx="1285">
                  <c:v>2.91</c:v>
                </c:pt>
                <c:pt idx="1286">
                  <c:v>2.97</c:v>
                </c:pt>
                <c:pt idx="1287">
                  <c:v>3.84</c:v>
                </c:pt>
                <c:pt idx="1288">
                  <c:v>2.4700000000000002</c:v>
                </c:pt>
                <c:pt idx="1289">
                  <c:v>4.16</c:v>
                </c:pt>
                <c:pt idx="1290">
                  <c:v>2.48</c:v>
                </c:pt>
                <c:pt idx="1291">
                  <c:v>4.1500000000000004</c:v>
                </c:pt>
                <c:pt idx="1292">
                  <c:v>3.17</c:v>
                </c:pt>
                <c:pt idx="1293">
                  <c:v>2.2599999999999998</c:v>
                </c:pt>
                <c:pt idx="1294">
                  <c:v>1.99</c:v>
                </c:pt>
                <c:pt idx="1295">
                  <c:v>1.8</c:v>
                </c:pt>
                <c:pt idx="1296">
                  <c:v>3.69</c:v>
                </c:pt>
                <c:pt idx="1297">
                  <c:v>3.48</c:v>
                </c:pt>
                <c:pt idx="1298">
                  <c:v>2.12</c:v>
                </c:pt>
                <c:pt idx="1299">
                  <c:v>2.23</c:v>
                </c:pt>
                <c:pt idx="1300">
                  <c:v>3.23</c:v>
                </c:pt>
                <c:pt idx="1301">
                  <c:v>0.56000000000000005</c:v>
                </c:pt>
                <c:pt idx="1302">
                  <c:v>2.19</c:v>
                </c:pt>
                <c:pt idx="1303">
                  <c:v>1.01</c:v>
                </c:pt>
                <c:pt idx="1304">
                  <c:v>3.63</c:v>
                </c:pt>
                <c:pt idx="1305">
                  <c:v>0.48</c:v>
                </c:pt>
                <c:pt idx="1306">
                  <c:v>2.56</c:v>
                </c:pt>
                <c:pt idx="1307">
                  <c:v>2.64</c:v>
                </c:pt>
                <c:pt idx="1308">
                  <c:v>1.95</c:v>
                </c:pt>
                <c:pt idx="1309">
                  <c:v>2.86</c:v>
                </c:pt>
                <c:pt idx="1310">
                  <c:v>3.15</c:v>
                </c:pt>
                <c:pt idx="1311">
                  <c:v>3.04</c:v>
                </c:pt>
                <c:pt idx="1312">
                  <c:v>2.94</c:v>
                </c:pt>
                <c:pt idx="1313">
                  <c:v>5.81</c:v>
                </c:pt>
                <c:pt idx="1314">
                  <c:v>4.37</c:v>
                </c:pt>
                <c:pt idx="1315">
                  <c:v>5.1100000000000003</c:v>
                </c:pt>
                <c:pt idx="1316">
                  <c:v>5.0199999999999996</c:v>
                </c:pt>
                <c:pt idx="1317">
                  <c:v>4.68</c:v>
                </c:pt>
                <c:pt idx="1318">
                  <c:v>2.16</c:v>
                </c:pt>
                <c:pt idx="1319">
                  <c:v>2.23</c:v>
                </c:pt>
                <c:pt idx="1320">
                  <c:v>2.73</c:v>
                </c:pt>
                <c:pt idx="1321">
                  <c:v>2.62</c:v>
                </c:pt>
                <c:pt idx="1322">
                  <c:v>3.36</c:v>
                </c:pt>
                <c:pt idx="1323">
                  <c:v>2.2999999999999998</c:v>
                </c:pt>
                <c:pt idx="1324">
                  <c:v>3.86</c:v>
                </c:pt>
                <c:pt idx="1325">
                  <c:v>3.55</c:v>
                </c:pt>
                <c:pt idx="1326">
                  <c:v>1.26</c:v>
                </c:pt>
                <c:pt idx="1327">
                  <c:v>1.54</c:v>
                </c:pt>
                <c:pt idx="1328">
                  <c:v>1.29</c:v>
                </c:pt>
                <c:pt idx="1329">
                  <c:v>2.35</c:v>
                </c:pt>
                <c:pt idx="1330">
                  <c:v>2.42</c:v>
                </c:pt>
                <c:pt idx="1331">
                  <c:v>1.64</c:v>
                </c:pt>
                <c:pt idx="1332">
                  <c:v>1.3</c:v>
                </c:pt>
                <c:pt idx="1333">
                  <c:v>1.71</c:v>
                </c:pt>
                <c:pt idx="1334">
                  <c:v>2.33</c:v>
                </c:pt>
                <c:pt idx="1335">
                  <c:v>1.49</c:v>
                </c:pt>
                <c:pt idx="1336">
                  <c:v>1.1299999999999999</c:v>
                </c:pt>
                <c:pt idx="1337">
                  <c:v>1.76</c:v>
                </c:pt>
                <c:pt idx="1338">
                  <c:v>2.58</c:v>
                </c:pt>
                <c:pt idx="1339">
                  <c:v>3.27</c:v>
                </c:pt>
                <c:pt idx="1340">
                  <c:v>2.76</c:v>
                </c:pt>
                <c:pt idx="1341">
                  <c:v>1.4</c:v>
                </c:pt>
                <c:pt idx="1342">
                  <c:v>1.88</c:v>
                </c:pt>
                <c:pt idx="1343">
                  <c:v>2.08</c:v>
                </c:pt>
                <c:pt idx="1344">
                  <c:v>1.36</c:v>
                </c:pt>
                <c:pt idx="1345">
                  <c:v>1.82</c:v>
                </c:pt>
                <c:pt idx="1346">
                  <c:v>2.86</c:v>
                </c:pt>
                <c:pt idx="1347">
                  <c:v>2.6</c:v>
                </c:pt>
                <c:pt idx="1348">
                  <c:v>2.46</c:v>
                </c:pt>
                <c:pt idx="1349">
                  <c:v>2.66</c:v>
                </c:pt>
                <c:pt idx="1350">
                  <c:v>1.27</c:v>
                </c:pt>
                <c:pt idx="1351">
                  <c:v>3.66</c:v>
                </c:pt>
                <c:pt idx="1352">
                  <c:v>3.42</c:v>
                </c:pt>
                <c:pt idx="1353">
                  <c:v>0.86</c:v>
                </c:pt>
                <c:pt idx="1354">
                  <c:v>1.07</c:v>
                </c:pt>
                <c:pt idx="1355">
                  <c:v>1.04</c:v>
                </c:pt>
                <c:pt idx="1356">
                  <c:v>1.77</c:v>
                </c:pt>
                <c:pt idx="1357">
                  <c:v>3.26</c:v>
                </c:pt>
                <c:pt idx="1358">
                  <c:v>2.21</c:v>
                </c:pt>
                <c:pt idx="1359">
                  <c:v>1.27</c:v>
                </c:pt>
                <c:pt idx="1360">
                  <c:v>1.68</c:v>
                </c:pt>
                <c:pt idx="1361">
                  <c:v>1.04</c:v>
                </c:pt>
                <c:pt idx="1362">
                  <c:v>1.51</c:v>
                </c:pt>
                <c:pt idx="1363">
                  <c:v>3.25</c:v>
                </c:pt>
                <c:pt idx="1364">
                  <c:v>3.41</c:v>
                </c:pt>
                <c:pt idx="1365">
                  <c:v>2.62</c:v>
                </c:pt>
                <c:pt idx="1366">
                  <c:v>2.71</c:v>
                </c:pt>
                <c:pt idx="1367">
                  <c:v>2.68</c:v>
                </c:pt>
                <c:pt idx="1368">
                  <c:v>2.56</c:v>
                </c:pt>
                <c:pt idx="1369">
                  <c:v>3.95</c:v>
                </c:pt>
                <c:pt idx="1370">
                  <c:v>2.82</c:v>
                </c:pt>
                <c:pt idx="1371">
                  <c:v>3.22</c:v>
                </c:pt>
                <c:pt idx="1372">
                  <c:v>3.17</c:v>
                </c:pt>
                <c:pt idx="1373">
                  <c:v>3.22</c:v>
                </c:pt>
                <c:pt idx="1374">
                  <c:v>3.6</c:v>
                </c:pt>
                <c:pt idx="1375">
                  <c:v>4.2300000000000004</c:v>
                </c:pt>
                <c:pt idx="1376">
                  <c:v>4.28</c:v>
                </c:pt>
                <c:pt idx="1377">
                  <c:v>4.3899999999999997</c:v>
                </c:pt>
                <c:pt idx="1378">
                  <c:v>2.81</c:v>
                </c:pt>
                <c:pt idx="1379">
                  <c:v>2.78</c:v>
                </c:pt>
                <c:pt idx="1380">
                  <c:v>3.69</c:v>
                </c:pt>
                <c:pt idx="1381">
                  <c:v>3.56</c:v>
                </c:pt>
                <c:pt idx="1382">
                  <c:v>3.73</c:v>
                </c:pt>
                <c:pt idx="1383">
                  <c:v>3.14</c:v>
                </c:pt>
                <c:pt idx="1384">
                  <c:v>3.27</c:v>
                </c:pt>
                <c:pt idx="1385">
                  <c:v>3.76</c:v>
                </c:pt>
                <c:pt idx="1386">
                  <c:v>3.86</c:v>
                </c:pt>
                <c:pt idx="1387">
                  <c:v>4.4800000000000004</c:v>
                </c:pt>
                <c:pt idx="1388">
                  <c:v>4.5599999999999996</c:v>
                </c:pt>
                <c:pt idx="1389">
                  <c:v>2.4900000000000002</c:v>
                </c:pt>
                <c:pt idx="1390">
                  <c:v>3.99</c:v>
                </c:pt>
                <c:pt idx="1391">
                  <c:v>3.43</c:v>
                </c:pt>
                <c:pt idx="1392">
                  <c:v>3.54</c:v>
                </c:pt>
                <c:pt idx="1393">
                  <c:v>3.94</c:v>
                </c:pt>
                <c:pt idx="1394">
                  <c:v>3.73</c:v>
                </c:pt>
                <c:pt idx="1395">
                  <c:v>3.86</c:v>
                </c:pt>
                <c:pt idx="1396">
                  <c:v>4.05</c:v>
                </c:pt>
                <c:pt idx="1397">
                  <c:v>3.21</c:v>
                </c:pt>
                <c:pt idx="1398">
                  <c:v>3.58</c:v>
                </c:pt>
                <c:pt idx="1399">
                  <c:v>3.45</c:v>
                </c:pt>
                <c:pt idx="1400">
                  <c:v>3.94</c:v>
                </c:pt>
                <c:pt idx="1401">
                  <c:v>4.51</c:v>
                </c:pt>
                <c:pt idx="1402">
                  <c:v>4</c:v>
                </c:pt>
                <c:pt idx="1403">
                  <c:v>3.64</c:v>
                </c:pt>
                <c:pt idx="1404">
                  <c:v>3.11</c:v>
                </c:pt>
                <c:pt idx="1405">
                  <c:v>3.98</c:v>
                </c:pt>
                <c:pt idx="1406">
                  <c:v>4.1900000000000004</c:v>
                </c:pt>
                <c:pt idx="1407">
                  <c:v>4.01</c:v>
                </c:pt>
                <c:pt idx="1408">
                  <c:v>3.16</c:v>
                </c:pt>
                <c:pt idx="1409">
                  <c:v>3.7</c:v>
                </c:pt>
                <c:pt idx="1410">
                  <c:v>3.12</c:v>
                </c:pt>
                <c:pt idx="1411">
                  <c:v>3.42</c:v>
                </c:pt>
                <c:pt idx="1412">
                  <c:v>3.55</c:v>
                </c:pt>
                <c:pt idx="1413">
                  <c:v>4.67</c:v>
                </c:pt>
                <c:pt idx="1414">
                  <c:v>3.71</c:v>
                </c:pt>
                <c:pt idx="1415">
                  <c:v>4.07</c:v>
                </c:pt>
                <c:pt idx="1416">
                  <c:v>4.3600000000000003</c:v>
                </c:pt>
                <c:pt idx="1417">
                  <c:v>4.32</c:v>
                </c:pt>
                <c:pt idx="1418">
                  <c:v>4.09</c:v>
                </c:pt>
                <c:pt idx="1419">
                  <c:v>3.78</c:v>
                </c:pt>
                <c:pt idx="1420">
                  <c:v>3.43</c:v>
                </c:pt>
                <c:pt idx="1421">
                  <c:v>3.95</c:v>
                </c:pt>
                <c:pt idx="1422">
                  <c:v>3.37</c:v>
                </c:pt>
                <c:pt idx="1423">
                  <c:v>3.27</c:v>
                </c:pt>
                <c:pt idx="1424">
                  <c:v>3.8</c:v>
                </c:pt>
                <c:pt idx="1425">
                  <c:v>3.19</c:v>
                </c:pt>
                <c:pt idx="1426">
                  <c:v>4.6100000000000003</c:v>
                </c:pt>
                <c:pt idx="1427">
                  <c:v>3.9</c:v>
                </c:pt>
                <c:pt idx="1428">
                  <c:v>4.71</c:v>
                </c:pt>
                <c:pt idx="1429">
                  <c:v>3.54</c:v>
                </c:pt>
                <c:pt idx="1430">
                  <c:v>2.95</c:v>
                </c:pt>
                <c:pt idx="1431">
                  <c:v>5.31</c:v>
                </c:pt>
                <c:pt idx="1432">
                  <c:v>4.43</c:v>
                </c:pt>
                <c:pt idx="1433">
                  <c:v>3.43</c:v>
                </c:pt>
                <c:pt idx="1434">
                  <c:v>3.64</c:v>
                </c:pt>
                <c:pt idx="1435">
                  <c:v>3.95</c:v>
                </c:pt>
                <c:pt idx="1436">
                  <c:v>5.0599999999999996</c:v>
                </c:pt>
                <c:pt idx="1437">
                  <c:v>3.8</c:v>
                </c:pt>
                <c:pt idx="1438">
                  <c:v>3.69</c:v>
                </c:pt>
                <c:pt idx="1439">
                  <c:v>3.84</c:v>
                </c:pt>
                <c:pt idx="1440">
                  <c:v>2.96</c:v>
                </c:pt>
                <c:pt idx="1441">
                  <c:v>4.29</c:v>
                </c:pt>
                <c:pt idx="1442">
                  <c:v>4.03</c:v>
                </c:pt>
                <c:pt idx="1443">
                  <c:v>3.94</c:v>
                </c:pt>
                <c:pt idx="1444">
                  <c:v>3.81</c:v>
                </c:pt>
                <c:pt idx="1445">
                  <c:v>4.68</c:v>
                </c:pt>
                <c:pt idx="1446">
                  <c:v>3.67</c:v>
                </c:pt>
                <c:pt idx="1447">
                  <c:v>3.12</c:v>
                </c:pt>
                <c:pt idx="1448">
                  <c:v>3.71</c:v>
                </c:pt>
                <c:pt idx="1449">
                  <c:v>4.8099999999999996</c:v>
                </c:pt>
                <c:pt idx="1450">
                  <c:v>3.82</c:v>
                </c:pt>
                <c:pt idx="1451">
                  <c:v>4.6399999999999997</c:v>
                </c:pt>
                <c:pt idx="1452">
                  <c:v>4.99</c:v>
                </c:pt>
                <c:pt idx="1453">
                  <c:v>4.13</c:v>
                </c:pt>
                <c:pt idx="1454">
                  <c:v>3.43</c:v>
                </c:pt>
                <c:pt idx="1455">
                  <c:v>3.65</c:v>
                </c:pt>
                <c:pt idx="1456">
                  <c:v>3.37</c:v>
                </c:pt>
                <c:pt idx="1457">
                  <c:v>5.45</c:v>
                </c:pt>
                <c:pt idx="1458">
                  <c:v>5.03</c:v>
                </c:pt>
                <c:pt idx="1459">
                  <c:v>4.25</c:v>
                </c:pt>
                <c:pt idx="1460">
                  <c:v>4.24</c:v>
                </c:pt>
                <c:pt idx="1461">
                  <c:v>2.94</c:v>
                </c:pt>
                <c:pt idx="1462">
                  <c:v>4.38</c:v>
                </c:pt>
                <c:pt idx="1463">
                  <c:v>3.7</c:v>
                </c:pt>
                <c:pt idx="1464">
                  <c:v>5.33</c:v>
                </c:pt>
                <c:pt idx="1465">
                  <c:v>4.37</c:v>
                </c:pt>
                <c:pt idx="1466">
                  <c:v>5.03</c:v>
                </c:pt>
                <c:pt idx="1467">
                  <c:v>4.99</c:v>
                </c:pt>
                <c:pt idx="1468">
                  <c:v>4.2</c:v>
                </c:pt>
                <c:pt idx="1469">
                  <c:v>4.05</c:v>
                </c:pt>
                <c:pt idx="1470">
                  <c:v>3.34</c:v>
                </c:pt>
                <c:pt idx="1471">
                  <c:v>2.69</c:v>
                </c:pt>
                <c:pt idx="1472">
                  <c:v>5.59</c:v>
                </c:pt>
                <c:pt idx="1473">
                  <c:v>4.22</c:v>
                </c:pt>
                <c:pt idx="1474">
                  <c:v>3.41</c:v>
                </c:pt>
                <c:pt idx="1475">
                  <c:v>4.37</c:v>
                </c:pt>
                <c:pt idx="1476">
                  <c:v>6.35</c:v>
                </c:pt>
                <c:pt idx="1477">
                  <c:v>5.46</c:v>
                </c:pt>
                <c:pt idx="1478">
                  <c:v>3.08</c:v>
                </c:pt>
                <c:pt idx="1479">
                  <c:v>3.78</c:v>
                </c:pt>
                <c:pt idx="1480">
                  <c:v>3.16</c:v>
                </c:pt>
                <c:pt idx="1481">
                  <c:v>6.02</c:v>
                </c:pt>
                <c:pt idx="1482">
                  <c:v>6.97</c:v>
                </c:pt>
                <c:pt idx="1483">
                  <c:v>6.14</c:v>
                </c:pt>
                <c:pt idx="1484">
                  <c:v>3.6</c:v>
                </c:pt>
                <c:pt idx="1485">
                  <c:v>4.92</c:v>
                </c:pt>
                <c:pt idx="1486">
                  <c:v>4.83</c:v>
                </c:pt>
                <c:pt idx="1487">
                  <c:v>6.57</c:v>
                </c:pt>
                <c:pt idx="1488">
                  <c:v>4.22</c:v>
                </c:pt>
                <c:pt idx="1489">
                  <c:v>6.75</c:v>
                </c:pt>
                <c:pt idx="1490">
                  <c:v>5.63</c:v>
                </c:pt>
                <c:pt idx="1491">
                  <c:v>4.88</c:v>
                </c:pt>
                <c:pt idx="1492">
                  <c:v>4.83</c:v>
                </c:pt>
                <c:pt idx="1493" formatCode="0.0">
                  <c:v>3.21</c:v>
                </c:pt>
                <c:pt idx="1494" formatCode="0.0">
                  <c:v>6.16</c:v>
                </c:pt>
                <c:pt idx="1495" formatCode="0.0">
                  <c:v>5.45</c:v>
                </c:pt>
                <c:pt idx="1496" formatCode="0.0">
                  <c:v>4.55</c:v>
                </c:pt>
                <c:pt idx="1497" formatCode="0.0">
                  <c:v>3.44</c:v>
                </c:pt>
                <c:pt idx="1498" formatCode="0.0">
                  <c:v>4.25</c:v>
                </c:pt>
                <c:pt idx="1499" formatCode="0.0">
                  <c:v>5.59</c:v>
                </c:pt>
                <c:pt idx="1500" formatCode="0.0">
                  <c:v>6.19</c:v>
                </c:pt>
                <c:pt idx="1501" formatCode="0.0">
                  <c:v>5.84</c:v>
                </c:pt>
                <c:pt idx="1502" formatCode="0.0">
                  <c:v>5.59</c:v>
                </c:pt>
                <c:pt idx="1503" formatCode="0.0">
                  <c:v>4.8899999999999997</c:v>
                </c:pt>
                <c:pt idx="1504" formatCode="0.0">
                  <c:v>3.2</c:v>
                </c:pt>
                <c:pt idx="1505" formatCode="0.0">
                  <c:v>4.3099999999999996</c:v>
                </c:pt>
                <c:pt idx="1506" formatCode="0.0">
                  <c:v>5.91</c:v>
                </c:pt>
                <c:pt idx="1507" formatCode="0.0">
                  <c:v>4.05</c:v>
                </c:pt>
                <c:pt idx="1508" formatCode="0.0">
                  <c:v>4.72</c:v>
                </c:pt>
                <c:pt idx="1509" formatCode="0.0">
                  <c:v>4.83</c:v>
                </c:pt>
                <c:pt idx="1510" formatCode="0.0">
                  <c:v>4.1100000000000003</c:v>
                </c:pt>
                <c:pt idx="1511" formatCode="0.0">
                  <c:v>4.0599999999999996</c:v>
                </c:pt>
                <c:pt idx="1512" formatCode="0.0">
                  <c:v>2.81</c:v>
                </c:pt>
                <c:pt idx="1513" formatCode="0.0">
                  <c:v>4.71</c:v>
                </c:pt>
                <c:pt idx="1514" formatCode="0.0">
                  <c:v>5.56</c:v>
                </c:pt>
                <c:pt idx="1515" formatCode="0.0">
                  <c:v>5.69</c:v>
                </c:pt>
                <c:pt idx="1516" formatCode="0.0">
                  <c:v>5.78</c:v>
                </c:pt>
                <c:pt idx="1517" formatCode="0.0">
                  <c:v>5.28</c:v>
                </c:pt>
                <c:pt idx="1518" formatCode="0.0">
                  <c:v>3.76</c:v>
                </c:pt>
                <c:pt idx="1519" formatCode="0.0">
                  <c:v>3.98</c:v>
                </c:pt>
                <c:pt idx="1520" formatCode="0.0">
                  <c:v>5.16</c:v>
                </c:pt>
                <c:pt idx="1521" formatCode="0.0">
                  <c:v>2.77</c:v>
                </c:pt>
                <c:pt idx="1522" formatCode="0.0">
                  <c:v>4.149</c:v>
                </c:pt>
                <c:pt idx="1523" formatCode="0.0">
                  <c:v>5.2869999999999999</c:v>
                </c:pt>
                <c:pt idx="1524" formatCode="0.0">
                  <c:v>3.871</c:v>
                </c:pt>
                <c:pt idx="1525" formatCode="0.0">
                  <c:v>4.6950000000000003</c:v>
                </c:pt>
                <c:pt idx="1526" formatCode="0.0">
                  <c:v>3.9769999999999999</c:v>
                </c:pt>
                <c:pt idx="1527" formatCode="0.0">
                  <c:v>3.0910000000000002</c:v>
                </c:pt>
                <c:pt idx="1528" formatCode="0.0">
                  <c:v>3.4910000000000001</c:v>
                </c:pt>
                <c:pt idx="1529" formatCode="0.0">
                  <c:v>2.1349999999999998</c:v>
                </c:pt>
                <c:pt idx="1530" formatCode="0.0">
                  <c:v>1.157</c:v>
                </c:pt>
                <c:pt idx="1531" formatCode="0.0">
                  <c:v>2.677</c:v>
                </c:pt>
                <c:pt idx="1532" formatCode="0.0">
                  <c:v>2.2029999999999998</c:v>
                </c:pt>
                <c:pt idx="1533" formatCode="0.0">
                  <c:v>5.032</c:v>
                </c:pt>
                <c:pt idx="1534" formatCode="0.0">
                  <c:v>3.3740000000000001</c:v>
                </c:pt>
                <c:pt idx="1535" formatCode="0.0">
                  <c:v>3.8490000000000002</c:v>
                </c:pt>
                <c:pt idx="1536" formatCode="0.0">
                  <c:v>1.458</c:v>
                </c:pt>
                <c:pt idx="1537" formatCode="0.0">
                  <c:v>4.2240000000000002</c:v>
                </c:pt>
                <c:pt idx="1538" formatCode="0.0">
                  <c:v>2.1240000000000001</c:v>
                </c:pt>
                <c:pt idx="1539" formatCode="0.0">
                  <c:v>2.2280000000000002</c:v>
                </c:pt>
                <c:pt idx="1540" formatCode="0.0">
                  <c:v>2.302</c:v>
                </c:pt>
                <c:pt idx="1541" formatCode="0.0">
                  <c:v>1.7370000000000001</c:v>
                </c:pt>
                <c:pt idx="1542" formatCode="0.0">
                  <c:v>3.9049999999999998</c:v>
                </c:pt>
                <c:pt idx="1543" formatCode="0.0">
                  <c:v>2.0030000000000001</c:v>
                </c:pt>
                <c:pt idx="1544" formatCode="0.0">
                  <c:v>3.331</c:v>
                </c:pt>
                <c:pt idx="1545" formatCode="0.0">
                  <c:v>3.5920000000000001</c:v>
                </c:pt>
                <c:pt idx="1546" formatCode="0.0">
                  <c:v>4.5469999999999997</c:v>
                </c:pt>
                <c:pt idx="1547" formatCode="0.0">
                  <c:v>3.8639999999999999</c:v>
                </c:pt>
                <c:pt idx="1548" formatCode="0.0">
                  <c:v>3.7290000000000001</c:v>
                </c:pt>
                <c:pt idx="1549" formatCode="0.0">
                  <c:v>5.048</c:v>
                </c:pt>
                <c:pt idx="1550" formatCode="0.0">
                  <c:v>3.3210000000000002</c:v>
                </c:pt>
                <c:pt idx="1551" formatCode="0.0">
                  <c:v>2.59</c:v>
                </c:pt>
                <c:pt idx="1552" formatCode="0.0">
                  <c:v>1.681</c:v>
                </c:pt>
                <c:pt idx="1553" formatCode="0.0">
                  <c:v>2.101</c:v>
                </c:pt>
                <c:pt idx="1554" formatCode="0.0">
                  <c:v>5.0110000000000001</c:v>
                </c:pt>
                <c:pt idx="1555" formatCode="0.0">
                  <c:v>3.746</c:v>
                </c:pt>
                <c:pt idx="1556" formatCode="0.0">
                  <c:v>2.6760000000000002</c:v>
                </c:pt>
                <c:pt idx="1557" formatCode="0.0">
                  <c:v>1.573</c:v>
                </c:pt>
                <c:pt idx="1558" formatCode="0.0">
                  <c:v>2.911</c:v>
                </c:pt>
                <c:pt idx="1559" formatCode="0.0">
                  <c:v>3.7240000000000002</c:v>
                </c:pt>
                <c:pt idx="1560" formatCode="0.0">
                  <c:v>3.3319999999999999</c:v>
                </c:pt>
                <c:pt idx="1561" formatCode="0.0">
                  <c:v>3.5579999999999998</c:v>
                </c:pt>
                <c:pt idx="1562" formatCode="0.0">
                  <c:v>1.2549999999999999</c:v>
                </c:pt>
                <c:pt idx="1563" formatCode="0.0">
                  <c:v>2.1309999999999998</c:v>
                </c:pt>
                <c:pt idx="1564" formatCode="0.0">
                  <c:v>3.0150000000000001</c:v>
                </c:pt>
                <c:pt idx="1565" formatCode="0.0">
                  <c:v>3.6139999999999999</c:v>
                </c:pt>
                <c:pt idx="1566" formatCode="0.0">
                  <c:v>3.8340000000000001</c:v>
                </c:pt>
                <c:pt idx="1567" formatCode="0.0">
                  <c:v>2.6949999999999998</c:v>
                </c:pt>
                <c:pt idx="1568" formatCode="0.0">
                  <c:v>3.38</c:v>
                </c:pt>
                <c:pt idx="1569" formatCode="0.0">
                  <c:v>3.8239999999999998</c:v>
                </c:pt>
                <c:pt idx="1570" formatCode="0.0">
                  <c:v>4.87</c:v>
                </c:pt>
                <c:pt idx="1571" formatCode="0.0">
                  <c:v>2.6819999999999999</c:v>
                </c:pt>
                <c:pt idx="1572" formatCode="0.0">
                  <c:v>2.8860000000000001</c:v>
                </c:pt>
                <c:pt idx="1573" formatCode="0.0">
                  <c:v>1.103</c:v>
                </c:pt>
                <c:pt idx="1574" formatCode="0.0">
                  <c:v>2.9350000000000001</c:v>
                </c:pt>
                <c:pt idx="1575" formatCode="0.0">
                  <c:v>2.4430000000000001</c:v>
                </c:pt>
                <c:pt idx="1576" formatCode="0.0">
                  <c:v>4.0010000000000003</c:v>
                </c:pt>
                <c:pt idx="1577" formatCode="0.0">
                  <c:v>1.536</c:v>
                </c:pt>
                <c:pt idx="1578" formatCode="0.0">
                  <c:v>2.548</c:v>
                </c:pt>
                <c:pt idx="1579" formatCode="0.0">
                  <c:v>1.51</c:v>
                </c:pt>
                <c:pt idx="1580" formatCode="0.0">
                  <c:v>3.1909999999999998</c:v>
                </c:pt>
                <c:pt idx="1581" formatCode="0.0">
                  <c:v>4.3499999999999996</c:v>
                </c:pt>
                <c:pt idx="1582" formatCode="0.0">
                  <c:v>1.694</c:v>
                </c:pt>
                <c:pt idx="1583" formatCode="0.0">
                  <c:v>2.2320000000000002</c:v>
                </c:pt>
                <c:pt idx="1584" formatCode="0.0">
                  <c:v>2.1549999999999998</c:v>
                </c:pt>
                <c:pt idx="1585" formatCode="0.0">
                  <c:v>2.6659999999999999</c:v>
                </c:pt>
                <c:pt idx="1586" formatCode="0.0">
                  <c:v>4.6059999999999999</c:v>
                </c:pt>
                <c:pt idx="1587" formatCode="0.0">
                  <c:v>3.96</c:v>
                </c:pt>
                <c:pt idx="1588" formatCode="0.0">
                  <c:v>2.8849999999999998</c:v>
                </c:pt>
                <c:pt idx="1589" formatCode="0.0">
                  <c:v>2.7709999999999999</c:v>
                </c:pt>
                <c:pt idx="1590" formatCode="0.0">
                  <c:v>3.4790000000000001</c:v>
                </c:pt>
                <c:pt idx="1591" formatCode="0.0">
                  <c:v>1.603</c:v>
                </c:pt>
                <c:pt idx="1592" formatCode="0.0">
                  <c:v>1.681</c:v>
                </c:pt>
                <c:pt idx="1593" formatCode="0.0">
                  <c:v>2.6579999999999999</c:v>
                </c:pt>
                <c:pt idx="1594" formatCode="0.0">
                  <c:v>2.323</c:v>
                </c:pt>
                <c:pt idx="1595" formatCode="0.0">
                  <c:v>1.79</c:v>
                </c:pt>
                <c:pt idx="1596" formatCode="0.0">
                  <c:v>1.633</c:v>
                </c:pt>
                <c:pt idx="1597" formatCode="0.0">
                  <c:v>2.9809999999999999</c:v>
                </c:pt>
                <c:pt idx="1598" formatCode="0.0">
                  <c:v>3.07</c:v>
                </c:pt>
                <c:pt idx="1599" formatCode="0.0">
                  <c:v>3.6440000000000001</c:v>
                </c:pt>
                <c:pt idx="1600" formatCode="0.0">
                  <c:v>2.8769999999999998</c:v>
                </c:pt>
                <c:pt idx="1601" formatCode="0.0">
                  <c:v>3.6960000000000002</c:v>
                </c:pt>
                <c:pt idx="1602" formatCode="0.0">
                  <c:v>3.9140000000000001</c:v>
                </c:pt>
                <c:pt idx="1603" formatCode="0.0">
                  <c:v>3.5590000000000002</c:v>
                </c:pt>
                <c:pt idx="1604" formatCode="0.0">
                  <c:v>2.9409999999999998</c:v>
                </c:pt>
                <c:pt idx="1605" formatCode="0.0">
                  <c:v>1.2</c:v>
                </c:pt>
                <c:pt idx="1606" formatCode="0.0">
                  <c:v>2.7989999999999999</c:v>
                </c:pt>
                <c:pt idx="1607" formatCode="0.0">
                  <c:v>1.9370000000000001</c:v>
                </c:pt>
                <c:pt idx="1608" formatCode="0.0">
                  <c:v>0.76400000000000001</c:v>
                </c:pt>
                <c:pt idx="1609" formatCode="0.0">
                  <c:v>2.3639999999999999</c:v>
                </c:pt>
                <c:pt idx="1610" formatCode="0.0">
                  <c:v>3.2679999999999998</c:v>
                </c:pt>
                <c:pt idx="1611" formatCode="0.0">
                  <c:v>3.6280000000000001</c:v>
                </c:pt>
                <c:pt idx="1612" formatCode="0.0">
                  <c:v>3.8359999999999999</c:v>
                </c:pt>
                <c:pt idx="1613" formatCode="0.0">
                  <c:v>2.6520000000000001</c:v>
                </c:pt>
                <c:pt idx="1614" formatCode="0.0">
                  <c:v>2.1659999999999999</c:v>
                </c:pt>
                <c:pt idx="1615" formatCode="0.0">
                  <c:v>2.8220000000000001</c:v>
                </c:pt>
                <c:pt idx="1616" formatCode="0.0">
                  <c:v>0.97299999999999998</c:v>
                </c:pt>
                <c:pt idx="1617" formatCode="0.0">
                  <c:v>2.8540000000000001</c:v>
                </c:pt>
                <c:pt idx="1618" formatCode="0.0">
                  <c:v>3.2890000000000001</c:v>
                </c:pt>
                <c:pt idx="1619" formatCode="0.0">
                  <c:v>0.99399999999999999</c:v>
                </c:pt>
                <c:pt idx="1620" formatCode="0.0">
                  <c:v>4.867</c:v>
                </c:pt>
                <c:pt idx="1621" formatCode="0.0">
                  <c:v>3.1339999999999999</c:v>
                </c:pt>
                <c:pt idx="1622" formatCode="0.0">
                  <c:v>3.43</c:v>
                </c:pt>
                <c:pt idx="1623" formatCode="0.0">
                  <c:v>3.879</c:v>
                </c:pt>
                <c:pt idx="1624" formatCode="0.0">
                  <c:v>3.0289999999999999</c:v>
                </c:pt>
                <c:pt idx="1625" formatCode="0.0">
                  <c:v>1.3340000000000001</c:v>
                </c:pt>
                <c:pt idx="1626" formatCode="0.0">
                  <c:v>2.226</c:v>
                </c:pt>
                <c:pt idx="1627" formatCode="0.0">
                  <c:v>1.113</c:v>
                </c:pt>
                <c:pt idx="1628" formatCode="0.0">
                  <c:v>1.0669999999999999</c:v>
                </c:pt>
                <c:pt idx="1629" formatCode="0.0">
                  <c:v>2.4689999999999999</c:v>
                </c:pt>
                <c:pt idx="1630" formatCode="0.0">
                  <c:v>4.1449999999999996</c:v>
                </c:pt>
                <c:pt idx="1631" formatCode="0.0">
                  <c:v>5.1449999999999996</c:v>
                </c:pt>
                <c:pt idx="1632" formatCode="0.0">
                  <c:v>1.403</c:v>
                </c:pt>
                <c:pt idx="1633" formatCode="0.0">
                  <c:v>3.7839999999999998</c:v>
                </c:pt>
                <c:pt idx="1634" formatCode="0.0">
                  <c:v>2.8690000000000002</c:v>
                </c:pt>
                <c:pt idx="1635" formatCode="0.0">
                  <c:v>3.7349999999999999</c:v>
                </c:pt>
                <c:pt idx="1636" formatCode="0.0">
                  <c:v>4.6210000000000004</c:v>
                </c:pt>
                <c:pt idx="1637" formatCode="0.0">
                  <c:v>0.26700000000000002</c:v>
                </c:pt>
                <c:pt idx="1638" formatCode="0.0">
                  <c:v>2.5779999999999998</c:v>
                </c:pt>
                <c:pt idx="1639" formatCode="0.0">
                  <c:v>3.3370000000000002</c:v>
                </c:pt>
                <c:pt idx="1640" formatCode="0.0">
                  <c:v>4.1319999999999997</c:v>
                </c:pt>
                <c:pt idx="1641" formatCode="0.0">
                  <c:v>2.0619999999999998</c:v>
                </c:pt>
                <c:pt idx="1642" formatCode="0.0">
                  <c:v>3.02</c:v>
                </c:pt>
                <c:pt idx="1643" formatCode="0.0">
                  <c:v>0.80200000000000005</c:v>
                </c:pt>
                <c:pt idx="1644" formatCode="0.0">
                  <c:v>3.423</c:v>
                </c:pt>
                <c:pt idx="1645" formatCode="0.0">
                  <c:v>1.1519999999999999</c:v>
                </c:pt>
                <c:pt idx="1646" formatCode="0.0">
                  <c:v>2.4289999999999998</c:v>
                </c:pt>
                <c:pt idx="1647" formatCode="0.0">
                  <c:v>2.2509999999999999</c:v>
                </c:pt>
                <c:pt idx="1648" formatCode="0.0">
                  <c:v>2.649</c:v>
                </c:pt>
                <c:pt idx="1649" formatCode="0.0">
                  <c:v>2.4870000000000001</c:v>
                </c:pt>
                <c:pt idx="1650" formatCode="0.0">
                  <c:v>2.4929999999999999</c:v>
                </c:pt>
                <c:pt idx="1651" formatCode="0.0">
                  <c:v>1.8480000000000001</c:v>
                </c:pt>
                <c:pt idx="1652" formatCode="0.0">
                  <c:v>1.6950000000000001</c:v>
                </c:pt>
                <c:pt idx="1653" formatCode="0.0">
                  <c:v>2.702</c:v>
                </c:pt>
                <c:pt idx="1654" formatCode="0.0">
                  <c:v>3.0339999999999998</c:v>
                </c:pt>
                <c:pt idx="1655" formatCode="0.0">
                  <c:v>1.857</c:v>
                </c:pt>
                <c:pt idx="1656" formatCode="0.0">
                  <c:v>1.2589999999999999</c:v>
                </c:pt>
                <c:pt idx="1657" formatCode="0.0">
                  <c:v>1.323</c:v>
                </c:pt>
                <c:pt idx="1658" formatCode="0.0">
                  <c:v>2.4969999999999999</c:v>
                </c:pt>
                <c:pt idx="1659" formatCode="0.0">
                  <c:v>1.627</c:v>
                </c:pt>
                <c:pt idx="1660" formatCode="0.0">
                  <c:v>2.9950000000000001</c:v>
                </c:pt>
                <c:pt idx="1661" formatCode="0.0">
                  <c:v>2.3380000000000001</c:v>
                </c:pt>
                <c:pt idx="1662" formatCode="0.0">
                  <c:v>1.901</c:v>
                </c:pt>
                <c:pt idx="1663" formatCode="0.0">
                  <c:v>1.139</c:v>
                </c:pt>
                <c:pt idx="1664" formatCode="0.0">
                  <c:v>3.7050000000000001</c:v>
                </c:pt>
                <c:pt idx="1665" formatCode="0.0">
                  <c:v>4.0510000000000002</c:v>
                </c:pt>
                <c:pt idx="1666" formatCode="0.0">
                  <c:v>3.1480000000000001</c:v>
                </c:pt>
                <c:pt idx="1667" formatCode="0.0">
                  <c:v>4.1580000000000004</c:v>
                </c:pt>
                <c:pt idx="1668" formatCode="0.0">
                  <c:v>4.0590000000000002</c:v>
                </c:pt>
                <c:pt idx="1669" formatCode="0.0">
                  <c:v>4.0739999999999998</c:v>
                </c:pt>
                <c:pt idx="1670" formatCode="0.0">
                  <c:v>4.532</c:v>
                </c:pt>
                <c:pt idx="1671" formatCode="0.0">
                  <c:v>3.5640000000000001</c:v>
                </c:pt>
                <c:pt idx="1672" formatCode="0.0">
                  <c:v>3.323</c:v>
                </c:pt>
                <c:pt idx="1673" formatCode="0.0">
                  <c:v>2.8090000000000002</c:v>
                </c:pt>
                <c:pt idx="1674" formatCode="0.0">
                  <c:v>0.94799999999999995</c:v>
                </c:pt>
                <c:pt idx="1675" formatCode="0.0">
                  <c:v>3.7850000000000001</c:v>
                </c:pt>
                <c:pt idx="1676" formatCode="0.0">
                  <c:v>4.2110000000000003</c:v>
                </c:pt>
                <c:pt idx="1677" formatCode="0.0">
                  <c:v>3.355</c:v>
                </c:pt>
                <c:pt idx="1678" formatCode="0.0">
                  <c:v>2.2519999999999998</c:v>
                </c:pt>
                <c:pt idx="1679" formatCode="0.0">
                  <c:v>2.1970000000000001</c:v>
                </c:pt>
                <c:pt idx="1680" formatCode="0.0">
                  <c:v>1.607</c:v>
                </c:pt>
                <c:pt idx="1681" formatCode="0.0">
                  <c:v>4.2279999999999998</c:v>
                </c:pt>
                <c:pt idx="1682" formatCode="0.0">
                  <c:v>3.1120000000000001</c:v>
                </c:pt>
                <c:pt idx="1683" formatCode="0.0">
                  <c:v>1.819</c:v>
                </c:pt>
                <c:pt idx="1684" formatCode="0.0">
                  <c:v>1.998</c:v>
                </c:pt>
                <c:pt idx="1685" formatCode="0.0">
                  <c:v>3.1680000000000001</c:v>
                </c:pt>
                <c:pt idx="1686" formatCode="0.0">
                  <c:v>2.9289999999999998</c:v>
                </c:pt>
                <c:pt idx="1687" formatCode="0.0">
                  <c:v>2.484</c:v>
                </c:pt>
                <c:pt idx="1688" formatCode="0.0">
                  <c:v>1.7829999999999999</c:v>
                </c:pt>
                <c:pt idx="1689" formatCode="0.0">
                  <c:v>3.22</c:v>
                </c:pt>
                <c:pt idx="1690" formatCode="0.0">
                  <c:v>2.254</c:v>
                </c:pt>
                <c:pt idx="1691" formatCode="0.0">
                  <c:v>1.9930000000000001</c:v>
                </c:pt>
                <c:pt idx="1692" formatCode="0.0">
                  <c:v>1.405</c:v>
                </c:pt>
                <c:pt idx="1693" formatCode="0.0">
                  <c:v>3.98</c:v>
                </c:pt>
                <c:pt idx="1694" formatCode="0.0">
                  <c:v>1.4339999999999999</c:v>
                </c:pt>
                <c:pt idx="1695" formatCode="0.0">
                  <c:v>3.7869999999999999</c:v>
                </c:pt>
                <c:pt idx="1696" formatCode="0.0">
                  <c:v>1.29</c:v>
                </c:pt>
                <c:pt idx="1697" formatCode="0.0">
                  <c:v>2.1120000000000001</c:v>
                </c:pt>
                <c:pt idx="1698" formatCode="0.0">
                  <c:v>2.0649999999999999</c:v>
                </c:pt>
                <c:pt idx="1699" formatCode="0.0">
                  <c:v>3.4009999999999998</c:v>
                </c:pt>
                <c:pt idx="1700" formatCode="0.0">
                  <c:v>2.5289999999999999</c:v>
                </c:pt>
                <c:pt idx="1701" formatCode="0.0">
                  <c:v>2.8</c:v>
                </c:pt>
                <c:pt idx="1702" formatCode="0.0">
                  <c:v>2.8159999999999998</c:v>
                </c:pt>
                <c:pt idx="1703" formatCode="0.0">
                  <c:v>1.5780000000000001</c:v>
                </c:pt>
                <c:pt idx="1704" formatCode="0.0">
                  <c:v>2.1120000000000001</c:v>
                </c:pt>
                <c:pt idx="1705" formatCode="0.0">
                  <c:v>2.4159999999999999</c:v>
                </c:pt>
                <c:pt idx="1706" formatCode="0.0">
                  <c:v>0.92500000000000004</c:v>
                </c:pt>
                <c:pt idx="1707" formatCode="0.0">
                  <c:v>0.96799999999999997</c:v>
                </c:pt>
                <c:pt idx="1708" formatCode="0.0">
                  <c:v>1.7509999999999999</c:v>
                </c:pt>
                <c:pt idx="1709" formatCode="0.0">
                  <c:v>3.028</c:v>
                </c:pt>
                <c:pt idx="1710" formatCode="0.0">
                  <c:v>2.2440000000000002</c:v>
                </c:pt>
                <c:pt idx="1711" formatCode="0.0">
                  <c:v>2.5539999999999998</c:v>
                </c:pt>
                <c:pt idx="1712" formatCode="0.0">
                  <c:v>3.048</c:v>
                </c:pt>
                <c:pt idx="1713" formatCode="0.0">
                  <c:v>3.7789999999999999</c:v>
                </c:pt>
                <c:pt idx="1714" formatCode="0.0">
                  <c:v>2.6440000000000001</c:v>
                </c:pt>
                <c:pt idx="1715" formatCode="0.0">
                  <c:v>0.88900000000000001</c:v>
                </c:pt>
                <c:pt idx="1716" formatCode="0.0">
                  <c:v>1.595</c:v>
                </c:pt>
                <c:pt idx="1717" formatCode="0.0">
                  <c:v>2.2349999999999999</c:v>
                </c:pt>
                <c:pt idx="1718" formatCode="0.0">
                  <c:v>1.909</c:v>
                </c:pt>
                <c:pt idx="1719" formatCode="0.0">
                  <c:v>1.5069999999999999</c:v>
                </c:pt>
                <c:pt idx="1720" formatCode="0.0">
                  <c:v>2.13</c:v>
                </c:pt>
                <c:pt idx="1721" formatCode="0.0">
                  <c:v>2.1059999999999999</c:v>
                </c:pt>
                <c:pt idx="1722" formatCode="0.0">
                  <c:v>3.1429999999999998</c:v>
                </c:pt>
                <c:pt idx="1723" formatCode="0.0">
                  <c:v>1.9590000000000001</c:v>
                </c:pt>
                <c:pt idx="1724" formatCode="0.0">
                  <c:v>3.0870000000000002</c:v>
                </c:pt>
                <c:pt idx="1725" formatCode="0.0">
                  <c:v>2.8340000000000001</c:v>
                </c:pt>
                <c:pt idx="1726" formatCode="0.0">
                  <c:v>4.165</c:v>
                </c:pt>
                <c:pt idx="1727" formatCode="0.0">
                  <c:v>2.9319999999999999</c:v>
                </c:pt>
                <c:pt idx="1728" formatCode="0.0">
                  <c:v>3.5369999999999999</c:v>
                </c:pt>
                <c:pt idx="1729" formatCode="0.0">
                  <c:v>3.0649999999999999</c:v>
                </c:pt>
                <c:pt idx="1730" formatCode="0.0">
                  <c:v>3.1120000000000001</c:v>
                </c:pt>
                <c:pt idx="1731" formatCode="0.0">
                  <c:v>2.7050000000000001</c:v>
                </c:pt>
                <c:pt idx="1732" formatCode="0.0">
                  <c:v>3.89</c:v>
                </c:pt>
                <c:pt idx="1733" formatCode="0.0">
                  <c:v>1.268</c:v>
                </c:pt>
                <c:pt idx="1734" formatCode="0.0">
                  <c:v>2.0099999999999998</c:v>
                </c:pt>
                <c:pt idx="1735" formatCode="0.0">
                  <c:v>3.536</c:v>
                </c:pt>
                <c:pt idx="1736" formatCode="0.0">
                  <c:v>3.1629999999999998</c:v>
                </c:pt>
                <c:pt idx="1737" formatCode="0.0">
                  <c:v>3.6030000000000002</c:v>
                </c:pt>
                <c:pt idx="1738" formatCode="0.0">
                  <c:v>1.9410000000000001</c:v>
                </c:pt>
                <c:pt idx="1739" formatCode="0.0">
                  <c:v>0.65900000000000003</c:v>
                </c:pt>
                <c:pt idx="1740" formatCode="0.0">
                  <c:v>1.139</c:v>
                </c:pt>
                <c:pt idx="1741" formatCode="0.0">
                  <c:v>1.7170000000000001</c:v>
                </c:pt>
                <c:pt idx="1742" formatCode="0.0">
                  <c:v>2.4910000000000001</c:v>
                </c:pt>
                <c:pt idx="1743" formatCode="0.0">
                  <c:v>3.8130000000000002</c:v>
                </c:pt>
                <c:pt idx="1744" formatCode="0.0">
                  <c:v>4.2110000000000003</c:v>
                </c:pt>
                <c:pt idx="1745" formatCode="0.0">
                  <c:v>3.919</c:v>
                </c:pt>
                <c:pt idx="1746" formatCode="0.0">
                  <c:v>2.121</c:v>
                </c:pt>
                <c:pt idx="1747" formatCode="0.0">
                  <c:v>3.3479999999999999</c:v>
                </c:pt>
                <c:pt idx="1748" formatCode="0.0">
                  <c:v>3.375</c:v>
                </c:pt>
                <c:pt idx="1749" formatCode="0.0">
                  <c:v>3.5209999999999999</c:v>
                </c:pt>
                <c:pt idx="1750" formatCode="0.0">
                  <c:v>3.1880000000000002</c:v>
                </c:pt>
                <c:pt idx="1751" formatCode="0.0">
                  <c:v>2.0470000000000002</c:v>
                </c:pt>
                <c:pt idx="1752" formatCode="0.0">
                  <c:v>1.796</c:v>
                </c:pt>
                <c:pt idx="1753" formatCode="0.0">
                  <c:v>1.623</c:v>
                </c:pt>
                <c:pt idx="1754" formatCode="0.0">
                  <c:v>1.5309999999999999</c:v>
                </c:pt>
                <c:pt idx="1755" formatCode="0.0">
                  <c:v>2.15</c:v>
                </c:pt>
                <c:pt idx="1756" formatCode="0.0">
                  <c:v>3.5550000000000002</c:v>
                </c:pt>
                <c:pt idx="1757" formatCode="0.0">
                  <c:v>1.6950000000000001</c:v>
                </c:pt>
                <c:pt idx="1758" formatCode="0.0">
                  <c:v>2.0619999999999998</c:v>
                </c:pt>
                <c:pt idx="1759" formatCode="0.0">
                  <c:v>0.754</c:v>
                </c:pt>
                <c:pt idx="1760" formatCode="0.0">
                  <c:v>2.4729999999999999</c:v>
                </c:pt>
                <c:pt idx="1761" formatCode="0.0">
                  <c:v>3.702</c:v>
                </c:pt>
                <c:pt idx="1762" formatCode="0.0">
                  <c:v>2.6659999999999999</c:v>
                </c:pt>
                <c:pt idx="1763" formatCode="0.0">
                  <c:v>2.6829999999999998</c:v>
                </c:pt>
                <c:pt idx="1764" formatCode="0.0">
                  <c:v>4.133</c:v>
                </c:pt>
                <c:pt idx="1765" formatCode="0.0">
                  <c:v>2.7429999999999999</c:v>
                </c:pt>
                <c:pt idx="1766" formatCode="0.0">
                  <c:v>1.952</c:v>
                </c:pt>
                <c:pt idx="1767">
                  <c:v>1.288</c:v>
                </c:pt>
                <c:pt idx="1768">
                  <c:v>2.613</c:v>
                </c:pt>
                <c:pt idx="1769">
                  <c:v>3.9359999999999999</c:v>
                </c:pt>
                <c:pt idx="1770">
                  <c:v>4.0350000000000001</c:v>
                </c:pt>
                <c:pt idx="1771">
                  <c:v>3.8639999999999999</c:v>
                </c:pt>
                <c:pt idx="1772">
                  <c:v>4.0709999999999997</c:v>
                </c:pt>
                <c:pt idx="1773">
                  <c:v>3.67</c:v>
                </c:pt>
                <c:pt idx="1774">
                  <c:v>4.5110000000000001</c:v>
                </c:pt>
                <c:pt idx="1775">
                  <c:v>4.7949999999999999</c:v>
                </c:pt>
                <c:pt idx="1776">
                  <c:v>4.532</c:v>
                </c:pt>
                <c:pt idx="1777">
                  <c:v>3.6640000000000001</c:v>
                </c:pt>
                <c:pt idx="1778">
                  <c:v>3.887</c:v>
                </c:pt>
                <c:pt idx="1779">
                  <c:v>4.1029999999999998</c:v>
                </c:pt>
                <c:pt idx="1780">
                  <c:v>3.8929999999999998</c:v>
                </c:pt>
                <c:pt idx="1781">
                  <c:v>3.8620000000000001</c:v>
                </c:pt>
                <c:pt idx="1782">
                  <c:v>4.2809999999999997</c:v>
                </c:pt>
                <c:pt idx="1783">
                  <c:v>2.63</c:v>
                </c:pt>
                <c:pt idx="1784">
                  <c:v>1.8839999999999999</c:v>
                </c:pt>
                <c:pt idx="1785">
                  <c:v>3.1869999999999998</c:v>
                </c:pt>
                <c:pt idx="1786">
                  <c:v>3.4620000000000002</c:v>
                </c:pt>
                <c:pt idx="1787">
                  <c:v>3.5720000000000001</c:v>
                </c:pt>
                <c:pt idx="1788">
                  <c:v>1.369</c:v>
                </c:pt>
                <c:pt idx="1789">
                  <c:v>1.462</c:v>
                </c:pt>
                <c:pt idx="1790">
                  <c:v>3.6269999999999998</c:v>
                </c:pt>
                <c:pt idx="1791">
                  <c:v>4.3109999999999999</c:v>
                </c:pt>
                <c:pt idx="1792">
                  <c:v>4.6769999999999996</c:v>
                </c:pt>
                <c:pt idx="1793">
                  <c:v>2.6219999999999999</c:v>
                </c:pt>
                <c:pt idx="1794">
                  <c:v>3.879</c:v>
                </c:pt>
                <c:pt idx="1795">
                  <c:v>3.5760000000000001</c:v>
                </c:pt>
                <c:pt idx="1796">
                  <c:v>4.5170000000000003</c:v>
                </c:pt>
                <c:pt idx="1797">
                  <c:v>4.1390000000000002</c:v>
                </c:pt>
                <c:pt idx="1798">
                  <c:v>2.6819999999999999</c:v>
                </c:pt>
                <c:pt idx="1799">
                  <c:v>4.2160000000000002</c:v>
                </c:pt>
                <c:pt idx="1800">
                  <c:v>3.1749999999999998</c:v>
                </c:pt>
                <c:pt idx="1801">
                  <c:v>3.895</c:v>
                </c:pt>
                <c:pt idx="1802">
                  <c:v>2.7010000000000001</c:v>
                </c:pt>
                <c:pt idx="1803">
                  <c:v>4.5069999999999997</c:v>
                </c:pt>
                <c:pt idx="1804">
                  <c:v>4.6630000000000003</c:v>
                </c:pt>
                <c:pt idx="1805">
                  <c:v>4.5549999999999997</c:v>
                </c:pt>
                <c:pt idx="1806">
                  <c:v>4.07</c:v>
                </c:pt>
                <c:pt idx="1807">
                  <c:v>4.1929999999999996</c:v>
                </c:pt>
                <c:pt idx="1808">
                  <c:v>3.7709999999999999</c:v>
                </c:pt>
                <c:pt idx="1809">
                  <c:v>4.609</c:v>
                </c:pt>
                <c:pt idx="1810">
                  <c:v>4.1950000000000003</c:v>
                </c:pt>
                <c:pt idx="1811">
                  <c:v>4.4660000000000002</c:v>
                </c:pt>
                <c:pt idx="1812">
                  <c:v>3.91</c:v>
                </c:pt>
                <c:pt idx="1813">
                  <c:v>3.6040000000000001</c:v>
                </c:pt>
                <c:pt idx="1814">
                  <c:v>2.9020000000000001</c:v>
                </c:pt>
                <c:pt idx="1815">
                  <c:v>2.5179999999999998</c:v>
                </c:pt>
                <c:pt idx="1816">
                  <c:v>3.9140000000000001</c:v>
                </c:pt>
                <c:pt idx="1817">
                  <c:v>3.927</c:v>
                </c:pt>
                <c:pt idx="1818">
                  <c:v>3.6280000000000001</c:v>
                </c:pt>
                <c:pt idx="1819">
                  <c:v>4.7670000000000003</c:v>
                </c:pt>
                <c:pt idx="1820">
                  <c:v>5.41</c:v>
                </c:pt>
                <c:pt idx="1821">
                  <c:v>4.1399999999999997</c:v>
                </c:pt>
                <c:pt idx="1822">
                  <c:v>5.2679999999999998</c:v>
                </c:pt>
                <c:pt idx="1823">
                  <c:v>4.5330000000000004</c:v>
                </c:pt>
                <c:pt idx="1824">
                  <c:v>4.016</c:v>
                </c:pt>
                <c:pt idx="1825">
                  <c:v>4.53</c:v>
                </c:pt>
                <c:pt idx="1826">
                  <c:v>5.1660000000000004</c:v>
                </c:pt>
                <c:pt idx="1827">
                  <c:v>5.1269999999999998</c:v>
                </c:pt>
                <c:pt idx="1828">
                  <c:v>4.6040000000000001</c:v>
                </c:pt>
                <c:pt idx="1829">
                  <c:v>3.2589999999999999</c:v>
                </c:pt>
                <c:pt idx="1830">
                  <c:v>4.4260000000000002</c:v>
                </c:pt>
                <c:pt idx="1831">
                  <c:v>3.512</c:v>
                </c:pt>
                <c:pt idx="1832">
                  <c:v>5.282</c:v>
                </c:pt>
                <c:pt idx="1833">
                  <c:v>4.8310000000000004</c:v>
                </c:pt>
                <c:pt idx="1834">
                  <c:v>4.9930000000000003</c:v>
                </c:pt>
                <c:pt idx="1835">
                  <c:v>6.55</c:v>
                </c:pt>
                <c:pt idx="1836">
                  <c:v>5.5679999999999996</c:v>
                </c:pt>
                <c:pt idx="1837">
                  <c:v>5.1909999999999998</c:v>
                </c:pt>
                <c:pt idx="1838">
                  <c:v>5.625</c:v>
                </c:pt>
                <c:pt idx="1839">
                  <c:v>5.8920000000000003</c:v>
                </c:pt>
                <c:pt idx="1840">
                  <c:v>5.2759999999999998</c:v>
                </c:pt>
                <c:pt idx="1841">
                  <c:v>5.1689999999999996</c:v>
                </c:pt>
                <c:pt idx="1842">
                  <c:v>5.5019999999999998</c:v>
                </c:pt>
                <c:pt idx="1843">
                  <c:v>4.6029999999999998</c:v>
                </c:pt>
                <c:pt idx="1844">
                  <c:v>5.9770000000000003</c:v>
                </c:pt>
                <c:pt idx="1845">
                  <c:v>4.5830000000000002</c:v>
                </c:pt>
                <c:pt idx="1846">
                  <c:v>4.4569999999999999</c:v>
                </c:pt>
                <c:pt idx="1847">
                  <c:v>4.7069999999999999</c:v>
                </c:pt>
                <c:pt idx="1848">
                  <c:v>6.6890000000000001</c:v>
                </c:pt>
                <c:pt idx="1849">
                  <c:v>5.7949999999999999</c:v>
                </c:pt>
                <c:pt idx="1850">
                  <c:v>4.8029999999999999</c:v>
                </c:pt>
                <c:pt idx="1851">
                  <c:v>4.8710000000000004</c:v>
                </c:pt>
                <c:pt idx="1852">
                  <c:v>5.9729999999999999</c:v>
                </c:pt>
                <c:pt idx="1853">
                  <c:v>5.9809999999999999</c:v>
                </c:pt>
                <c:pt idx="1854">
                  <c:v>6.8019999999999996</c:v>
                </c:pt>
                <c:pt idx="1855">
                  <c:v>5.6079999999999997</c:v>
                </c:pt>
                <c:pt idx="1856">
                  <c:v>4.9329999999999998</c:v>
                </c:pt>
                <c:pt idx="1857">
                  <c:v>3.1379999999999999</c:v>
                </c:pt>
                <c:pt idx="1858" formatCode="0.0">
                  <c:v>4.109</c:v>
                </c:pt>
                <c:pt idx="1859" formatCode="0.0">
                  <c:v>5.9139999999999997</c:v>
                </c:pt>
                <c:pt idx="1860" formatCode="0.0">
                  <c:v>2.6320000000000001</c:v>
                </c:pt>
                <c:pt idx="1861" formatCode="0.0">
                  <c:v>5.1310000000000002</c:v>
                </c:pt>
                <c:pt idx="1862" formatCode="0.0">
                  <c:v>4.5430000000000001</c:v>
                </c:pt>
                <c:pt idx="1863" formatCode="0.0">
                  <c:v>4.3600000000000003</c:v>
                </c:pt>
                <c:pt idx="1864" formatCode="0.0">
                  <c:v>2.8340000000000001</c:v>
                </c:pt>
                <c:pt idx="1865" formatCode="0.0">
                  <c:v>2.3769999999999998</c:v>
                </c:pt>
                <c:pt idx="1866" formatCode="0.0">
                  <c:v>3.9369999999999998</c:v>
                </c:pt>
                <c:pt idx="1867" formatCode="0.0">
                  <c:v>3.391</c:v>
                </c:pt>
                <c:pt idx="1868" formatCode="0.0">
                  <c:v>2.8610000000000002</c:v>
                </c:pt>
                <c:pt idx="1869" formatCode="0.0">
                  <c:v>2.5710000000000002</c:v>
                </c:pt>
                <c:pt idx="1870" formatCode="0.0">
                  <c:v>1.734</c:v>
                </c:pt>
                <c:pt idx="1871" formatCode="0.0">
                  <c:v>2.7450000000000001</c:v>
                </c:pt>
                <c:pt idx="1872" formatCode="0.0">
                  <c:v>4.3040000000000003</c:v>
                </c:pt>
                <c:pt idx="1873" formatCode="0.0">
                  <c:v>4.3159999999999998</c:v>
                </c:pt>
                <c:pt idx="1874" formatCode="0.0">
                  <c:v>5.7969999999999997</c:v>
                </c:pt>
                <c:pt idx="1875" formatCode="0.0">
                  <c:v>4.1529999999999996</c:v>
                </c:pt>
                <c:pt idx="1876" formatCode="0.0">
                  <c:v>4.4480000000000004</c:v>
                </c:pt>
                <c:pt idx="1877" formatCode="0.0">
                  <c:v>6.0309999999999997</c:v>
                </c:pt>
                <c:pt idx="1878" formatCode="0.0">
                  <c:v>4.2</c:v>
                </c:pt>
                <c:pt idx="1879" formatCode="0.0">
                  <c:v>4.2699999999999996</c:v>
                </c:pt>
                <c:pt idx="1880" formatCode="0.0">
                  <c:v>3.153</c:v>
                </c:pt>
                <c:pt idx="1881" formatCode="0.0">
                  <c:v>2.6280000000000001</c:v>
                </c:pt>
                <c:pt idx="1882" formatCode="0.0">
                  <c:v>6.0430000000000001</c:v>
                </c:pt>
                <c:pt idx="1883" formatCode="0.0">
                  <c:v>4.3150000000000004</c:v>
                </c:pt>
                <c:pt idx="1884" formatCode="0.0">
                  <c:v>2.6360000000000001</c:v>
                </c:pt>
                <c:pt idx="1885" formatCode="0.0">
                  <c:v>3.7309999999999999</c:v>
                </c:pt>
                <c:pt idx="1886" formatCode="0.0">
                  <c:v>4.399</c:v>
                </c:pt>
                <c:pt idx="1887" formatCode="0.0">
                  <c:v>5.3860000000000001</c:v>
                </c:pt>
                <c:pt idx="1888" formatCode="0.0">
                  <c:v>3.8159999999999998</c:v>
                </c:pt>
                <c:pt idx="1889" formatCode="0.0">
                  <c:v>4.1130000000000004</c:v>
                </c:pt>
                <c:pt idx="1890" formatCode="0.0">
                  <c:v>4.1360000000000001</c:v>
                </c:pt>
                <c:pt idx="1891" formatCode="0.0">
                  <c:v>3.4750000000000001</c:v>
                </c:pt>
                <c:pt idx="1892" formatCode="0.0">
                  <c:v>2.472</c:v>
                </c:pt>
                <c:pt idx="1893" formatCode="0.0">
                  <c:v>3.52</c:v>
                </c:pt>
                <c:pt idx="1894" formatCode="0.0">
                  <c:v>2.431</c:v>
                </c:pt>
                <c:pt idx="1895" formatCode="0.0">
                  <c:v>3.077</c:v>
                </c:pt>
                <c:pt idx="1896" formatCode="0.0">
                  <c:v>2.4119999999999999</c:v>
                </c:pt>
                <c:pt idx="1897" formatCode="0.0">
                  <c:v>3.1909999999999998</c:v>
                </c:pt>
                <c:pt idx="1898" formatCode="0.0">
                  <c:v>3.5739999999999998</c:v>
                </c:pt>
                <c:pt idx="1899" formatCode="0.0">
                  <c:v>5.97</c:v>
                </c:pt>
                <c:pt idx="1900" formatCode="0.0">
                  <c:v>3.2229999999999999</c:v>
                </c:pt>
                <c:pt idx="1901" formatCode="0.0">
                  <c:v>3.9279999999999999</c:v>
                </c:pt>
                <c:pt idx="1902" formatCode="0.0">
                  <c:v>1.5429999999999999</c:v>
                </c:pt>
                <c:pt idx="1903" formatCode="0.0">
                  <c:v>4.9089999999999998</c:v>
                </c:pt>
                <c:pt idx="1904" formatCode="0.0">
                  <c:v>1.1319999999999999</c:v>
                </c:pt>
                <c:pt idx="1905" formatCode="0.0">
                  <c:v>2.3330000000000002</c:v>
                </c:pt>
                <c:pt idx="1906" formatCode="0.0">
                  <c:v>1.0920000000000001</c:v>
                </c:pt>
                <c:pt idx="1907" formatCode="0.0">
                  <c:v>3.782</c:v>
                </c:pt>
                <c:pt idx="1908" formatCode="0.0">
                  <c:v>4.4880000000000004</c:v>
                </c:pt>
                <c:pt idx="1909" formatCode="0.0">
                  <c:v>2.2949999999999999</c:v>
                </c:pt>
                <c:pt idx="1910" formatCode="0.0">
                  <c:v>4.3159999999999998</c:v>
                </c:pt>
                <c:pt idx="1911" formatCode="0.0">
                  <c:v>4.1890000000000001</c:v>
                </c:pt>
                <c:pt idx="1912" formatCode="0.0">
                  <c:v>4.0839999999999996</c:v>
                </c:pt>
                <c:pt idx="1913" formatCode="0.0">
                  <c:v>4.2290000000000001</c:v>
                </c:pt>
                <c:pt idx="1914" formatCode="0.0">
                  <c:v>2.6560000000000001</c:v>
                </c:pt>
                <c:pt idx="1915" formatCode="0.0">
                  <c:v>3.4009999999999998</c:v>
                </c:pt>
                <c:pt idx="1916" formatCode="0.0">
                  <c:v>4.8159999999999998</c:v>
                </c:pt>
                <c:pt idx="1917" formatCode="0.0">
                  <c:v>4.6360000000000001</c:v>
                </c:pt>
                <c:pt idx="1918" formatCode="0.0">
                  <c:v>5.3380000000000001</c:v>
                </c:pt>
                <c:pt idx="1919" formatCode="0.0">
                  <c:v>3.4409999999999998</c:v>
                </c:pt>
                <c:pt idx="1920" formatCode="0.0">
                  <c:v>2.851</c:v>
                </c:pt>
                <c:pt idx="1921" formatCode="0.0">
                  <c:v>4.931</c:v>
                </c:pt>
                <c:pt idx="1922" formatCode="0.0">
                  <c:v>4.5919999999999996</c:v>
                </c:pt>
                <c:pt idx="1923" formatCode="0.0">
                  <c:v>2.1920000000000002</c:v>
                </c:pt>
                <c:pt idx="1924" formatCode="0.0">
                  <c:v>2.5739999999999998</c:v>
                </c:pt>
                <c:pt idx="1925" formatCode="0.0">
                  <c:v>3.3849999999999998</c:v>
                </c:pt>
                <c:pt idx="1926" formatCode="0.0">
                  <c:v>2.694</c:v>
                </c:pt>
                <c:pt idx="1927" formatCode="0.0">
                  <c:v>2.5289999999999999</c:v>
                </c:pt>
                <c:pt idx="1928" formatCode="0.0">
                  <c:v>1.069</c:v>
                </c:pt>
                <c:pt idx="1929" formatCode="0.0">
                  <c:v>2.879</c:v>
                </c:pt>
                <c:pt idx="1930" formatCode="0.0">
                  <c:v>4.29</c:v>
                </c:pt>
                <c:pt idx="1931" formatCode="0.0">
                  <c:v>3.891</c:v>
                </c:pt>
                <c:pt idx="1932" formatCode="0.0">
                  <c:v>3.5840000000000001</c:v>
                </c:pt>
                <c:pt idx="1933" formatCode="0.0">
                  <c:v>1.2210000000000001</c:v>
                </c:pt>
                <c:pt idx="1934" formatCode="0.0">
                  <c:v>3.5590000000000002</c:v>
                </c:pt>
                <c:pt idx="1935" formatCode="0.0">
                  <c:v>2.36</c:v>
                </c:pt>
                <c:pt idx="1936" formatCode="0.0">
                  <c:v>1.5680000000000001</c:v>
                </c:pt>
                <c:pt idx="1937" formatCode="0.0">
                  <c:v>1.2649999999999999</c:v>
                </c:pt>
                <c:pt idx="1938" formatCode="0.0">
                  <c:v>2.3959999999999999</c:v>
                </c:pt>
                <c:pt idx="1939" formatCode="0.0">
                  <c:v>1.853</c:v>
                </c:pt>
                <c:pt idx="1940" formatCode="0.0">
                  <c:v>3.37</c:v>
                </c:pt>
                <c:pt idx="1941" formatCode="0.0">
                  <c:v>1.675</c:v>
                </c:pt>
                <c:pt idx="1942" formatCode="0.0">
                  <c:v>2.7280000000000002</c:v>
                </c:pt>
                <c:pt idx="1943" formatCode="0.0">
                  <c:v>4.75</c:v>
                </c:pt>
                <c:pt idx="1944" formatCode="0.0">
                  <c:v>1.1160000000000001</c:v>
                </c:pt>
                <c:pt idx="1945" formatCode="0.0">
                  <c:v>1.212</c:v>
                </c:pt>
                <c:pt idx="1946" formatCode="0.0">
                  <c:v>1.601</c:v>
                </c:pt>
                <c:pt idx="1947" formatCode="0.0">
                  <c:v>2.5670000000000002</c:v>
                </c:pt>
                <c:pt idx="1948" formatCode="0.0">
                  <c:v>1.76</c:v>
                </c:pt>
                <c:pt idx="1949" formatCode="0.0">
                  <c:v>2.508</c:v>
                </c:pt>
                <c:pt idx="1950" formatCode="0.0">
                  <c:v>1.881</c:v>
                </c:pt>
                <c:pt idx="1951" formatCode="0.0">
                  <c:v>2.2759999999999998</c:v>
                </c:pt>
                <c:pt idx="1952" formatCode="0.0">
                  <c:v>0.54500000000000004</c:v>
                </c:pt>
                <c:pt idx="1953" formatCode="0.0">
                  <c:v>3.7360000000000002</c:v>
                </c:pt>
                <c:pt idx="1954" formatCode="0.0">
                  <c:v>2.734</c:v>
                </c:pt>
                <c:pt idx="1955" formatCode="0.0">
                  <c:v>2.081</c:v>
                </c:pt>
                <c:pt idx="1956" formatCode="0.0">
                  <c:v>1.7250000000000001</c:v>
                </c:pt>
                <c:pt idx="1957" formatCode="0.0">
                  <c:v>3.6539999999999999</c:v>
                </c:pt>
                <c:pt idx="1958" formatCode="0.0">
                  <c:v>2.4809999999999999</c:v>
                </c:pt>
                <c:pt idx="1959" formatCode="0.0">
                  <c:v>1.6160000000000001</c:v>
                </c:pt>
                <c:pt idx="1960" formatCode="0.0">
                  <c:v>3.0049999999999999</c:v>
                </c:pt>
                <c:pt idx="1961" formatCode="0.0">
                  <c:v>1.0900000000000001</c:v>
                </c:pt>
                <c:pt idx="1962" formatCode="0.0">
                  <c:v>2.1080000000000001</c:v>
                </c:pt>
                <c:pt idx="1963" formatCode="0.0">
                  <c:v>3.649</c:v>
                </c:pt>
                <c:pt idx="1964" formatCode="0.0">
                  <c:v>3.0569999999999999</c:v>
                </c:pt>
                <c:pt idx="1965" formatCode="0.0">
                  <c:v>4.298</c:v>
                </c:pt>
                <c:pt idx="1966" formatCode="0.0">
                  <c:v>3.1139999999999999</c:v>
                </c:pt>
                <c:pt idx="1967" formatCode="0.0">
                  <c:v>2.661</c:v>
                </c:pt>
                <c:pt idx="1968" formatCode="0.0">
                  <c:v>2.7370000000000001</c:v>
                </c:pt>
                <c:pt idx="1969" formatCode="0.0">
                  <c:v>1.986</c:v>
                </c:pt>
                <c:pt idx="1970" formatCode="0.0">
                  <c:v>1.496</c:v>
                </c:pt>
                <c:pt idx="1971" formatCode="0.0">
                  <c:v>2.7890000000000001</c:v>
                </c:pt>
                <c:pt idx="1972" formatCode="0.0">
                  <c:v>1.337</c:v>
                </c:pt>
                <c:pt idx="1973" formatCode="0.0">
                  <c:v>2.7040000000000002</c:v>
                </c:pt>
                <c:pt idx="1974" formatCode="0.0">
                  <c:v>2.7210000000000001</c:v>
                </c:pt>
                <c:pt idx="1975" formatCode="0.0">
                  <c:v>3.4569999999999999</c:v>
                </c:pt>
                <c:pt idx="1976" formatCode="0.0">
                  <c:v>4.5659999999999998</c:v>
                </c:pt>
                <c:pt idx="1977" formatCode="0.0">
                  <c:v>2.964</c:v>
                </c:pt>
                <c:pt idx="1978" formatCode="0.0">
                  <c:v>4.4020000000000001</c:v>
                </c:pt>
                <c:pt idx="1979" formatCode="0.0">
                  <c:v>3.9950000000000001</c:v>
                </c:pt>
                <c:pt idx="1980" formatCode="0.0">
                  <c:v>3.5219999999999998</c:v>
                </c:pt>
                <c:pt idx="1981" formatCode="0.0">
                  <c:v>2.952</c:v>
                </c:pt>
                <c:pt idx="1982" formatCode="0.0">
                  <c:v>2.2709999999999999</c:v>
                </c:pt>
                <c:pt idx="1983" formatCode="0.0">
                  <c:v>3.278</c:v>
                </c:pt>
                <c:pt idx="1984" formatCode="0.0">
                  <c:v>2.145</c:v>
                </c:pt>
                <c:pt idx="1985" formatCode="0.0">
                  <c:v>1.3720000000000001</c:v>
                </c:pt>
                <c:pt idx="1986" formatCode="0.0">
                  <c:v>3.3849999999999998</c:v>
                </c:pt>
                <c:pt idx="1987" formatCode="0.0">
                  <c:v>2.722</c:v>
                </c:pt>
                <c:pt idx="1988" formatCode="0.0">
                  <c:v>0.67</c:v>
                </c:pt>
                <c:pt idx="1989" formatCode="0.0">
                  <c:v>1.87</c:v>
                </c:pt>
                <c:pt idx="1990" formatCode="0.0">
                  <c:v>2.5249999999999999</c:v>
                </c:pt>
                <c:pt idx="1991" formatCode="0.0">
                  <c:v>1.375</c:v>
                </c:pt>
                <c:pt idx="1992" formatCode="0.0">
                  <c:v>2.7269999999999999</c:v>
                </c:pt>
                <c:pt idx="1993" formatCode="0.0">
                  <c:v>3.0569999999999999</c:v>
                </c:pt>
                <c:pt idx="1994" formatCode="0.0">
                  <c:v>0.66300000000000003</c:v>
                </c:pt>
                <c:pt idx="1995" formatCode="0.0">
                  <c:v>2.4620000000000002</c:v>
                </c:pt>
                <c:pt idx="1996" formatCode="0.0">
                  <c:v>3.0539999999999998</c:v>
                </c:pt>
                <c:pt idx="1997" formatCode="0.0">
                  <c:v>1.292</c:v>
                </c:pt>
                <c:pt idx="1998" formatCode="0.0">
                  <c:v>0.90900000000000003</c:v>
                </c:pt>
                <c:pt idx="1999" formatCode="0.0">
                  <c:v>1.7809999999999999</c:v>
                </c:pt>
                <c:pt idx="2000" formatCode="0.0">
                  <c:v>4.4729999999999999</c:v>
                </c:pt>
                <c:pt idx="2001" formatCode="0.0">
                  <c:v>1.8220000000000001</c:v>
                </c:pt>
                <c:pt idx="2002" formatCode="0.0">
                  <c:v>2.6920000000000002</c:v>
                </c:pt>
                <c:pt idx="2003" formatCode="0.0">
                  <c:v>2.9940000000000002</c:v>
                </c:pt>
                <c:pt idx="2004" formatCode="0.0">
                  <c:v>2.1589999999999998</c:v>
                </c:pt>
                <c:pt idx="2005" formatCode="0.0">
                  <c:v>5.0919999999999996</c:v>
                </c:pt>
                <c:pt idx="2006" formatCode="0.0">
                  <c:v>3.2930000000000001</c:v>
                </c:pt>
                <c:pt idx="2007" formatCode="0.0">
                  <c:v>1.835</c:v>
                </c:pt>
                <c:pt idx="2008" formatCode="0.0">
                  <c:v>2.847</c:v>
                </c:pt>
                <c:pt idx="2009" formatCode="0.0">
                  <c:v>2.8780000000000001</c:v>
                </c:pt>
                <c:pt idx="2010" formatCode="0.0">
                  <c:v>3.169</c:v>
                </c:pt>
                <c:pt idx="2011" formatCode="0.0">
                  <c:v>3.097</c:v>
                </c:pt>
                <c:pt idx="2012" formatCode="0.0">
                  <c:v>3.3290000000000002</c:v>
                </c:pt>
                <c:pt idx="2013" formatCode="0.0">
                  <c:v>4.8410000000000002</c:v>
                </c:pt>
                <c:pt idx="2014" formatCode="0.0">
                  <c:v>4.6289999999999996</c:v>
                </c:pt>
                <c:pt idx="2015" formatCode="0.0">
                  <c:v>4.0979999999999999</c:v>
                </c:pt>
                <c:pt idx="2016" formatCode="0.0">
                  <c:v>1.806</c:v>
                </c:pt>
                <c:pt idx="2017" formatCode="0.0">
                  <c:v>0.98199999999999998</c:v>
                </c:pt>
                <c:pt idx="2018" formatCode="0.0">
                  <c:v>3.569</c:v>
                </c:pt>
                <c:pt idx="2019" formatCode="0.0">
                  <c:v>3.2429999999999999</c:v>
                </c:pt>
                <c:pt idx="2020" formatCode="0.0">
                  <c:v>3.6779999999999999</c:v>
                </c:pt>
                <c:pt idx="2021" formatCode="0.0">
                  <c:v>2.9169999999999998</c:v>
                </c:pt>
                <c:pt idx="2022" formatCode="0.0">
                  <c:v>2.9409999999999998</c:v>
                </c:pt>
                <c:pt idx="2023" formatCode="0.0">
                  <c:v>3.4209999999999998</c:v>
                </c:pt>
                <c:pt idx="2024" formatCode="0.0">
                  <c:v>3.4169999999999998</c:v>
                </c:pt>
                <c:pt idx="2025" formatCode="0.0">
                  <c:v>2.0640000000000001</c:v>
                </c:pt>
                <c:pt idx="2026" formatCode="0.0">
                  <c:v>3.4769999999999999</c:v>
                </c:pt>
                <c:pt idx="2027" formatCode="0.0">
                  <c:v>3.903</c:v>
                </c:pt>
                <c:pt idx="2028" formatCode="0.0">
                  <c:v>3.5209999999999999</c:v>
                </c:pt>
                <c:pt idx="2029" formatCode="0.0">
                  <c:v>3.323</c:v>
                </c:pt>
                <c:pt idx="2030" formatCode="0.0">
                  <c:v>3.5449999999999999</c:v>
                </c:pt>
                <c:pt idx="2031" formatCode="0.0">
                  <c:v>2.9769999999999999</c:v>
                </c:pt>
                <c:pt idx="2032" formatCode="0.0">
                  <c:v>1.7549999999999999</c:v>
                </c:pt>
                <c:pt idx="2033" formatCode="0.0">
                  <c:v>3.79</c:v>
                </c:pt>
                <c:pt idx="2034" formatCode="0.0">
                  <c:v>1.4930000000000001</c:v>
                </c:pt>
                <c:pt idx="2035" formatCode="0.0">
                  <c:v>1.669</c:v>
                </c:pt>
                <c:pt idx="2036" formatCode="0.0">
                  <c:v>3.5419999999999998</c:v>
                </c:pt>
                <c:pt idx="2037" formatCode="0.0">
                  <c:v>1.9730000000000001</c:v>
                </c:pt>
                <c:pt idx="2038" formatCode="0.0">
                  <c:v>2.4689999999999999</c:v>
                </c:pt>
                <c:pt idx="2053" formatCode="0.0">
                  <c:v>1.929</c:v>
                </c:pt>
                <c:pt idx="2054" formatCode="0.0">
                  <c:v>2.2130000000000001</c:v>
                </c:pt>
                <c:pt idx="2055" formatCode="0.0">
                  <c:v>4.5590000000000002</c:v>
                </c:pt>
                <c:pt idx="2056" formatCode="0.0">
                  <c:v>3.629</c:v>
                </c:pt>
                <c:pt idx="2057" formatCode="0.0">
                  <c:v>2.024</c:v>
                </c:pt>
                <c:pt idx="2058" formatCode="0.0">
                  <c:v>0.72299999999999998</c:v>
                </c:pt>
                <c:pt idx="2059" formatCode="0.0">
                  <c:v>3.214</c:v>
                </c:pt>
                <c:pt idx="2060" formatCode="0.0">
                  <c:v>2.871</c:v>
                </c:pt>
                <c:pt idx="2061" formatCode="0.0">
                  <c:v>4.1779999999999999</c:v>
                </c:pt>
                <c:pt idx="2062" formatCode="0.0">
                  <c:v>2.6160000000000001</c:v>
                </c:pt>
                <c:pt idx="2063" formatCode="0.0">
                  <c:v>2.4289999999999998</c:v>
                </c:pt>
                <c:pt idx="2064" formatCode="0.0">
                  <c:v>2.891</c:v>
                </c:pt>
                <c:pt idx="2065" formatCode="0.0">
                  <c:v>4.2140000000000004</c:v>
                </c:pt>
                <c:pt idx="2066" formatCode="0.0">
                  <c:v>4.4290000000000003</c:v>
                </c:pt>
                <c:pt idx="2067" formatCode="0.0">
                  <c:v>2.85</c:v>
                </c:pt>
                <c:pt idx="2068" formatCode="0.0">
                  <c:v>2.7759999999999998</c:v>
                </c:pt>
                <c:pt idx="2069" formatCode="0.0">
                  <c:v>3.0870000000000002</c:v>
                </c:pt>
                <c:pt idx="2070" formatCode="0.0">
                  <c:v>4.5</c:v>
                </c:pt>
                <c:pt idx="2071" formatCode="0.0">
                  <c:v>2.9380000000000002</c:v>
                </c:pt>
                <c:pt idx="2072" formatCode="0.0">
                  <c:v>2.7090000000000001</c:v>
                </c:pt>
                <c:pt idx="2073" formatCode="0.0">
                  <c:v>2.7360000000000002</c:v>
                </c:pt>
                <c:pt idx="2074" formatCode="0.0">
                  <c:v>1.825</c:v>
                </c:pt>
                <c:pt idx="2075" formatCode="0.0">
                  <c:v>2.1030000000000002</c:v>
                </c:pt>
                <c:pt idx="2076" formatCode="0.0">
                  <c:v>3.9649999999999999</c:v>
                </c:pt>
                <c:pt idx="2077" formatCode="0.0">
                  <c:v>4.2489999999999997</c:v>
                </c:pt>
                <c:pt idx="2078" formatCode="0.0">
                  <c:v>5.399</c:v>
                </c:pt>
                <c:pt idx="2079" formatCode="0.0">
                  <c:v>4.4450000000000003</c:v>
                </c:pt>
                <c:pt idx="2080" formatCode="0.0">
                  <c:v>4.6920000000000002</c:v>
                </c:pt>
                <c:pt idx="2081" formatCode="0.0">
                  <c:v>4.1399999999999997</c:v>
                </c:pt>
                <c:pt idx="2082" formatCode="0.0">
                  <c:v>1.8089999999999999</c:v>
                </c:pt>
                <c:pt idx="2083" formatCode="0.0">
                  <c:v>1.6060000000000001</c:v>
                </c:pt>
                <c:pt idx="2084" formatCode="0.0">
                  <c:v>2.0499999999999998</c:v>
                </c:pt>
                <c:pt idx="2085" formatCode="0.0">
                  <c:v>1.806</c:v>
                </c:pt>
                <c:pt idx="2086" formatCode="0.0">
                  <c:v>0.45400000000000001</c:v>
                </c:pt>
                <c:pt idx="2087" formatCode="0.0">
                  <c:v>2.5289999999999999</c:v>
                </c:pt>
                <c:pt idx="2088" formatCode="0.0">
                  <c:v>1.724</c:v>
                </c:pt>
                <c:pt idx="2089" formatCode="0.0">
                  <c:v>2.923</c:v>
                </c:pt>
                <c:pt idx="2090" formatCode="0.0">
                  <c:v>1.966</c:v>
                </c:pt>
                <c:pt idx="2091" formatCode="0.0">
                  <c:v>2.1360000000000001</c:v>
                </c:pt>
                <c:pt idx="2092" formatCode="0.0">
                  <c:v>1.9419999999999999</c:v>
                </c:pt>
                <c:pt idx="2093" formatCode="0.0">
                  <c:v>2.8420000000000001</c:v>
                </c:pt>
                <c:pt idx="2094" formatCode="0.0">
                  <c:v>3.7090000000000001</c:v>
                </c:pt>
                <c:pt idx="2095" formatCode="0.0">
                  <c:v>2.3639999999999999</c:v>
                </c:pt>
                <c:pt idx="2096" formatCode="0.0">
                  <c:v>1.877</c:v>
                </c:pt>
                <c:pt idx="2097" formatCode="0.0">
                  <c:v>1.02</c:v>
                </c:pt>
                <c:pt idx="2098" formatCode="0.0">
                  <c:v>3.4369999999999998</c:v>
                </c:pt>
                <c:pt idx="2099" formatCode="0.0">
                  <c:v>2.012</c:v>
                </c:pt>
                <c:pt idx="2100" formatCode="0.0">
                  <c:v>2.2400000000000002</c:v>
                </c:pt>
                <c:pt idx="2101" formatCode="0.0">
                  <c:v>2.5990000000000002</c:v>
                </c:pt>
                <c:pt idx="2102" formatCode="0.0">
                  <c:v>0.78700000000000003</c:v>
                </c:pt>
                <c:pt idx="2103" formatCode="0.0">
                  <c:v>1.917</c:v>
                </c:pt>
                <c:pt idx="2104" formatCode="0.0">
                  <c:v>2.294</c:v>
                </c:pt>
                <c:pt idx="2105" formatCode="0.0">
                  <c:v>4.859</c:v>
                </c:pt>
                <c:pt idx="2106" formatCode="0.0">
                  <c:v>2.8620000000000001</c:v>
                </c:pt>
                <c:pt idx="2107" formatCode="0.0">
                  <c:v>3.0819999999999999</c:v>
                </c:pt>
                <c:pt idx="2108" formatCode="0.0">
                  <c:v>3.4460000000000002</c:v>
                </c:pt>
                <c:pt idx="2109" formatCode="0.0">
                  <c:v>3.04</c:v>
                </c:pt>
                <c:pt idx="2110" formatCode="0.0">
                  <c:v>2.177</c:v>
                </c:pt>
                <c:pt idx="2111" formatCode="0.0">
                  <c:v>3.32</c:v>
                </c:pt>
                <c:pt idx="2112" formatCode="0.0">
                  <c:v>5.1479999999999997</c:v>
                </c:pt>
                <c:pt idx="2113" formatCode="0.0">
                  <c:v>4.8730000000000002</c:v>
                </c:pt>
                <c:pt idx="2114" formatCode="0.0">
                  <c:v>4.0270000000000001</c:v>
                </c:pt>
                <c:pt idx="2115" formatCode="0.0">
                  <c:v>4.4459999999999997</c:v>
                </c:pt>
                <c:pt idx="2116" formatCode="0.0">
                  <c:v>3.0739999999999998</c:v>
                </c:pt>
                <c:pt idx="2117" formatCode="0.0">
                  <c:v>2.3490000000000002</c:v>
                </c:pt>
                <c:pt idx="2118" formatCode="0.0">
                  <c:v>2.7040000000000002</c:v>
                </c:pt>
                <c:pt idx="2119" formatCode="0.0">
                  <c:v>5.1719999999999997</c:v>
                </c:pt>
                <c:pt idx="2120" formatCode="0.0">
                  <c:v>2.6339999999999999</c:v>
                </c:pt>
                <c:pt idx="2121" formatCode="0.0">
                  <c:v>4.3940000000000001</c:v>
                </c:pt>
                <c:pt idx="2122" formatCode="0.0">
                  <c:v>3.2890000000000001</c:v>
                </c:pt>
                <c:pt idx="2123" formatCode="0.0">
                  <c:v>4.3109999999999999</c:v>
                </c:pt>
                <c:pt idx="2124" formatCode="0.0">
                  <c:v>3.3839999999999999</c:v>
                </c:pt>
                <c:pt idx="2125" formatCode="0.0">
                  <c:v>4.4610000000000003</c:v>
                </c:pt>
                <c:pt idx="2126" formatCode="0.0">
                  <c:v>1.1299999999999999</c:v>
                </c:pt>
                <c:pt idx="2127" formatCode="0.0">
                  <c:v>4.2249999999999996</c:v>
                </c:pt>
                <c:pt idx="2128" formatCode="0.0">
                  <c:v>2.681</c:v>
                </c:pt>
                <c:pt idx="2129" formatCode="0.0">
                  <c:v>2.0960000000000001</c:v>
                </c:pt>
                <c:pt idx="2130" formatCode="0.0">
                  <c:v>2.988</c:v>
                </c:pt>
                <c:pt idx="2131" formatCode="0.0">
                  <c:v>3.069</c:v>
                </c:pt>
                <c:pt idx="2132" formatCode="0.0">
                  <c:v>2.9980000000000002</c:v>
                </c:pt>
              </c:numCache>
            </c:numRef>
          </c:yVal>
          <c:smooth val="0"/>
          <c:extLst>
            <c:ext xmlns:c16="http://schemas.microsoft.com/office/drawing/2014/chart" uri="{C3380CC4-5D6E-409C-BE32-E72D297353CC}">
              <c16:uniqueId val="{00000000-DCC2-49F2-ADE4-1A42DCBAD26B}"/>
            </c:ext>
          </c:extLst>
        </c:ser>
        <c:dLbls>
          <c:showLegendKey val="0"/>
          <c:showVal val="0"/>
          <c:showCatName val="0"/>
          <c:showSerName val="0"/>
          <c:showPercent val="0"/>
          <c:showBubbleSize val="0"/>
        </c:dLbls>
        <c:axId val="431695624"/>
        <c:axId val="431696016"/>
      </c:scatterChart>
      <c:valAx>
        <c:axId val="431695624"/>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60"/>
      </c:valAx>
      <c:valAx>
        <c:axId val="431696016"/>
        <c:scaling>
          <c:orientation val="minMax"/>
          <c:max val="8"/>
          <c:min val="0"/>
        </c:scaling>
        <c:delete val="0"/>
        <c:axPos val="l"/>
        <c:title>
          <c:tx>
            <c:rich>
              <a:bodyPr/>
              <a:lstStyle/>
              <a:p>
                <a:pPr>
                  <a:defRPr sz="1400"/>
                </a:pPr>
                <a:r>
                  <a:rPr lang="en-US" sz="1400"/>
                  <a:t>ET Index</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Clear Sky</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Daily_Prev!$L$19:$L$2498</c:f>
              <c:numCache>
                <c:formatCode>0.0</c:formatCode>
                <c:ptCount val="2480"/>
                <c:pt idx="0">
                  <c:v>25.22</c:v>
                </c:pt>
                <c:pt idx="1">
                  <c:v>25.41</c:v>
                </c:pt>
                <c:pt idx="2">
                  <c:v>25.56</c:v>
                </c:pt>
                <c:pt idx="3">
                  <c:v>25.51</c:v>
                </c:pt>
                <c:pt idx="4">
                  <c:v>25.49</c:v>
                </c:pt>
                <c:pt idx="5">
                  <c:v>25.67</c:v>
                </c:pt>
                <c:pt idx="6">
                  <c:v>25.75</c:v>
                </c:pt>
                <c:pt idx="7">
                  <c:v>25.82</c:v>
                </c:pt>
                <c:pt idx="8">
                  <c:v>25.84</c:v>
                </c:pt>
                <c:pt idx="9">
                  <c:v>25.81</c:v>
                </c:pt>
                <c:pt idx="10">
                  <c:v>25.84</c:v>
                </c:pt>
                <c:pt idx="11">
                  <c:v>25.87</c:v>
                </c:pt>
                <c:pt idx="12">
                  <c:v>26.06</c:v>
                </c:pt>
                <c:pt idx="13">
                  <c:v>26</c:v>
                </c:pt>
                <c:pt idx="14">
                  <c:v>26.07</c:v>
                </c:pt>
                <c:pt idx="15">
                  <c:v>26.22</c:v>
                </c:pt>
                <c:pt idx="16">
                  <c:v>26.21</c:v>
                </c:pt>
                <c:pt idx="17">
                  <c:v>26.25</c:v>
                </c:pt>
                <c:pt idx="18">
                  <c:v>26.36</c:v>
                </c:pt>
                <c:pt idx="19">
                  <c:v>26.36</c:v>
                </c:pt>
                <c:pt idx="20">
                  <c:v>26.4</c:v>
                </c:pt>
                <c:pt idx="21">
                  <c:v>26.45</c:v>
                </c:pt>
                <c:pt idx="22">
                  <c:v>26.47</c:v>
                </c:pt>
                <c:pt idx="23">
                  <c:v>26.45</c:v>
                </c:pt>
                <c:pt idx="24">
                  <c:v>26.53</c:v>
                </c:pt>
                <c:pt idx="25">
                  <c:v>26.76</c:v>
                </c:pt>
                <c:pt idx="26">
                  <c:v>26.49</c:v>
                </c:pt>
                <c:pt idx="27">
                  <c:v>26.37</c:v>
                </c:pt>
                <c:pt idx="28">
                  <c:v>26.5</c:v>
                </c:pt>
                <c:pt idx="29">
                  <c:v>26.6</c:v>
                </c:pt>
                <c:pt idx="30">
                  <c:v>26.61</c:v>
                </c:pt>
                <c:pt idx="31">
                  <c:v>26.77</c:v>
                </c:pt>
                <c:pt idx="32">
                  <c:v>26.55</c:v>
                </c:pt>
                <c:pt idx="33">
                  <c:v>26.63</c:v>
                </c:pt>
                <c:pt idx="34">
                  <c:v>26.65</c:v>
                </c:pt>
                <c:pt idx="35">
                  <c:v>26.95</c:v>
                </c:pt>
                <c:pt idx="36">
                  <c:v>26.86</c:v>
                </c:pt>
                <c:pt idx="37">
                  <c:v>26.71</c:v>
                </c:pt>
                <c:pt idx="38">
                  <c:v>26.68</c:v>
                </c:pt>
                <c:pt idx="39">
                  <c:v>26.65</c:v>
                </c:pt>
                <c:pt idx="40">
                  <c:v>26.59</c:v>
                </c:pt>
                <c:pt idx="41">
                  <c:v>26.6</c:v>
                </c:pt>
                <c:pt idx="42">
                  <c:v>26.53</c:v>
                </c:pt>
                <c:pt idx="43">
                  <c:v>26.53</c:v>
                </c:pt>
                <c:pt idx="44">
                  <c:v>26.55</c:v>
                </c:pt>
                <c:pt idx="45">
                  <c:v>26.56</c:v>
                </c:pt>
                <c:pt idx="46">
                  <c:v>26.61</c:v>
                </c:pt>
                <c:pt idx="47">
                  <c:v>26.54</c:v>
                </c:pt>
                <c:pt idx="48">
                  <c:v>26.55</c:v>
                </c:pt>
                <c:pt idx="49">
                  <c:v>26.64</c:v>
                </c:pt>
                <c:pt idx="50">
                  <c:v>26.58</c:v>
                </c:pt>
                <c:pt idx="51">
                  <c:v>26.47</c:v>
                </c:pt>
                <c:pt idx="52">
                  <c:v>26.45</c:v>
                </c:pt>
                <c:pt idx="53">
                  <c:v>26.58</c:v>
                </c:pt>
                <c:pt idx="54">
                  <c:v>26.69</c:v>
                </c:pt>
                <c:pt idx="55">
                  <c:v>26.58</c:v>
                </c:pt>
                <c:pt idx="56">
                  <c:v>26.41</c:v>
                </c:pt>
                <c:pt idx="57">
                  <c:v>26.48</c:v>
                </c:pt>
                <c:pt idx="58">
                  <c:v>26.44</c:v>
                </c:pt>
                <c:pt idx="59">
                  <c:v>26.45</c:v>
                </c:pt>
                <c:pt idx="60">
                  <c:v>26.43</c:v>
                </c:pt>
                <c:pt idx="61">
                  <c:v>26.44</c:v>
                </c:pt>
                <c:pt idx="62">
                  <c:v>26.33</c:v>
                </c:pt>
                <c:pt idx="63">
                  <c:v>26.38</c:v>
                </c:pt>
                <c:pt idx="64">
                  <c:v>26.41</c:v>
                </c:pt>
                <c:pt idx="65">
                  <c:v>26.3</c:v>
                </c:pt>
                <c:pt idx="66">
                  <c:v>26.36</c:v>
                </c:pt>
                <c:pt idx="67">
                  <c:v>26.33</c:v>
                </c:pt>
                <c:pt idx="68">
                  <c:v>26.26</c:v>
                </c:pt>
                <c:pt idx="69">
                  <c:v>26.22</c:v>
                </c:pt>
                <c:pt idx="70">
                  <c:v>26.2</c:v>
                </c:pt>
                <c:pt idx="71">
                  <c:v>26.14</c:v>
                </c:pt>
                <c:pt idx="72">
                  <c:v>26.16</c:v>
                </c:pt>
                <c:pt idx="73">
                  <c:v>26.24</c:v>
                </c:pt>
                <c:pt idx="74">
                  <c:v>26.21</c:v>
                </c:pt>
                <c:pt idx="75">
                  <c:v>26.14</c:v>
                </c:pt>
                <c:pt idx="76">
                  <c:v>26.16</c:v>
                </c:pt>
                <c:pt idx="77">
                  <c:v>26.05</c:v>
                </c:pt>
                <c:pt idx="78">
                  <c:v>26.01</c:v>
                </c:pt>
                <c:pt idx="79">
                  <c:v>26</c:v>
                </c:pt>
                <c:pt idx="80">
                  <c:v>25.99</c:v>
                </c:pt>
                <c:pt idx="81">
                  <c:v>25.91</c:v>
                </c:pt>
                <c:pt idx="82">
                  <c:v>25.9</c:v>
                </c:pt>
                <c:pt idx="83">
                  <c:v>25.86</c:v>
                </c:pt>
                <c:pt idx="84">
                  <c:v>25.88</c:v>
                </c:pt>
                <c:pt idx="85">
                  <c:v>25.9</c:v>
                </c:pt>
                <c:pt idx="86">
                  <c:v>25.8</c:v>
                </c:pt>
                <c:pt idx="87">
                  <c:v>25.93</c:v>
                </c:pt>
                <c:pt idx="88">
                  <c:v>26.01</c:v>
                </c:pt>
                <c:pt idx="89">
                  <c:v>25.92</c:v>
                </c:pt>
                <c:pt idx="90">
                  <c:v>25.82</c:v>
                </c:pt>
                <c:pt idx="91">
                  <c:v>25.84</c:v>
                </c:pt>
                <c:pt idx="92">
                  <c:v>25.69</c:v>
                </c:pt>
                <c:pt idx="93">
                  <c:v>25.7</c:v>
                </c:pt>
                <c:pt idx="94">
                  <c:v>25.61</c:v>
                </c:pt>
                <c:pt idx="95">
                  <c:v>25.97</c:v>
                </c:pt>
                <c:pt idx="96">
                  <c:v>25.87</c:v>
                </c:pt>
                <c:pt idx="97">
                  <c:v>25.89</c:v>
                </c:pt>
                <c:pt idx="98">
                  <c:v>25.65</c:v>
                </c:pt>
                <c:pt idx="99">
                  <c:v>25.77</c:v>
                </c:pt>
                <c:pt idx="100">
                  <c:v>25.65</c:v>
                </c:pt>
                <c:pt idx="101">
                  <c:v>25.66</c:v>
                </c:pt>
                <c:pt idx="102">
                  <c:v>25.59</c:v>
                </c:pt>
                <c:pt idx="103">
                  <c:v>25.53</c:v>
                </c:pt>
                <c:pt idx="104">
                  <c:v>25.49</c:v>
                </c:pt>
                <c:pt idx="105">
                  <c:v>25.52</c:v>
                </c:pt>
                <c:pt idx="106">
                  <c:v>25.51</c:v>
                </c:pt>
                <c:pt idx="107">
                  <c:v>25.47</c:v>
                </c:pt>
                <c:pt idx="108">
                  <c:v>25.51</c:v>
                </c:pt>
                <c:pt idx="109">
                  <c:v>25.45</c:v>
                </c:pt>
                <c:pt idx="110">
                  <c:v>25.51</c:v>
                </c:pt>
                <c:pt idx="111">
                  <c:v>25.46</c:v>
                </c:pt>
                <c:pt idx="112">
                  <c:v>25.45</c:v>
                </c:pt>
                <c:pt idx="113">
                  <c:v>25.51</c:v>
                </c:pt>
                <c:pt idx="114">
                  <c:v>25.51</c:v>
                </c:pt>
                <c:pt idx="115">
                  <c:v>25.49</c:v>
                </c:pt>
                <c:pt idx="116">
                  <c:v>25.51</c:v>
                </c:pt>
                <c:pt idx="118">
                  <c:v>25.6</c:v>
                </c:pt>
                <c:pt idx="119">
                  <c:v>25.52</c:v>
                </c:pt>
                <c:pt idx="120">
                  <c:v>25.55</c:v>
                </c:pt>
                <c:pt idx="121">
                  <c:v>25.53</c:v>
                </c:pt>
                <c:pt idx="122">
                  <c:v>25.62</c:v>
                </c:pt>
                <c:pt idx="123">
                  <c:v>25.57</c:v>
                </c:pt>
                <c:pt idx="124">
                  <c:v>25.59</c:v>
                </c:pt>
                <c:pt idx="125">
                  <c:v>25.58</c:v>
                </c:pt>
                <c:pt idx="126">
                  <c:v>25.54</c:v>
                </c:pt>
                <c:pt idx="127">
                  <c:v>25.57</c:v>
                </c:pt>
                <c:pt idx="128">
                  <c:v>25.56</c:v>
                </c:pt>
                <c:pt idx="129">
                  <c:v>25.57</c:v>
                </c:pt>
                <c:pt idx="130">
                  <c:v>25.54</c:v>
                </c:pt>
                <c:pt idx="131">
                  <c:v>25.51</c:v>
                </c:pt>
                <c:pt idx="132">
                  <c:v>25.54</c:v>
                </c:pt>
                <c:pt idx="133">
                  <c:v>25.6</c:v>
                </c:pt>
                <c:pt idx="134">
                  <c:v>25.6</c:v>
                </c:pt>
                <c:pt idx="135">
                  <c:v>25.6</c:v>
                </c:pt>
                <c:pt idx="136">
                  <c:v>25.64</c:v>
                </c:pt>
                <c:pt idx="137">
                  <c:v>25.64</c:v>
                </c:pt>
                <c:pt idx="138">
                  <c:v>25.76</c:v>
                </c:pt>
                <c:pt idx="139">
                  <c:v>25.75</c:v>
                </c:pt>
                <c:pt idx="140">
                  <c:v>25.72</c:v>
                </c:pt>
                <c:pt idx="141">
                  <c:v>25.75</c:v>
                </c:pt>
                <c:pt idx="142">
                  <c:v>25.81</c:v>
                </c:pt>
                <c:pt idx="143">
                  <c:v>25.76</c:v>
                </c:pt>
                <c:pt idx="144">
                  <c:v>25.75</c:v>
                </c:pt>
                <c:pt idx="145">
                  <c:v>25.76</c:v>
                </c:pt>
                <c:pt idx="146">
                  <c:v>25.82</c:v>
                </c:pt>
                <c:pt idx="147">
                  <c:v>25.85</c:v>
                </c:pt>
                <c:pt idx="148">
                  <c:v>25.86</c:v>
                </c:pt>
                <c:pt idx="149">
                  <c:v>25.88</c:v>
                </c:pt>
                <c:pt idx="150">
                  <c:v>25.82</c:v>
                </c:pt>
                <c:pt idx="151">
                  <c:v>25.91</c:v>
                </c:pt>
                <c:pt idx="152">
                  <c:v>26.04</c:v>
                </c:pt>
                <c:pt idx="153">
                  <c:v>25.9</c:v>
                </c:pt>
                <c:pt idx="154">
                  <c:v>25.93</c:v>
                </c:pt>
                <c:pt idx="155">
                  <c:v>26</c:v>
                </c:pt>
                <c:pt idx="156">
                  <c:v>25.97</c:v>
                </c:pt>
                <c:pt idx="157">
                  <c:v>25.91</c:v>
                </c:pt>
                <c:pt idx="158">
                  <c:v>25.95</c:v>
                </c:pt>
                <c:pt idx="159">
                  <c:v>25.96</c:v>
                </c:pt>
                <c:pt idx="160">
                  <c:v>26.02</c:v>
                </c:pt>
                <c:pt idx="161">
                  <c:v>26.14</c:v>
                </c:pt>
                <c:pt idx="162">
                  <c:v>26.2</c:v>
                </c:pt>
                <c:pt idx="163">
                  <c:v>26.05</c:v>
                </c:pt>
                <c:pt idx="164">
                  <c:v>26.14</c:v>
                </c:pt>
                <c:pt idx="165">
                  <c:v>26.13</c:v>
                </c:pt>
                <c:pt idx="166">
                  <c:v>26.29</c:v>
                </c:pt>
                <c:pt idx="167">
                  <c:v>26.1</c:v>
                </c:pt>
                <c:pt idx="168">
                  <c:v>26.22</c:v>
                </c:pt>
                <c:pt idx="169">
                  <c:v>26.15</c:v>
                </c:pt>
                <c:pt idx="170">
                  <c:v>26.04</c:v>
                </c:pt>
                <c:pt idx="171">
                  <c:v>26.16</c:v>
                </c:pt>
                <c:pt idx="172">
                  <c:v>26.14</c:v>
                </c:pt>
                <c:pt idx="173">
                  <c:v>26.14</c:v>
                </c:pt>
                <c:pt idx="174">
                  <c:v>26.13</c:v>
                </c:pt>
                <c:pt idx="175">
                  <c:v>26.12</c:v>
                </c:pt>
                <c:pt idx="176">
                  <c:v>26.22</c:v>
                </c:pt>
                <c:pt idx="177">
                  <c:v>26.29</c:v>
                </c:pt>
                <c:pt idx="178">
                  <c:v>26.39</c:v>
                </c:pt>
                <c:pt idx="179">
                  <c:v>26.18</c:v>
                </c:pt>
                <c:pt idx="180">
                  <c:v>26.2</c:v>
                </c:pt>
                <c:pt idx="181">
                  <c:v>26.18</c:v>
                </c:pt>
                <c:pt idx="182">
                  <c:v>26.08</c:v>
                </c:pt>
                <c:pt idx="183">
                  <c:v>26.03</c:v>
                </c:pt>
                <c:pt idx="184">
                  <c:v>26.12</c:v>
                </c:pt>
                <c:pt idx="185">
                  <c:v>26.05</c:v>
                </c:pt>
                <c:pt idx="186">
                  <c:v>26.28</c:v>
                </c:pt>
                <c:pt idx="187">
                  <c:v>26.07</c:v>
                </c:pt>
                <c:pt idx="188">
                  <c:v>26.08</c:v>
                </c:pt>
                <c:pt idx="189">
                  <c:v>26.01</c:v>
                </c:pt>
                <c:pt idx="190">
                  <c:v>26.01</c:v>
                </c:pt>
                <c:pt idx="191">
                  <c:v>25.91</c:v>
                </c:pt>
                <c:pt idx="192">
                  <c:v>25.91</c:v>
                </c:pt>
                <c:pt idx="193">
                  <c:v>26.04</c:v>
                </c:pt>
                <c:pt idx="194">
                  <c:v>26.03</c:v>
                </c:pt>
                <c:pt idx="195">
                  <c:v>25.99</c:v>
                </c:pt>
                <c:pt idx="196">
                  <c:v>25.87</c:v>
                </c:pt>
                <c:pt idx="197">
                  <c:v>25.81</c:v>
                </c:pt>
                <c:pt idx="198">
                  <c:v>25.74</c:v>
                </c:pt>
                <c:pt idx="199">
                  <c:v>25.9</c:v>
                </c:pt>
                <c:pt idx="200">
                  <c:v>25.8</c:v>
                </c:pt>
                <c:pt idx="201">
                  <c:v>25.77</c:v>
                </c:pt>
                <c:pt idx="202">
                  <c:v>25.76</c:v>
                </c:pt>
                <c:pt idx="203">
                  <c:v>25.67</c:v>
                </c:pt>
                <c:pt idx="204">
                  <c:v>25.68</c:v>
                </c:pt>
                <c:pt idx="205">
                  <c:v>25.61</c:v>
                </c:pt>
                <c:pt idx="206">
                  <c:v>25.57</c:v>
                </c:pt>
                <c:pt idx="207">
                  <c:v>25.57</c:v>
                </c:pt>
                <c:pt idx="208">
                  <c:v>25.58</c:v>
                </c:pt>
                <c:pt idx="209">
                  <c:v>25.34</c:v>
                </c:pt>
                <c:pt idx="210">
                  <c:v>25.34</c:v>
                </c:pt>
                <c:pt idx="211">
                  <c:v>25.24</c:v>
                </c:pt>
                <c:pt idx="212">
                  <c:v>25.19</c:v>
                </c:pt>
                <c:pt idx="213">
                  <c:v>25.23</c:v>
                </c:pt>
                <c:pt idx="214">
                  <c:v>25.3</c:v>
                </c:pt>
                <c:pt idx="215">
                  <c:v>25.25</c:v>
                </c:pt>
                <c:pt idx="216">
                  <c:v>25.16</c:v>
                </c:pt>
                <c:pt idx="217">
                  <c:v>25.03</c:v>
                </c:pt>
                <c:pt idx="218">
                  <c:v>24.96</c:v>
                </c:pt>
                <c:pt idx="219">
                  <c:v>24.87</c:v>
                </c:pt>
                <c:pt idx="220">
                  <c:v>24.83</c:v>
                </c:pt>
                <c:pt idx="221">
                  <c:v>24.79</c:v>
                </c:pt>
                <c:pt idx="222">
                  <c:v>24.78</c:v>
                </c:pt>
                <c:pt idx="223">
                  <c:v>24.72</c:v>
                </c:pt>
                <c:pt idx="224">
                  <c:v>24.65</c:v>
                </c:pt>
                <c:pt idx="225">
                  <c:v>24.56</c:v>
                </c:pt>
                <c:pt idx="226">
                  <c:v>24.56</c:v>
                </c:pt>
                <c:pt idx="227">
                  <c:v>24.52</c:v>
                </c:pt>
                <c:pt idx="228">
                  <c:v>24.41</c:v>
                </c:pt>
                <c:pt idx="229">
                  <c:v>24.39</c:v>
                </c:pt>
                <c:pt idx="230">
                  <c:v>24.3</c:v>
                </c:pt>
                <c:pt idx="231">
                  <c:v>24.21</c:v>
                </c:pt>
                <c:pt idx="232">
                  <c:v>24.1</c:v>
                </c:pt>
                <c:pt idx="233">
                  <c:v>23.99</c:v>
                </c:pt>
                <c:pt idx="234">
                  <c:v>24.01</c:v>
                </c:pt>
                <c:pt idx="235">
                  <c:v>23.9</c:v>
                </c:pt>
                <c:pt idx="236">
                  <c:v>23.82</c:v>
                </c:pt>
                <c:pt idx="237">
                  <c:v>23.8</c:v>
                </c:pt>
                <c:pt idx="238">
                  <c:v>23.82</c:v>
                </c:pt>
                <c:pt idx="239">
                  <c:v>23.74</c:v>
                </c:pt>
                <c:pt idx="240">
                  <c:v>23.71</c:v>
                </c:pt>
                <c:pt idx="241">
                  <c:v>23.56</c:v>
                </c:pt>
                <c:pt idx="242">
                  <c:v>23.56</c:v>
                </c:pt>
                <c:pt idx="243">
                  <c:v>23.37</c:v>
                </c:pt>
                <c:pt idx="244">
                  <c:v>23.31</c:v>
                </c:pt>
                <c:pt idx="245">
                  <c:v>23.25</c:v>
                </c:pt>
                <c:pt idx="246">
                  <c:v>23.28</c:v>
                </c:pt>
                <c:pt idx="247">
                  <c:v>23.23</c:v>
                </c:pt>
                <c:pt idx="248">
                  <c:v>23.09</c:v>
                </c:pt>
                <c:pt idx="249">
                  <c:v>23.1</c:v>
                </c:pt>
                <c:pt idx="250">
                  <c:v>22.16</c:v>
                </c:pt>
                <c:pt idx="251">
                  <c:v>22.91</c:v>
                </c:pt>
                <c:pt idx="252">
                  <c:v>22.82</c:v>
                </c:pt>
                <c:pt idx="253">
                  <c:v>22.72</c:v>
                </c:pt>
                <c:pt idx="254">
                  <c:v>22.64</c:v>
                </c:pt>
                <c:pt idx="255">
                  <c:v>22.65</c:v>
                </c:pt>
                <c:pt idx="256">
                  <c:v>22.59</c:v>
                </c:pt>
                <c:pt idx="257">
                  <c:v>22.43</c:v>
                </c:pt>
                <c:pt idx="258">
                  <c:v>22.42</c:v>
                </c:pt>
                <c:pt idx="259">
                  <c:v>22.34</c:v>
                </c:pt>
                <c:pt idx="260">
                  <c:v>22.41</c:v>
                </c:pt>
                <c:pt idx="261">
                  <c:v>22.33</c:v>
                </c:pt>
                <c:pt idx="262">
                  <c:v>22.28</c:v>
                </c:pt>
                <c:pt idx="263">
                  <c:v>22.16</c:v>
                </c:pt>
                <c:pt idx="264">
                  <c:v>22.17</c:v>
                </c:pt>
                <c:pt idx="265">
                  <c:v>22.13</c:v>
                </c:pt>
                <c:pt idx="266">
                  <c:v>21.99</c:v>
                </c:pt>
                <c:pt idx="267">
                  <c:v>22</c:v>
                </c:pt>
                <c:pt idx="268">
                  <c:v>22.11</c:v>
                </c:pt>
                <c:pt idx="269">
                  <c:v>21.86</c:v>
                </c:pt>
                <c:pt idx="270">
                  <c:v>21.83</c:v>
                </c:pt>
                <c:pt idx="271">
                  <c:v>21.83</c:v>
                </c:pt>
                <c:pt idx="272">
                  <c:v>21.82</c:v>
                </c:pt>
                <c:pt idx="273">
                  <c:v>21.79</c:v>
                </c:pt>
                <c:pt idx="274">
                  <c:v>21.76</c:v>
                </c:pt>
                <c:pt idx="275">
                  <c:v>21.68</c:v>
                </c:pt>
                <c:pt idx="276">
                  <c:v>21.58</c:v>
                </c:pt>
                <c:pt idx="277">
                  <c:v>21.5</c:v>
                </c:pt>
                <c:pt idx="278">
                  <c:v>21.41</c:v>
                </c:pt>
                <c:pt idx="279">
                  <c:v>21.37</c:v>
                </c:pt>
                <c:pt idx="280">
                  <c:v>21.48</c:v>
                </c:pt>
                <c:pt idx="281">
                  <c:v>21.49</c:v>
                </c:pt>
                <c:pt idx="282">
                  <c:v>21.41</c:v>
                </c:pt>
                <c:pt idx="283">
                  <c:v>21.37</c:v>
                </c:pt>
                <c:pt idx="284">
                  <c:v>21.32</c:v>
                </c:pt>
                <c:pt idx="285">
                  <c:v>21.45</c:v>
                </c:pt>
                <c:pt idx="286">
                  <c:v>21.29</c:v>
                </c:pt>
                <c:pt idx="287">
                  <c:v>21.34</c:v>
                </c:pt>
                <c:pt idx="288">
                  <c:v>21.32</c:v>
                </c:pt>
                <c:pt idx="289">
                  <c:v>21.3</c:v>
                </c:pt>
                <c:pt idx="290">
                  <c:v>21.29</c:v>
                </c:pt>
                <c:pt idx="291">
                  <c:v>21.3</c:v>
                </c:pt>
                <c:pt idx="292">
                  <c:v>21.22</c:v>
                </c:pt>
                <c:pt idx="293">
                  <c:v>21.25</c:v>
                </c:pt>
                <c:pt idx="294">
                  <c:v>21.28</c:v>
                </c:pt>
                <c:pt idx="295">
                  <c:v>21.29</c:v>
                </c:pt>
                <c:pt idx="296">
                  <c:v>21.31</c:v>
                </c:pt>
                <c:pt idx="297">
                  <c:v>21.26</c:v>
                </c:pt>
                <c:pt idx="298">
                  <c:v>21.34</c:v>
                </c:pt>
                <c:pt idx="299">
                  <c:v>21.38</c:v>
                </c:pt>
                <c:pt idx="300">
                  <c:v>21.37</c:v>
                </c:pt>
                <c:pt idx="301">
                  <c:v>21.47</c:v>
                </c:pt>
                <c:pt idx="302">
                  <c:v>21.51</c:v>
                </c:pt>
                <c:pt idx="303">
                  <c:v>21.44</c:v>
                </c:pt>
                <c:pt idx="304">
                  <c:v>21.48</c:v>
                </c:pt>
                <c:pt idx="305">
                  <c:v>21.48</c:v>
                </c:pt>
                <c:pt idx="306">
                  <c:v>21.53</c:v>
                </c:pt>
                <c:pt idx="307">
                  <c:v>21.53</c:v>
                </c:pt>
                <c:pt idx="308">
                  <c:v>21.59</c:v>
                </c:pt>
                <c:pt idx="309">
                  <c:v>21.66</c:v>
                </c:pt>
                <c:pt idx="310">
                  <c:v>21.7</c:v>
                </c:pt>
                <c:pt idx="311">
                  <c:v>21.75</c:v>
                </c:pt>
                <c:pt idx="312">
                  <c:v>21.77</c:v>
                </c:pt>
                <c:pt idx="313">
                  <c:v>21.89</c:v>
                </c:pt>
                <c:pt idx="314">
                  <c:v>21.94</c:v>
                </c:pt>
                <c:pt idx="315">
                  <c:v>22.02</c:v>
                </c:pt>
                <c:pt idx="316">
                  <c:v>22.26</c:v>
                </c:pt>
                <c:pt idx="317">
                  <c:v>22.02</c:v>
                </c:pt>
                <c:pt idx="318">
                  <c:v>22.09</c:v>
                </c:pt>
                <c:pt idx="319">
                  <c:v>22.29</c:v>
                </c:pt>
                <c:pt idx="320">
                  <c:v>22.14</c:v>
                </c:pt>
                <c:pt idx="321">
                  <c:v>22.21</c:v>
                </c:pt>
                <c:pt idx="322">
                  <c:v>22.41</c:v>
                </c:pt>
                <c:pt idx="323">
                  <c:v>22.67</c:v>
                </c:pt>
                <c:pt idx="324">
                  <c:v>22.66</c:v>
                </c:pt>
                <c:pt idx="325">
                  <c:v>22.4</c:v>
                </c:pt>
                <c:pt idx="326">
                  <c:v>22.67</c:v>
                </c:pt>
                <c:pt idx="327">
                  <c:v>22.69</c:v>
                </c:pt>
                <c:pt idx="328">
                  <c:v>22.73</c:v>
                </c:pt>
                <c:pt idx="329">
                  <c:v>22.73</c:v>
                </c:pt>
                <c:pt idx="330">
                  <c:v>22.96</c:v>
                </c:pt>
                <c:pt idx="331">
                  <c:v>22.91</c:v>
                </c:pt>
                <c:pt idx="332">
                  <c:v>22.9</c:v>
                </c:pt>
                <c:pt idx="333">
                  <c:v>22.91</c:v>
                </c:pt>
                <c:pt idx="334">
                  <c:v>23.12</c:v>
                </c:pt>
                <c:pt idx="335">
                  <c:v>23.21</c:v>
                </c:pt>
                <c:pt idx="336">
                  <c:v>23.31</c:v>
                </c:pt>
                <c:pt idx="337">
                  <c:v>23.31</c:v>
                </c:pt>
                <c:pt idx="338">
                  <c:v>23.32</c:v>
                </c:pt>
                <c:pt idx="339">
                  <c:v>23.33</c:v>
                </c:pt>
                <c:pt idx="340">
                  <c:v>23.56</c:v>
                </c:pt>
                <c:pt idx="341">
                  <c:v>23.71</c:v>
                </c:pt>
                <c:pt idx="342">
                  <c:v>23.81</c:v>
                </c:pt>
                <c:pt idx="343">
                  <c:v>23.96</c:v>
                </c:pt>
                <c:pt idx="344">
                  <c:v>23.55</c:v>
                </c:pt>
                <c:pt idx="345">
                  <c:v>23.77</c:v>
                </c:pt>
                <c:pt idx="346">
                  <c:v>23.85</c:v>
                </c:pt>
                <c:pt idx="347">
                  <c:v>24.04</c:v>
                </c:pt>
                <c:pt idx="348">
                  <c:v>24.08</c:v>
                </c:pt>
                <c:pt idx="349">
                  <c:v>24.28</c:v>
                </c:pt>
                <c:pt idx="350">
                  <c:v>24.22</c:v>
                </c:pt>
                <c:pt idx="351">
                  <c:v>24.29</c:v>
                </c:pt>
                <c:pt idx="352">
                  <c:v>24.2</c:v>
                </c:pt>
                <c:pt idx="353">
                  <c:v>24.26</c:v>
                </c:pt>
                <c:pt idx="354">
                  <c:v>24.42</c:v>
                </c:pt>
                <c:pt idx="355">
                  <c:v>24.78</c:v>
                </c:pt>
                <c:pt idx="356">
                  <c:v>24.86</c:v>
                </c:pt>
                <c:pt idx="357">
                  <c:v>24.8</c:v>
                </c:pt>
                <c:pt idx="358">
                  <c:v>24.7</c:v>
                </c:pt>
                <c:pt idx="359">
                  <c:v>24.81</c:v>
                </c:pt>
                <c:pt idx="360">
                  <c:v>24.84</c:v>
                </c:pt>
                <c:pt idx="361">
                  <c:v>25.01</c:v>
                </c:pt>
                <c:pt idx="362">
                  <c:v>25.35</c:v>
                </c:pt>
                <c:pt idx="363">
                  <c:v>25.2</c:v>
                </c:pt>
                <c:pt idx="364">
                  <c:v>25.29</c:v>
                </c:pt>
                <c:pt idx="365">
                  <c:v>25.28</c:v>
                </c:pt>
                <c:pt idx="366">
                  <c:v>25.2</c:v>
                </c:pt>
                <c:pt idx="367">
                  <c:v>25.29</c:v>
                </c:pt>
                <c:pt idx="368">
                  <c:v>25.51</c:v>
                </c:pt>
                <c:pt idx="369">
                  <c:v>25.38</c:v>
                </c:pt>
                <c:pt idx="370">
                  <c:v>25.54</c:v>
                </c:pt>
                <c:pt idx="371">
                  <c:v>25.69</c:v>
                </c:pt>
                <c:pt idx="372">
                  <c:v>25.69</c:v>
                </c:pt>
                <c:pt idx="373">
                  <c:v>25.85</c:v>
                </c:pt>
                <c:pt idx="374">
                  <c:v>25.76</c:v>
                </c:pt>
                <c:pt idx="375">
                  <c:v>25.9</c:v>
                </c:pt>
                <c:pt idx="376">
                  <c:v>25.92</c:v>
                </c:pt>
                <c:pt idx="377">
                  <c:v>26.12</c:v>
                </c:pt>
                <c:pt idx="378">
                  <c:v>26.16</c:v>
                </c:pt>
                <c:pt idx="379">
                  <c:v>26.57</c:v>
                </c:pt>
                <c:pt idx="380">
                  <c:v>26.35</c:v>
                </c:pt>
                <c:pt idx="381">
                  <c:v>26.18</c:v>
                </c:pt>
                <c:pt idx="382">
                  <c:v>26.05</c:v>
                </c:pt>
                <c:pt idx="383">
                  <c:v>26.02</c:v>
                </c:pt>
                <c:pt idx="384">
                  <c:v>26.08</c:v>
                </c:pt>
                <c:pt idx="385">
                  <c:v>26.1</c:v>
                </c:pt>
                <c:pt idx="386">
                  <c:v>26.3</c:v>
                </c:pt>
                <c:pt idx="387">
                  <c:v>26.2</c:v>
                </c:pt>
                <c:pt idx="388">
                  <c:v>26.46</c:v>
                </c:pt>
                <c:pt idx="389">
                  <c:v>26.48</c:v>
                </c:pt>
                <c:pt idx="390">
                  <c:v>26.42</c:v>
                </c:pt>
                <c:pt idx="391">
                  <c:v>26.45</c:v>
                </c:pt>
                <c:pt idx="392">
                  <c:v>26.48</c:v>
                </c:pt>
                <c:pt idx="393">
                  <c:v>26.55</c:v>
                </c:pt>
                <c:pt idx="394">
                  <c:v>26.64</c:v>
                </c:pt>
                <c:pt idx="395">
                  <c:v>26.67</c:v>
                </c:pt>
                <c:pt idx="396">
                  <c:v>26.69</c:v>
                </c:pt>
                <c:pt idx="397">
                  <c:v>26.73</c:v>
                </c:pt>
                <c:pt idx="398">
                  <c:v>26.64</c:v>
                </c:pt>
                <c:pt idx="399">
                  <c:v>26.6</c:v>
                </c:pt>
                <c:pt idx="400">
                  <c:v>26.87</c:v>
                </c:pt>
                <c:pt idx="401">
                  <c:v>26.8</c:v>
                </c:pt>
                <c:pt idx="402">
                  <c:v>26.88</c:v>
                </c:pt>
                <c:pt idx="403">
                  <c:v>26.81</c:v>
                </c:pt>
                <c:pt idx="404">
                  <c:v>26.56</c:v>
                </c:pt>
                <c:pt idx="405">
                  <c:v>26.66</c:v>
                </c:pt>
                <c:pt idx="406">
                  <c:v>26.81</c:v>
                </c:pt>
                <c:pt idx="407">
                  <c:v>26.86</c:v>
                </c:pt>
                <c:pt idx="408">
                  <c:v>27.04</c:v>
                </c:pt>
                <c:pt idx="409">
                  <c:v>27.03</c:v>
                </c:pt>
                <c:pt idx="410">
                  <c:v>27.06</c:v>
                </c:pt>
                <c:pt idx="411">
                  <c:v>26.75</c:v>
                </c:pt>
                <c:pt idx="412">
                  <c:v>26.68</c:v>
                </c:pt>
                <c:pt idx="413">
                  <c:v>26.65</c:v>
                </c:pt>
                <c:pt idx="414">
                  <c:v>26.58</c:v>
                </c:pt>
                <c:pt idx="415">
                  <c:v>26.6</c:v>
                </c:pt>
                <c:pt idx="416">
                  <c:v>26.43</c:v>
                </c:pt>
                <c:pt idx="417">
                  <c:v>26.47</c:v>
                </c:pt>
                <c:pt idx="418">
                  <c:v>26.36</c:v>
                </c:pt>
                <c:pt idx="419">
                  <c:v>26.3</c:v>
                </c:pt>
                <c:pt idx="420">
                  <c:v>26.38</c:v>
                </c:pt>
                <c:pt idx="421">
                  <c:v>26.44</c:v>
                </c:pt>
                <c:pt idx="422">
                  <c:v>26.3</c:v>
                </c:pt>
                <c:pt idx="423">
                  <c:v>26.45</c:v>
                </c:pt>
                <c:pt idx="424">
                  <c:v>26.39</c:v>
                </c:pt>
                <c:pt idx="425">
                  <c:v>26.41</c:v>
                </c:pt>
                <c:pt idx="426">
                  <c:v>26.38</c:v>
                </c:pt>
                <c:pt idx="427">
                  <c:v>26.38</c:v>
                </c:pt>
                <c:pt idx="428">
                  <c:v>26.35</c:v>
                </c:pt>
                <c:pt idx="429">
                  <c:v>26.39</c:v>
                </c:pt>
                <c:pt idx="430">
                  <c:v>26.31</c:v>
                </c:pt>
                <c:pt idx="431">
                  <c:v>26.33</c:v>
                </c:pt>
                <c:pt idx="432">
                  <c:v>26.31</c:v>
                </c:pt>
                <c:pt idx="433">
                  <c:v>26.19</c:v>
                </c:pt>
                <c:pt idx="434">
                  <c:v>26.25</c:v>
                </c:pt>
                <c:pt idx="435">
                  <c:v>26.55</c:v>
                </c:pt>
                <c:pt idx="436">
                  <c:v>26.16</c:v>
                </c:pt>
                <c:pt idx="437">
                  <c:v>26.23</c:v>
                </c:pt>
                <c:pt idx="438">
                  <c:v>26.15</c:v>
                </c:pt>
                <c:pt idx="439">
                  <c:v>26.05</c:v>
                </c:pt>
                <c:pt idx="440">
                  <c:v>26.04</c:v>
                </c:pt>
                <c:pt idx="441">
                  <c:v>25.87</c:v>
                </c:pt>
                <c:pt idx="442">
                  <c:v>25.87</c:v>
                </c:pt>
                <c:pt idx="443">
                  <c:v>25.78</c:v>
                </c:pt>
                <c:pt idx="444">
                  <c:v>26</c:v>
                </c:pt>
                <c:pt idx="445">
                  <c:v>25.88</c:v>
                </c:pt>
                <c:pt idx="446">
                  <c:v>25.96</c:v>
                </c:pt>
                <c:pt idx="447">
                  <c:v>25.89</c:v>
                </c:pt>
                <c:pt idx="448">
                  <c:v>25.83</c:v>
                </c:pt>
                <c:pt idx="449">
                  <c:v>25.8</c:v>
                </c:pt>
                <c:pt idx="450">
                  <c:v>25.8</c:v>
                </c:pt>
                <c:pt idx="451">
                  <c:v>25.83</c:v>
                </c:pt>
                <c:pt idx="452">
                  <c:v>25.79</c:v>
                </c:pt>
                <c:pt idx="453">
                  <c:v>25.55</c:v>
                </c:pt>
                <c:pt idx="454">
                  <c:v>25.78</c:v>
                </c:pt>
                <c:pt idx="455">
                  <c:v>25.87</c:v>
                </c:pt>
                <c:pt idx="456">
                  <c:v>25.86</c:v>
                </c:pt>
                <c:pt idx="457">
                  <c:v>25.83</c:v>
                </c:pt>
                <c:pt idx="458">
                  <c:v>25.78</c:v>
                </c:pt>
                <c:pt idx="459">
                  <c:v>25.77</c:v>
                </c:pt>
                <c:pt idx="460">
                  <c:v>25.75</c:v>
                </c:pt>
                <c:pt idx="461">
                  <c:v>25.78</c:v>
                </c:pt>
                <c:pt idx="462">
                  <c:v>25.79</c:v>
                </c:pt>
                <c:pt idx="463">
                  <c:v>25.64</c:v>
                </c:pt>
                <c:pt idx="464">
                  <c:v>25.65</c:v>
                </c:pt>
                <c:pt idx="465">
                  <c:v>25.67</c:v>
                </c:pt>
                <c:pt idx="466">
                  <c:v>25.61</c:v>
                </c:pt>
                <c:pt idx="467">
                  <c:v>25.6</c:v>
                </c:pt>
                <c:pt idx="468">
                  <c:v>25.7</c:v>
                </c:pt>
                <c:pt idx="469">
                  <c:v>25.6</c:v>
                </c:pt>
                <c:pt idx="470">
                  <c:v>25.59</c:v>
                </c:pt>
                <c:pt idx="471">
                  <c:v>25.67</c:v>
                </c:pt>
                <c:pt idx="472">
                  <c:v>25.76</c:v>
                </c:pt>
                <c:pt idx="473">
                  <c:v>25.55</c:v>
                </c:pt>
                <c:pt idx="474">
                  <c:v>25.5</c:v>
                </c:pt>
                <c:pt idx="475">
                  <c:v>25.55</c:v>
                </c:pt>
                <c:pt idx="476">
                  <c:v>25.69</c:v>
                </c:pt>
                <c:pt idx="477">
                  <c:v>25.49</c:v>
                </c:pt>
                <c:pt idx="478">
                  <c:v>25.56</c:v>
                </c:pt>
                <c:pt idx="479">
                  <c:v>25.53</c:v>
                </c:pt>
                <c:pt idx="480">
                  <c:v>25.5</c:v>
                </c:pt>
                <c:pt idx="481">
                  <c:v>25.57</c:v>
                </c:pt>
                <c:pt idx="482">
                  <c:v>25.69</c:v>
                </c:pt>
                <c:pt idx="483">
                  <c:v>25.5</c:v>
                </c:pt>
                <c:pt idx="484">
                  <c:v>25.51</c:v>
                </c:pt>
                <c:pt idx="485">
                  <c:v>25.46</c:v>
                </c:pt>
                <c:pt idx="486">
                  <c:v>25.46</c:v>
                </c:pt>
                <c:pt idx="487">
                  <c:v>25.5</c:v>
                </c:pt>
                <c:pt idx="488">
                  <c:v>25.73</c:v>
                </c:pt>
                <c:pt idx="489">
                  <c:v>25.76</c:v>
                </c:pt>
                <c:pt idx="490">
                  <c:v>25.55</c:v>
                </c:pt>
                <c:pt idx="491">
                  <c:v>25.54</c:v>
                </c:pt>
                <c:pt idx="492">
                  <c:v>25.54</c:v>
                </c:pt>
                <c:pt idx="493">
                  <c:v>25.5</c:v>
                </c:pt>
                <c:pt idx="494">
                  <c:v>25.62</c:v>
                </c:pt>
                <c:pt idx="495">
                  <c:v>25.51</c:v>
                </c:pt>
                <c:pt idx="496">
                  <c:v>25.49</c:v>
                </c:pt>
                <c:pt idx="497">
                  <c:v>25.51</c:v>
                </c:pt>
                <c:pt idx="498">
                  <c:v>25.57</c:v>
                </c:pt>
                <c:pt idx="499">
                  <c:v>25.74</c:v>
                </c:pt>
                <c:pt idx="500">
                  <c:v>25.58</c:v>
                </c:pt>
                <c:pt idx="501">
                  <c:v>25.75</c:v>
                </c:pt>
                <c:pt idx="502">
                  <c:v>25.7</c:v>
                </c:pt>
                <c:pt idx="503">
                  <c:v>25.75</c:v>
                </c:pt>
                <c:pt idx="504">
                  <c:v>25.74</c:v>
                </c:pt>
                <c:pt idx="505">
                  <c:v>25.82</c:v>
                </c:pt>
                <c:pt idx="506">
                  <c:v>25.8</c:v>
                </c:pt>
                <c:pt idx="507">
                  <c:v>25.73</c:v>
                </c:pt>
                <c:pt idx="508">
                  <c:v>25.94</c:v>
                </c:pt>
                <c:pt idx="509">
                  <c:v>25.8</c:v>
                </c:pt>
                <c:pt idx="510">
                  <c:v>25.83</c:v>
                </c:pt>
                <c:pt idx="511">
                  <c:v>25.89</c:v>
                </c:pt>
                <c:pt idx="512">
                  <c:v>25.94</c:v>
                </c:pt>
                <c:pt idx="513">
                  <c:v>25.81</c:v>
                </c:pt>
                <c:pt idx="514">
                  <c:v>25.85</c:v>
                </c:pt>
                <c:pt idx="515">
                  <c:v>25.88</c:v>
                </c:pt>
                <c:pt idx="516">
                  <c:v>25.93</c:v>
                </c:pt>
                <c:pt idx="517">
                  <c:v>26.06</c:v>
                </c:pt>
                <c:pt idx="518">
                  <c:v>25.96</c:v>
                </c:pt>
                <c:pt idx="519">
                  <c:v>25.99</c:v>
                </c:pt>
                <c:pt idx="520">
                  <c:v>26.01</c:v>
                </c:pt>
                <c:pt idx="521">
                  <c:v>26.09</c:v>
                </c:pt>
                <c:pt idx="522">
                  <c:v>26.08</c:v>
                </c:pt>
                <c:pt idx="523">
                  <c:v>26.1</c:v>
                </c:pt>
                <c:pt idx="524">
                  <c:v>26.01</c:v>
                </c:pt>
                <c:pt idx="525">
                  <c:v>26.01</c:v>
                </c:pt>
                <c:pt idx="526">
                  <c:v>25.98</c:v>
                </c:pt>
                <c:pt idx="527">
                  <c:v>26.01</c:v>
                </c:pt>
                <c:pt idx="528">
                  <c:v>26.16</c:v>
                </c:pt>
                <c:pt idx="529">
                  <c:v>26.12</c:v>
                </c:pt>
                <c:pt idx="530">
                  <c:v>26.16</c:v>
                </c:pt>
                <c:pt idx="531">
                  <c:v>26.1</c:v>
                </c:pt>
                <c:pt idx="532">
                  <c:v>26.22</c:v>
                </c:pt>
                <c:pt idx="533">
                  <c:v>26.11</c:v>
                </c:pt>
                <c:pt idx="534">
                  <c:v>26.14</c:v>
                </c:pt>
                <c:pt idx="535">
                  <c:v>26.06</c:v>
                </c:pt>
                <c:pt idx="536">
                  <c:v>26.1</c:v>
                </c:pt>
                <c:pt idx="537">
                  <c:v>26.17</c:v>
                </c:pt>
                <c:pt idx="538">
                  <c:v>26.18</c:v>
                </c:pt>
                <c:pt idx="539">
                  <c:v>26.12</c:v>
                </c:pt>
                <c:pt idx="540">
                  <c:v>26.14</c:v>
                </c:pt>
                <c:pt idx="541">
                  <c:v>26.25</c:v>
                </c:pt>
                <c:pt idx="542">
                  <c:v>26.15</c:v>
                </c:pt>
                <c:pt idx="543">
                  <c:v>26.27</c:v>
                </c:pt>
                <c:pt idx="544">
                  <c:v>26.35</c:v>
                </c:pt>
                <c:pt idx="545">
                  <c:v>26.31</c:v>
                </c:pt>
                <c:pt idx="546">
                  <c:v>26.27</c:v>
                </c:pt>
                <c:pt idx="547">
                  <c:v>26.27</c:v>
                </c:pt>
                <c:pt idx="548">
                  <c:v>26.23</c:v>
                </c:pt>
                <c:pt idx="549">
                  <c:v>26.24</c:v>
                </c:pt>
                <c:pt idx="550">
                  <c:v>26.27</c:v>
                </c:pt>
                <c:pt idx="551">
                  <c:v>26.24</c:v>
                </c:pt>
                <c:pt idx="552">
                  <c:v>26.17</c:v>
                </c:pt>
                <c:pt idx="553">
                  <c:v>26.1</c:v>
                </c:pt>
                <c:pt idx="554">
                  <c:v>26.14</c:v>
                </c:pt>
                <c:pt idx="555">
                  <c:v>26.14</c:v>
                </c:pt>
                <c:pt idx="556">
                  <c:v>26.16</c:v>
                </c:pt>
                <c:pt idx="557">
                  <c:v>26.04</c:v>
                </c:pt>
                <c:pt idx="558">
                  <c:v>25.99</c:v>
                </c:pt>
                <c:pt idx="559">
                  <c:v>26.02</c:v>
                </c:pt>
                <c:pt idx="560">
                  <c:v>25.98</c:v>
                </c:pt>
                <c:pt idx="561">
                  <c:v>26.11</c:v>
                </c:pt>
                <c:pt idx="562">
                  <c:v>26.06</c:v>
                </c:pt>
                <c:pt idx="563">
                  <c:v>25.98</c:v>
                </c:pt>
                <c:pt idx="564">
                  <c:v>26.13</c:v>
                </c:pt>
                <c:pt idx="565">
                  <c:v>26.07</c:v>
                </c:pt>
                <c:pt idx="566">
                  <c:v>25.79</c:v>
                </c:pt>
                <c:pt idx="567">
                  <c:v>25.7</c:v>
                </c:pt>
                <c:pt idx="568">
                  <c:v>25.97</c:v>
                </c:pt>
                <c:pt idx="569">
                  <c:v>25.76</c:v>
                </c:pt>
                <c:pt idx="570">
                  <c:v>25.95</c:v>
                </c:pt>
                <c:pt idx="571">
                  <c:v>25.87</c:v>
                </c:pt>
                <c:pt idx="572">
                  <c:v>25.61</c:v>
                </c:pt>
                <c:pt idx="573">
                  <c:v>25.59</c:v>
                </c:pt>
                <c:pt idx="574">
                  <c:v>25.47</c:v>
                </c:pt>
                <c:pt idx="575">
                  <c:v>25.39</c:v>
                </c:pt>
                <c:pt idx="576">
                  <c:v>25.39</c:v>
                </c:pt>
                <c:pt idx="577">
                  <c:v>25.47</c:v>
                </c:pt>
                <c:pt idx="578">
                  <c:v>25.15</c:v>
                </c:pt>
                <c:pt idx="579">
                  <c:v>25.3</c:v>
                </c:pt>
                <c:pt idx="580">
                  <c:v>25.21</c:v>
                </c:pt>
                <c:pt idx="581">
                  <c:v>25.26</c:v>
                </c:pt>
                <c:pt idx="582">
                  <c:v>25.31</c:v>
                </c:pt>
                <c:pt idx="583">
                  <c:v>25.13</c:v>
                </c:pt>
                <c:pt idx="584">
                  <c:v>25</c:v>
                </c:pt>
                <c:pt idx="585">
                  <c:v>24.97</c:v>
                </c:pt>
                <c:pt idx="586">
                  <c:v>24.91</c:v>
                </c:pt>
                <c:pt idx="587">
                  <c:v>24.88</c:v>
                </c:pt>
                <c:pt idx="588">
                  <c:v>24.81</c:v>
                </c:pt>
                <c:pt idx="589">
                  <c:v>24.72</c:v>
                </c:pt>
                <c:pt idx="590">
                  <c:v>24.61</c:v>
                </c:pt>
                <c:pt idx="591">
                  <c:v>24.62</c:v>
                </c:pt>
                <c:pt idx="592">
                  <c:v>24.58</c:v>
                </c:pt>
                <c:pt idx="593">
                  <c:v>24.47</c:v>
                </c:pt>
                <c:pt idx="594">
                  <c:v>24.34</c:v>
                </c:pt>
                <c:pt idx="595">
                  <c:v>24.4</c:v>
                </c:pt>
                <c:pt idx="596">
                  <c:v>24.32</c:v>
                </c:pt>
                <c:pt idx="597">
                  <c:v>24.28</c:v>
                </c:pt>
                <c:pt idx="598">
                  <c:v>24.21</c:v>
                </c:pt>
                <c:pt idx="599">
                  <c:v>24.06</c:v>
                </c:pt>
                <c:pt idx="600">
                  <c:v>23.98</c:v>
                </c:pt>
                <c:pt idx="601">
                  <c:v>23.89</c:v>
                </c:pt>
                <c:pt idx="602">
                  <c:v>23.87</c:v>
                </c:pt>
                <c:pt idx="603">
                  <c:v>23.72</c:v>
                </c:pt>
                <c:pt idx="604">
                  <c:v>23.76</c:v>
                </c:pt>
                <c:pt idx="605">
                  <c:v>23.82</c:v>
                </c:pt>
                <c:pt idx="606">
                  <c:v>23.68</c:v>
                </c:pt>
                <c:pt idx="607">
                  <c:v>23.59</c:v>
                </c:pt>
                <c:pt idx="608">
                  <c:v>23.5</c:v>
                </c:pt>
                <c:pt idx="609">
                  <c:v>23.41</c:v>
                </c:pt>
                <c:pt idx="610">
                  <c:v>23.35</c:v>
                </c:pt>
                <c:pt idx="611">
                  <c:v>23.27</c:v>
                </c:pt>
                <c:pt idx="612">
                  <c:v>23.27</c:v>
                </c:pt>
                <c:pt idx="613">
                  <c:v>23.13</c:v>
                </c:pt>
                <c:pt idx="614">
                  <c:v>23.06</c:v>
                </c:pt>
                <c:pt idx="615">
                  <c:v>23.02</c:v>
                </c:pt>
                <c:pt idx="616">
                  <c:v>23.07</c:v>
                </c:pt>
                <c:pt idx="617">
                  <c:v>22.97</c:v>
                </c:pt>
                <c:pt idx="618">
                  <c:v>22.94</c:v>
                </c:pt>
                <c:pt idx="619">
                  <c:v>22.87</c:v>
                </c:pt>
                <c:pt idx="620">
                  <c:v>22.65</c:v>
                </c:pt>
                <c:pt idx="621">
                  <c:v>22.6</c:v>
                </c:pt>
                <c:pt idx="622">
                  <c:v>22.57</c:v>
                </c:pt>
                <c:pt idx="623">
                  <c:v>22.5</c:v>
                </c:pt>
                <c:pt idx="624">
                  <c:v>22.49</c:v>
                </c:pt>
                <c:pt idx="625">
                  <c:v>22.46</c:v>
                </c:pt>
                <c:pt idx="626">
                  <c:v>22.42</c:v>
                </c:pt>
                <c:pt idx="627">
                  <c:v>22.4</c:v>
                </c:pt>
                <c:pt idx="628">
                  <c:v>22.3</c:v>
                </c:pt>
                <c:pt idx="629">
                  <c:v>22.22</c:v>
                </c:pt>
                <c:pt idx="630">
                  <c:v>22.18</c:v>
                </c:pt>
                <c:pt idx="631">
                  <c:v>22.23</c:v>
                </c:pt>
                <c:pt idx="632">
                  <c:v>22.23</c:v>
                </c:pt>
                <c:pt idx="633">
                  <c:v>22.08</c:v>
                </c:pt>
                <c:pt idx="634">
                  <c:v>21.96</c:v>
                </c:pt>
                <c:pt idx="635">
                  <c:v>21.86</c:v>
                </c:pt>
                <c:pt idx="636">
                  <c:v>21.83</c:v>
                </c:pt>
                <c:pt idx="637">
                  <c:v>21.79</c:v>
                </c:pt>
                <c:pt idx="638">
                  <c:v>21.72</c:v>
                </c:pt>
                <c:pt idx="639">
                  <c:v>21.7</c:v>
                </c:pt>
                <c:pt idx="640">
                  <c:v>21.66</c:v>
                </c:pt>
                <c:pt idx="641">
                  <c:v>21.63</c:v>
                </c:pt>
                <c:pt idx="642">
                  <c:v>21.73</c:v>
                </c:pt>
                <c:pt idx="643">
                  <c:v>21.66</c:v>
                </c:pt>
                <c:pt idx="644">
                  <c:v>21.6</c:v>
                </c:pt>
                <c:pt idx="645">
                  <c:v>21.56</c:v>
                </c:pt>
                <c:pt idx="646">
                  <c:v>21.54</c:v>
                </c:pt>
                <c:pt idx="647">
                  <c:v>21.49</c:v>
                </c:pt>
                <c:pt idx="648">
                  <c:v>21.48</c:v>
                </c:pt>
                <c:pt idx="649">
                  <c:v>21.39</c:v>
                </c:pt>
                <c:pt idx="650">
                  <c:v>21.48</c:v>
                </c:pt>
                <c:pt idx="651">
                  <c:v>21.48</c:v>
                </c:pt>
                <c:pt idx="652">
                  <c:v>21.36</c:v>
                </c:pt>
                <c:pt idx="653">
                  <c:v>21.33</c:v>
                </c:pt>
                <c:pt idx="654">
                  <c:v>21.29</c:v>
                </c:pt>
                <c:pt idx="655">
                  <c:v>21.38</c:v>
                </c:pt>
                <c:pt idx="656">
                  <c:v>21.39</c:v>
                </c:pt>
                <c:pt idx="657">
                  <c:v>21.53</c:v>
                </c:pt>
                <c:pt idx="658">
                  <c:v>21.42</c:v>
                </c:pt>
                <c:pt idx="659">
                  <c:v>21.44</c:v>
                </c:pt>
                <c:pt idx="660">
                  <c:v>21.51</c:v>
                </c:pt>
                <c:pt idx="661">
                  <c:v>21.52</c:v>
                </c:pt>
                <c:pt idx="662">
                  <c:v>21.46</c:v>
                </c:pt>
                <c:pt idx="663">
                  <c:v>21.42</c:v>
                </c:pt>
                <c:pt idx="664">
                  <c:v>21.33</c:v>
                </c:pt>
                <c:pt idx="665">
                  <c:v>21.38</c:v>
                </c:pt>
                <c:pt idx="666">
                  <c:v>21.45</c:v>
                </c:pt>
                <c:pt idx="667">
                  <c:v>21.61</c:v>
                </c:pt>
                <c:pt idx="668">
                  <c:v>21.55</c:v>
                </c:pt>
                <c:pt idx="669">
                  <c:v>21.67</c:v>
                </c:pt>
                <c:pt idx="670">
                  <c:v>21.63</c:v>
                </c:pt>
                <c:pt idx="674">
                  <c:v>22.93</c:v>
                </c:pt>
                <c:pt idx="675">
                  <c:v>21.95</c:v>
                </c:pt>
                <c:pt idx="676">
                  <c:v>21.81</c:v>
                </c:pt>
                <c:pt idx="677">
                  <c:v>21.7</c:v>
                </c:pt>
                <c:pt idx="678">
                  <c:v>21.65</c:v>
                </c:pt>
                <c:pt idx="679">
                  <c:v>21.75</c:v>
                </c:pt>
                <c:pt idx="680">
                  <c:v>22.02</c:v>
                </c:pt>
                <c:pt idx="681">
                  <c:v>21.99</c:v>
                </c:pt>
                <c:pt idx="682">
                  <c:v>22.11</c:v>
                </c:pt>
                <c:pt idx="683">
                  <c:v>22.06</c:v>
                </c:pt>
                <c:pt idx="684">
                  <c:v>22.04</c:v>
                </c:pt>
                <c:pt idx="685">
                  <c:v>22.39</c:v>
                </c:pt>
                <c:pt idx="686">
                  <c:v>22.39</c:v>
                </c:pt>
                <c:pt idx="687">
                  <c:v>22.37</c:v>
                </c:pt>
                <c:pt idx="688">
                  <c:v>22.34</c:v>
                </c:pt>
                <c:pt idx="689">
                  <c:v>22.43</c:v>
                </c:pt>
                <c:pt idx="690">
                  <c:v>22.4</c:v>
                </c:pt>
                <c:pt idx="691">
                  <c:v>22.47</c:v>
                </c:pt>
                <c:pt idx="692">
                  <c:v>22.58</c:v>
                </c:pt>
                <c:pt idx="693">
                  <c:v>22.62</c:v>
                </c:pt>
                <c:pt idx="694">
                  <c:v>22.62</c:v>
                </c:pt>
                <c:pt idx="695">
                  <c:v>22.69</c:v>
                </c:pt>
                <c:pt idx="696">
                  <c:v>22.91</c:v>
                </c:pt>
                <c:pt idx="697">
                  <c:v>22.7</c:v>
                </c:pt>
                <c:pt idx="698">
                  <c:v>22.72</c:v>
                </c:pt>
                <c:pt idx="699">
                  <c:v>22.98</c:v>
                </c:pt>
                <c:pt idx="700">
                  <c:v>22.96</c:v>
                </c:pt>
                <c:pt idx="701">
                  <c:v>23.11</c:v>
                </c:pt>
                <c:pt idx="702">
                  <c:v>23.06</c:v>
                </c:pt>
                <c:pt idx="703">
                  <c:v>23.17</c:v>
                </c:pt>
                <c:pt idx="704">
                  <c:v>23.33</c:v>
                </c:pt>
                <c:pt idx="705">
                  <c:v>23.32</c:v>
                </c:pt>
                <c:pt idx="706">
                  <c:v>23.33</c:v>
                </c:pt>
                <c:pt idx="707">
                  <c:v>23.39</c:v>
                </c:pt>
                <c:pt idx="708">
                  <c:v>23.44</c:v>
                </c:pt>
                <c:pt idx="709">
                  <c:v>23.53</c:v>
                </c:pt>
                <c:pt idx="710">
                  <c:v>23.54</c:v>
                </c:pt>
                <c:pt idx="711">
                  <c:v>23.66</c:v>
                </c:pt>
                <c:pt idx="712">
                  <c:v>23.99</c:v>
                </c:pt>
                <c:pt idx="713">
                  <c:v>24.07</c:v>
                </c:pt>
                <c:pt idx="714">
                  <c:v>24.07</c:v>
                </c:pt>
                <c:pt idx="715">
                  <c:v>24.06</c:v>
                </c:pt>
                <c:pt idx="716">
                  <c:v>24.17</c:v>
                </c:pt>
                <c:pt idx="717">
                  <c:v>24.3</c:v>
                </c:pt>
                <c:pt idx="718">
                  <c:v>24.34</c:v>
                </c:pt>
                <c:pt idx="719">
                  <c:v>24.4</c:v>
                </c:pt>
                <c:pt idx="720">
                  <c:v>24.48</c:v>
                </c:pt>
                <c:pt idx="721">
                  <c:v>24.55</c:v>
                </c:pt>
                <c:pt idx="722">
                  <c:v>24.74</c:v>
                </c:pt>
                <c:pt idx="723">
                  <c:v>24.78</c:v>
                </c:pt>
                <c:pt idx="724">
                  <c:v>24.86</c:v>
                </c:pt>
                <c:pt idx="725">
                  <c:v>24.84</c:v>
                </c:pt>
                <c:pt idx="726">
                  <c:v>24.82</c:v>
                </c:pt>
                <c:pt idx="727">
                  <c:v>24.85</c:v>
                </c:pt>
                <c:pt idx="728">
                  <c:v>25.17</c:v>
                </c:pt>
                <c:pt idx="729">
                  <c:v>25.25</c:v>
                </c:pt>
                <c:pt idx="730">
                  <c:v>25.2</c:v>
                </c:pt>
                <c:pt idx="731">
                  <c:v>25.21</c:v>
                </c:pt>
                <c:pt idx="732">
                  <c:v>25.3</c:v>
                </c:pt>
                <c:pt idx="733">
                  <c:v>25.13</c:v>
                </c:pt>
                <c:pt idx="734">
                  <c:v>25.44</c:v>
                </c:pt>
                <c:pt idx="735">
                  <c:v>25.38</c:v>
                </c:pt>
                <c:pt idx="736">
                  <c:v>25.5</c:v>
                </c:pt>
                <c:pt idx="737">
                  <c:v>25.54</c:v>
                </c:pt>
                <c:pt idx="738">
                  <c:v>25.59</c:v>
                </c:pt>
                <c:pt idx="739">
                  <c:v>25.61</c:v>
                </c:pt>
                <c:pt idx="740">
                  <c:v>25.65</c:v>
                </c:pt>
                <c:pt idx="741">
                  <c:v>25.65</c:v>
                </c:pt>
                <c:pt idx="742">
                  <c:v>25.69</c:v>
                </c:pt>
                <c:pt idx="743">
                  <c:v>25.7</c:v>
                </c:pt>
                <c:pt idx="744">
                  <c:v>25.77</c:v>
                </c:pt>
                <c:pt idx="745">
                  <c:v>26</c:v>
                </c:pt>
                <c:pt idx="746">
                  <c:v>26.12</c:v>
                </c:pt>
                <c:pt idx="747">
                  <c:v>26.12</c:v>
                </c:pt>
                <c:pt idx="748">
                  <c:v>26.28</c:v>
                </c:pt>
                <c:pt idx="749">
                  <c:v>26.42</c:v>
                </c:pt>
                <c:pt idx="750">
                  <c:v>26.18</c:v>
                </c:pt>
                <c:pt idx="751">
                  <c:v>26.34</c:v>
                </c:pt>
                <c:pt idx="752">
                  <c:v>26.28</c:v>
                </c:pt>
                <c:pt idx="753">
                  <c:v>26.41</c:v>
                </c:pt>
                <c:pt idx="754">
                  <c:v>26.51</c:v>
                </c:pt>
                <c:pt idx="755">
                  <c:v>26.25</c:v>
                </c:pt>
                <c:pt idx="756">
                  <c:v>26.27</c:v>
                </c:pt>
                <c:pt idx="757">
                  <c:v>26.35</c:v>
                </c:pt>
                <c:pt idx="758">
                  <c:v>26.51</c:v>
                </c:pt>
                <c:pt idx="759">
                  <c:v>26.25</c:v>
                </c:pt>
                <c:pt idx="760">
                  <c:v>26.53</c:v>
                </c:pt>
                <c:pt idx="761">
                  <c:v>26.41</c:v>
                </c:pt>
                <c:pt idx="762">
                  <c:v>26.3</c:v>
                </c:pt>
                <c:pt idx="763">
                  <c:v>26.25</c:v>
                </c:pt>
                <c:pt idx="764">
                  <c:v>26.3</c:v>
                </c:pt>
                <c:pt idx="765">
                  <c:v>26.35</c:v>
                </c:pt>
                <c:pt idx="766">
                  <c:v>26.38</c:v>
                </c:pt>
                <c:pt idx="767">
                  <c:v>26.49</c:v>
                </c:pt>
                <c:pt idx="768">
                  <c:v>26.57</c:v>
                </c:pt>
                <c:pt idx="769">
                  <c:v>26.6</c:v>
                </c:pt>
                <c:pt idx="770">
                  <c:v>26.77</c:v>
                </c:pt>
                <c:pt idx="771">
                  <c:v>26.61</c:v>
                </c:pt>
                <c:pt idx="772">
                  <c:v>26.81</c:v>
                </c:pt>
                <c:pt idx="773">
                  <c:v>26.84</c:v>
                </c:pt>
                <c:pt idx="774">
                  <c:v>26.8</c:v>
                </c:pt>
                <c:pt idx="775">
                  <c:v>26.67</c:v>
                </c:pt>
                <c:pt idx="776">
                  <c:v>26.48</c:v>
                </c:pt>
                <c:pt idx="777">
                  <c:v>26.45</c:v>
                </c:pt>
                <c:pt idx="778">
                  <c:v>26.47</c:v>
                </c:pt>
                <c:pt idx="779">
                  <c:v>26.32</c:v>
                </c:pt>
                <c:pt idx="780">
                  <c:v>26.41</c:v>
                </c:pt>
                <c:pt idx="781">
                  <c:v>26.46</c:v>
                </c:pt>
                <c:pt idx="782">
                  <c:v>26.44</c:v>
                </c:pt>
                <c:pt idx="783">
                  <c:v>26.45</c:v>
                </c:pt>
                <c:pt idx="784">
                  <c:v>26.43</c:v>
                </c:pt>
                <c:pt idx="785">
                  <c:v>26.48</c:v>
                </c:pt>
                <c:pt idx="786">
                  <c:v>26.45</c:v>
                </c:pt>
                <c:pt idx="787">
                  <c:v>26.31</c:v>
                </c:pt>
                <c:pt idx="788">
                  <c:v>26.31</c:v>
                </c:pt>
                <c:pt idx="789">
                  <c:v>26.24</c:v>
                </c:pt>
                <c:pt idx="790">
                  <c:v>26.26</c:v>
                </c:pt>
                <c:pt idx="791">
                  <c:v>26.31</c:v>
                </c:pt>
                <c:pt idx="792">
                  <c:v>26.28</c:v>
                </c:pt>
                <c:pt idx="793">
                  <c:v>26.21</c:v>
                </c:pt>
                <c:pt idx="794">
                  <c:v>26.25</c:v>
                </c:pt>
                <c:pt idx="795">
                  <c:v>26.16</c:v>
                </c:pt>
                <c:pt idx="796">
                  <c:v>26.16</c:v>
                </c:pt>
                <c:pt idx="797">
                  <c:v>26.16</c:v>
                </c:pt>
                <c:pt idx="798">
                  <c:v>26.19</c:v>
                </c:pt>
                <c:pt idx="799">
                  <c:v>26.2</c:v>
                </c:pt>
                <c:pt idx="800">
                  <c:v>26.16</c:v>
                </c:pt>
                <c:pt idx="801">
                  <c:v>26.12</c:v>
                </c:pt>
                <c:pt idx="802">
                  <c:v>26.07</c:v>
                </c:pt>
                <c:pt idx="803">
                  <c:v>26.11</c:v>
                </c:pt>
                <c:pt idx="804">
                  <c:v>26.08</c:v>
                </c:pt>
                <c:pt idx="805">
                  <c:v>25.95</c:v>
                </c:pt>
                <c:pt idx="806">
                  <c:v>25.98</c:v>
                </c:pt>
                <c:pt idx="807">
                  <c:v>26.06</c:v>
                </c:pt>
                <c:pt idx="808">
                  <c:v>25.93</c:v>
                </c:pt>
                <c:pt idx="809">
                  <c:v>25.93</c:v>
                </c:pt>
                <c:pt idx="810">
                  <c:v>25.83</c:v>
                </c:pt>
                <c:pt idx="811">
                  <c:v>25.9</c:v>
                </c:pt>
                <c:pt idx="812">
                  <c:v>25.85</c:v>
                </c:pt>
                <c:pt idx="813">
                  <c:v>25.82</c:v>
                </c:pt>
                <c:pt idx="814">
                  <c:v>25.7</c:v>
                </c:pt>
                <c:pt idx="815">
                  <c:v>25.69</c:v>
                </c:pt>
                <c:pt idx="816">
                  <c:v>25.68</c:v>
                </c:pt>
                <c:pt idx="817">
                  <c:v>25.66</c:v>
                </c:pt>
                <c:pt idx="818">
                  <c:v>25.89</c:v>
                </c:pt>
                <c:pt idx="819">
                  <c:v>25.69</c:v>
                </c:pt>
                <c:pt idx="820">
                  <c:v>25.67</c:v>
                </c:pt>
                <c:pt idx="821">
                  <c:v>25.63</c:v>
                </c:pt>
                <c:pt idx="822">
                  <c:v>25.6</c:v>
                </c:pt>
                <c:pt idx="823">
                  <c:v>25.67</c:v>
                </c:pt>
                <c:pt idx="824">
                  <c:v>25.52</c:v>
                </c:pt>
                <c:pt idx="825">
                  <c:v>25.46</c:v>
                </c:pt>
                <c:pt idx="826">
                  <c:v>25.47</c:v>
                </c:pt>
                <c:pt idx="827">
                  <c:v>25.51</c:v>
                </c:pt>
                <c:pt idx="828">
                  <c:v>25.52</c:v>
                </c:pt>
                <c:pt idx="829">
                  <c:v>25.57</c:v>
                </c:pt>
                <c:pt idx="830">
                  <c:v>25.54</c:v>
                </c:pt>
                <c:pt idx="831">
                  <c:v>25.53</c:v>
                </c:pt>
                <c:pt idx="832">
                  <c:v>25.49</c:v>
                </c:pt>
                <c:pt idx="833">
                  <c:v>25.59</c:v>
                </c:pt>
                <c:pt idx="834">
                  <c:v>25.52</c:v>
                </c:pt>
                <c:pt idx="835">
                  <c:v>25.46</c:v>
                </c:pt>
                <c:pt idx="836">
                  <c:v>25.5</c:v>
                </c:pt>
                <c:pt idx="837">
                  <c:v>26.69</c:v>
                </c:pt>
                <c:pt idx="838">
                  <c:v>25.5</c:v>
                </c:pt>
                <c:pt idx="839">
                  <c:v>25.48</c:v>
                </c:pt>
                <c:pt idx="840">
                  <c:v>25.53</c:v>
                </c:pt>
                <c:pt idx="841">
                  <c:v>25.48</c:v>
                </c:pt>
                <c:pt idx="842">
                  <c:v>25.49</c:v>
                </c:pt>
                <c:pt idx="843">
                  <c:v>25.57</c:v>
                </c:pt>
                <c:pt idx="844">
                  <c:v>25.53</c:v>
                </c:pt>
                <c:pt idx="845">
                  <c:v>25.44</c:v>
                </c:pt>
                <c:pt idx="846">
                  <c:v>25.37</c:v>
                </c:pt>
                <c:pt idx="847">
                  <c:v>25.43</c:v>
                </c:pt>
                <c:pt idx="848">
                  <c:v>25.46</c:v>
                </c:pt>
                <c:pt idx="849">
                  <c:v>25.46</c:v>
                </c:pt>
                <c:pt idx="850">
                  <c:v>25.42</c:v>
                </c:pt>
                <c:pt idx="851">
                  <c:v>25.46</c:v>
                </c:pt>
                <c:pt idx="852">
                  <c:v>25.4</c:v>
                </c:pt>
                <c:pt idx="853">
                  <c:v>25.35</c:v>
                </c:pt>
                <c:pt idx="854">
                  <c:v>25.36</c:v>
                </c:pt>
                <c:pt idx="855">
                  <c:v>25.41</c:v>
                </c:pt>
                <c:pt idx="856">
                  <c:v>24.81</c:v>
                </c:pt>
                <c:pt idx="857">
                  <c:v>25.43</c:v>
                </c:pt>
                <c:pt idx="858">
                  <c:v>26.57</c:v>
                </c:pt>
                <c:pt idx="859">
                  <c:v>25.47</c:v>
                </c:pt>
                <c:pt idx="860">
                  <c:v>25.44</c:v>
                </c:pt>
                <c:pt idx="861">
                  <c:v>25.39</c:v>
                </c:pt>
                <c:pt idx="862">
                  <c:v>25.49</c:v>
                </c:pt>
                <c:pt idx="863">
                  <c:v>25.88</c:v>
                </c:pt>
                <c:pt idx="864">
                  <c:v>25.52</c:v>
                </c:pt>
                <c:pt idx="865">
                  <c:v>25.59</c:v>
                </c:pt>
                <c:pt idx="866">
                  <c:v>25.51</c:v>
                </c:pt>
                <c:pt idx="867">
                  <c:v>25.58</c:v>
                </c:pt>
                <c:pt idx="868">
                  <c:v>25.6</c:v>
                </c:pt>
                <c:pt idx="869">
                  <c:v>25.59</c:v>
                </c:pt>
                <c:pt idx="870">
                  <c:v>25.58</c:v>
                </c:pt>
                <c:pt idx="871">
                  <c:v>25.79</c:v>
                </c:pt>
                <c:pt idx="872">
                  <c:v>25.6</c:v>
                </c:pt>
                <c:pt idx="873">
                  <c:v>25.66</c:v>
                </c:pt>
                <c:pt idx="874">
                  <c:v>25.59</c:v>
                </c:pt>
                <c:pt idx="875">
                  <c:v>25.63</c:v>
                </c:pt>
                <c:pt idx="876">
                  <c:v>25.59</c:v>
                </c:pt>
                <c:pt idx="877">
                  <c:v>25.59</c:v>
                </c:pt>
                <c:pt idx="878">
                  <c:v>25.74</c:v>
                </c:pt>
                <c:pt idx="879">
                  <c:v>25.73</c:v>
                </c:pt>
                <c:pt idx="880">
                  <c:v>25.69</c:v>
                </c:pt>
                <c:pt idx="881">
                  <c:v>25.72</c:v>
                </c:pt>
                <c:pt idx="882">
                  <c:v>25.85</c:v>
                </c:pt>
                <c:pt idx="883">
                  <c:v>25.89</c:v>
                </c:pt>
                <c:pt idx="884">
                  <c:v>25.91</c:v>
                </c:pt>
                <c:pt idx="885">
                  <c:v>25.83</c:v>
                </c:pt>
                <c:pt idx="886">
                  <c:v>25.8</c:v>
                </c:pt>
                <c:pt idx="887">
                  <c:v>25.78</c:v>
                </c:pt>
                <c:pt idx="888">
                  <c:v>25.87</c:v>
                </c:pt>
                <c:pt idx="889">
                  <c:v>25.92</c:v>
                </c:pt>
                <c:pt idx="890">
                  <c:v>25.87</c:v>
                </c:pt>
                <c:pt idx="891">
                  <c:v>25.87</c:v>
                </c:pt>
                <c:pt idx="892">
                  <c:v>25.92</c:v>
                </c:pt>
                <c:pt idx="893">
                  <c:v>25.98</c:v>
                </c:pt>
                <c:pt idx="894">
                  <c:v>26.1</c:v>
                </c:pt>
                <c:pt idx="895">
                  <c:v>26.08</c:v>
                </c:pt>
                <c:pt idx="896">
                  <c:v>25.96</c:v>
                </c:pt>
                <c:pt idx="897">
                  <c:v>25.9</c:v>
                </c:pt>
                <c:pt idx="898">
                  <c:v>25.93</c:v>
                </c:pt>
                <c:pt idx="899">
                  <c:v>26.09</c:v>
                </c:pt>
                <c:pt idx="900">
                  <c:v>25.98</c:v>
                </c:pt>
                <c:pt idx="901">
                  <c:v>25.98</c:v>
                </c:pt>
                <c:pt idx="902">
                  <c:v>26.02</c:v>
                </c:pt>
                <c:pt idx="903">
                  <c:v>26.23</c:v>
                </c:pt>
                <c:pt idx="904">
                  <c:v>26.11</c:v>
                </c:pt>
                <c:pt idx="905">
                  <c:v>26.08</c:v>
                </c:pt>
                <c:pt idx="906">
                  <c:v>26.17</c:v>
                </c:pt>
                <c:pt idx="907">
                  <c:v>26.12</c:v>
                </c:pt>
                <c:pt idx="908">
                  <c:v>26.92</c:v>
                </c:pt>
                <c:pt idx="909">
                  <c:v>26.13</c:v>
                </c:pt>
                <c:pt idx="910">
                  <c:v>26.01</c:v>
                </c:pt>
                <c:pt idx="911">
                  <c:v>26.14</c:v>
                </c:pt>
                <c:pt idx="912">
                  <c:v>26.14</c:v>
                </c:pt>
                <c:pt idx="913">
                  <c:v>26.1</c:v>
                </c:pt>
                <c:pt idx="914">
                  <c:v>26.1</c:v>
                </c:pt>
                <c:pt idx="915">
                  <c:v>25.97</c:v>
                </c:pt>
                <c:pt idx="916">
                  <c:v>25.91</c:v>
                </c:pt>
                <c:pt idx="917">
                  <c:v>25.99</c:v>
                </c:pt>
                <c:pt idx="918">
                  <c:v>25.97</c:v>
                </c:pt>
                <c:pt idx="919">
                  <c:v>25.99</c:v>
                </c:pt>
                <c:pt idx="920">
                  <c:v>26.1</c:v>
                </c:pt>
                <c:pt idx="921">
                  <c:v>26.14</c:v>
                </c:pt>
                <c:pt idx="922">
                  <c:v>26.06</c:v>
                </c:pt>
                <c:pt idx="923">
                  <c:v>26.02</c:v>
                </c:pt>
                <c:pt idx="924">
                  <c:v>26.09</c:v>
                </c:pt>
                <c:pt idx="925">
                  <c:v>25.95</c:v>
                </c:pt>
                <c:pt idx="926">
                  <c:v>25.88</c:v>
                </c:pt>
                <c:pt idx="927">
                  <c:v>25.94</c:v>
                </c:pt>
                <c:pt idx="928">
                  <c:v>25.8</c:v>
                </c:pt>
                <c:pt idx="929">
                  <c:v>25.8</c:v>
                </c:pt>
                <c:pt idx="930">
                  <c:v>25.74</c:v>
                </c:pt>
                <c:pt idx="931">
                  <c:v>25.7</c:v>
                </c:pt>
                <c:pt idx="932">
                  <c:v>26.24</c:v>
                </c:pt>
                <c:pt idx="933">
                  <c:v>25.62</c:v>
                </c:pt>
                <c:pt idx="934">
                  <c:v>25.67</c:v>
                </c:pt>
                <c:pt idx="935">
                  <c:v>25.6</c:v>
                </c:pt>
                <c:pt idx="936">
                  <c:v>25.6</c:v>
                </c:pt>
                <c:pt idx="937">
                  <c:v>25.55</c:v>
                </c:pt>
                <c:pt idx="938">
                  <c:v>25.51</c:v>
                </c:pt>
                <c:pt idx="939">
                  <c:v>25.44</c:v>
                </c:pt>
                <c:pt idx="940">
                  <c:v>25.38</c:v>
                </c:pt>
                <c:pt idx="941">
                  <c:v>25.33</c:v>
                </c:pt>
                <c:pt idx="942">
                  <c:v>25.29</c:v>
                </c:pt>
                <c:pt idx="943">
                  <c:v>25.23</c:v>
                </c:pt>
                <c:pt idx="944">
                  <c:v>25.2</c:v>
                </c:pt>
                <c:pt idx="945">
                  <c:v>25.14</c:v>
                </c:pt>
                <c:pt idx="946">
                  <c:v>25.08</c:v>
                </c:pt>
                <c:pt idx="947">
                  <c:v>25.08</c:v>
                </c:pt>
                <c:pt idx="948">
                  <c:v>25.02</c:v>
                </c:pt>
                <c:pt idx="949">
                  <c:v>25.15</c:v>
                </c:pt>
                <c:pt idx="950">
                  <c:v>25.01</c:v>
                </c:pt>
                <c:pt idx="951">
                  <c:v>24.89</c:v>
                </c:pt>
                <c:pt idx="952">
                  <c:v>24.69</c:v>
                </c:pt>
                <c:pt idx="953">
                  <c:v>24.77</c:v>
                </c:pt>
                <c:pt idx="954">
                  <c:v>24.67</c:v>
                </c:pt>
                <c:pt idx="955">
                  <c:v>24.55</c:v>
                </c:pt>
                <c:pt idx="956">
                  <c:v>24.49</c:v>
                </c:pt>
                <c:pt idx="957">
                  <c:v>24.37</c:v>
                </c:pt>
                <c:pt idx="958">
                  <c:v>24.27</c:v>
                </c:pt>
                <c:pt idx="959">
                  <c:v>24.27</c:v>
                </c:pt>
                <c:pt idx="960">
                  <c:v>24.21</c:v>
                </c:pt>
                <c:pt idx="961">
                  <c:v>24.12</c:v>
                </c:pt>
                <c:pt idx="962">
                  <c:v>24.01</c:v>
                </c:pt>
                <c:pt idx="963">
                  <c:v>23.95</c:v>
                </c:pt>
                <c:pt idx="964">
                  <c:v>23.87</c:v>
                </c:pt>
                <c:pt idx="965">
                  <c:v>23.83</c:v>
                </c:pt>
                <c:pt idx="966">
                  <c:v>23.8</c:v>
                </c:pt>
                <c:pt idx="967">
                  <c:v>23.75</c:v>
                </c:pt>
                <c:pt idx="968">
                  <c:v>23.71</c:v>
                </c:pt>
                <c:pt idx="969">
                  <c:v>23.76</c:v>
                </c:pt>
                <c:pt idx="970">
                  <c:v>23.71</c:v>
                </c:pt>
                <c:pt idx="971">
                  <c:v>23.51</c:v>
                </c:pt>
                <c:pt idx="972">
                  <c:v>23.7</c:v>
                </c:pt>
                <c:pt idx="973">
                  <c:v>23.43</c:v>
                </c:pt>
                <c:pt idx="974">
                  <c:v>23.38</c:v>
                </c:pt>
                <c:pt idx="975">
                  <c:v>23.27</c:v>
                </c:pt>
                <c:pt idx="976">
                  <c:v>23.14</c:v>
                </c:pt>
                <c:pt idx="977">
                  <c:v>23.02</c:v>
                </c:pt>
                <c:pt idx="978">
                  <c:v>23.08</c:v>
                </c:pt>
                <c:pt idx="979">
                  <c:v>23.07</c:v>
                </c:pt>
                <c:pt idx="980">
                  <c:v>22.98</c:v>
                </c:pt>
                <c:pt idx="981">
                  <c:v>22.9</c:v>
                </c:pt>
                <c:pt idx="982">
                  <c:v>22.87</c:v>
                </c:pt>
                <c:pt idx="983">
                  <c:v>22.77</c:v>
                </c:pt>
                <c:pt idx="984">
                  <c:v>22.83</c:v>
                </c:pt>
                <c:pt idx="985">
                  <c:v>22.68</c:v>
                </c:pt>
                <c:pt idx="986">
                  <c:v>22.59</c:v>
                </c:pt>
                <c:pt idx="987">
                  <c:v>22.49</c:v>
                </c:pt>
                <c:pt idx="988">
                  <c:v>22.49</c:v>
                </c:pt>
                <c:pt idx="989">
                  <c:v>22.36</c:v>
                </c:pt>
                <c:pt idx="990">
                  <c:v>22.37</c:v>
                </c:pt>
                <c:pt idx="991">
                  <c:v>22.36</c:v>
                </c:pt>
                <c:pt idx="992">
                  <c:v>22.33</c:v>
                </c:pt>
                <c:pt idx="993">
                  <c:v>22.26</c:v>
                </c:pt>
                <c:pt idx="994">
                  <c:v>22.17</c:v>
                </c:pt>
                <c:pt idx="995">
                  <c:v>22.15</c:v>
                </c:pt>
                <c:pt idx="996">
                  <c:v>22.03</c:v>
                </c:pt>
                <c:pt idx="997">
                  <c:v>21.97</c:v>
                </c:pt>
                <c:pt idx="998">
                  <c:v>21.93</c:v>
                </c:pt>
                <c:pt idx="999">
                  <c:v>21.84</c:v>
                </c:pt>
                <c:pt idx="1000">
                  <c:v>21.77</c:v>
                </c:pt>
                <c:pt idx="1001">
                  <c:v>21.71</c:v>
                </c:pt>
                <c:pt idx="1002">
                  <c:v>21.81</c:v>
                </c:pt>
                <c:pt idx="1003">
                  <c:v>21.66</c:v>
                </c:pt>
                <c:pt idx="1004">
                  <c:v>21.61</c:v>
                </c:pt>
                <c:pt idx="1005">
                  <c:v>21.61</c:v>
                </c:pt>
                <c:pt idx="1006">
                  <c:v>21.66</c:v>
                </c:pt>
                <c:pt idx="1007">
                  <c:v>21.64</c:v>
                </c:pt>
                <c:pt idx="1008">
                  <c:v>21.54</c:v>
                </c:pt>
                <c:pt idx="1009">
                  <c:v>21.48</c:v>
                </c:pt>
                <c:pt idx="1010">
                  <c:v>21.41</c:v>
                </c:pt>
                <c:pt idx="1011">
                  <c:v>21.41</c:v>
                </c:pt>
                <c:pt idx="1012">
                  <c:v>21.32</c:v>
                </c:pt>
                <c:pt idx="1013">
                  <c:v>21.38</c:v>
                </c:pt>
                <c:pt idx="1014">
                  <c:v>21.34</c:v>
                </c:pt>
                <c:pt idx="1015">
                  <c:v>21.28</c:v>
                </c:pt>
                <c:pt idx="1016">
                  <c:v>21.4</c:v>
                </c:pt>
                <c:pt idx="1017">
                  <c:v>21.48</c:v>
                </c:pt>
                <c:pt idx="1018">
                  <c:v>21.39</c:v>
                </c:pt>
                <c:pt idx="1019">
                  <c:v>21.32</c:v>
                </c:pt>
                <c:pt idx="1020">
                  <c:v>21.28</c:v>
                </c:pt>
                <c:pt idx="1021">
                  <c:v>21.28</c:v>
                </c:pt>
                <c:pt idx="1022">
                  <c:v>21.28</c:v>
                </c:pt>
                <c:pt idx="1023">
                  <c:v>21.32</c:v>
                </c:pt>
                <c:pt idx="1024">
                  <c:v>21.24</c:v>
                </c:pt>
                <c:pt idx="1025">
                  <c:v>21.28</c:v>
                </c:pt>
                <c:pt idx="1026">
                  <c:v>21.33</c:v>
                </c:pt>
                <c:pt idx="1027">
                  <c:v>21.33</c:v>
                </c:pt>
                <c:pt idx="1028">
                  <c:v>21.31</c:v>
                </c:pt>
                <c:pt idx="1029">
                  <c:v>21.34</c:v>
                </c:pt>
                <c:pt idx="1030">
                  <c:v>21.36</c:v>
                </c:pt>
                <c:pt idx="1031">
                  <c:v>21.45</c:v>
                </c:pt>
                <c:pt idx="1032">
                  <c:v>21.43</c:v>
                </c:pt>
                <c:pt idx="1033">
                  <c:v>21.39</c:v>
                </c:pt>
                <c:pt idx="1034">
                  <c:v>21.41</c:v>
                </c:pt>
                <c:pt idx="1035">
                  <c:v>21.35</c:v>
                </c:pt>
                <c:pt idx="1036">
                  <c:v>21.39</c:v>
                </c:pt>
                <c:pt idx="1037">
                  <c:v>21.4</c:v>
                </c:pt>
                <c:pt idx="1038">
                  <c:v>21.42</c:v>
                </c:pt>
                <c:pt idx="1039">
                  <c:v>21.49</c:v>
                </c:pt>
                <c:pt idx="1040">
                  <c:v>21.72</c:v>
                </c:pt>
                <c:pt idx="1041">
                  <c:v>21.69</c:v>
                </c:pt>
                <c:pt idx="1042">
                  <c:v>21.58</c:v>
                </c:pt>
                <c:pt idx="1043">
                  <c:v>21.67</c:v>
                </c:pt>
                <c:pt idx="1044">
                  <c:v>21.72</c:v>
                </c:pt>
                <c:pt idx="1045">
                  <c:v>21.77</c:v>
                </c:pt>
                <c:pt idx="1046">
                  <c:v>21.83</c:v>
                </c:pt>
                <c:pt idx="1047">
                  <c:v>21.86</c:v>
                </c:pt>
                <c:pt idx="1048">
                  <c:v>21.91</c:v>
                </c:pt>
                <c:pt idx="1049">
                  <c:v>21.99</c:v>
                </c:pt>
                <c:pt idx="1050">
                  <c:v>21.97</c:v>
                </c:pt>
                <c:pt idx="1051">
                  <c:v>22.08</c:v>
                </c:pt>
                <c:pt idx="1052">
                  <c:v>22.06</c:v>
                </c:pt>
                <c:pt idx="1053">
                  <c:v>22.06</c:v>
                </c:pt>
                <c:pt idx="1054">
                  <c:v>22.19</c:v>
                </c:pt>
                <c:pt idx="1055">
                  <c:v>22.2</c:v>
                </c:pt>
                <c:pt idx="1056">
                  <c:v>22.21</c:v>
                </c:pt>
                <c:pt idx="1057">
                  <c:v>22.3</c:v>
                </c:pt>
                <c:pt idx="1058">
                  <c:v>22.34</c:v>
                </c:pt>
                <c:pt idx="1059">
                  <c:v>22.34</c:v>
                </c:pt>
                <c:pt idx="1060">
                  <c:v>22.5</c:v>
                </c:pt>
                <c:pt idx="1061">
                  <c:v>22.65</c:v>
                </c:pt>
                <c:pt idx="1062">
                  <c:v>22.73</c:v>
                </c:pt>
                <c:pt idx="1063">
                  <c:v>22.79</c:v>
                </c:pt>
                <c:pt idx="1064">
                  <c:v>22.77</c:v>
                </c:pt>
                <c:pt idx="1065">
                  <c:v>22.83</c:v>
                </c:pt>
                <c:pt idx="1066">
                  <c:v>22.96</c:v>
                </c:pt>
                <c:pt idx="1067">
                  <c:v>23.03</c:v>
                </c:pt>
                <c:pt idx="1068">
                  <c:v>23.11</c:v>
                </c:pt>
                <c:pt idx="1069">
                  <c:v>23.3</c:v>
                </c:pt>
                <c:pt idx="1070">
                  <c:v>23.36</c:v>
                </c:pt>
                <c:pt idx="1071">
                  <c:v>23.48</c:v>
                </c:pt>
                <c:pt idx="1072">
                  <c:v>23.56</c:v>
                </c:pt>
                <c:pt idx="1073">
                  <c:v>23.6</c:v>
                </c:pt>
                <c:pt idx="1074">
                  <c:v>23.61</c:v>
                </c:pt>
                <c:pt idx="1075">
                  <c:v>23.66</c:v>
                </c:pt>
                <c:pt idx="1076">
                  <c:v>23.74</c:v>
                </c:pt>
                <c:pt idx="1077">
                  <c:v>23.76</c:v>
                </c:pt>
                <c:pt idx="1078">
                  <c:v>23.81</c:v>
                </c:pt>
                <c:pt idx="1079">
                  <c:v>23.89</c:v>
                </c:pt>
                <c:pt idx="1080">
                  <c:v>24.16</c:v>
                </c:pt>
                <c:pt idx="1081">
                  <c:v>24.22</c:v>
                </c:pt>
                <c:pt idx="1082">
                  <c:v>24.21</c:v>
                </c:pt>
                <c:pt idx="1083">
                  <c:v>24.23</c:v>
                </c:pt>
                <c:pt idx="1084">
                  <c:v>24.31</c:v>
                </c:pt>
                <c:pt idx="1085">
                  <c:v>24.44</c:v>
                </c:pt>
                <c:pt idx="1086">
                  <c:v>24.56</c:v>
                </c:pt>
                <c:pt idx="1087">
                  <c:v>24.57</c:v>
                </c:pt>
                <c:pt idx="1088">
                  <c:v>24.64</c:v>
                </c:pt>
                <c:pt idx="1089">
                  <c:v>24.75</c:v>
                </c:pt>
                <c:pt idx="1090">
                  <c:v>24.83</c:v>
                </c:pt>
                <c:pt idx="1091">
                  <c:v>24.92</c:v>
                </c:pt>
                <c:pt idx="1092">
                  <c:v>24.92</c:v>
                </c:pt>
                <c:pt idx="1093">
                  <c:v>24.99</c:v>
                </c:pt>
                <c:pt idx="1094">
                  <c:v>25.22</c:v>
                </c:pt>
                <c:pt idx="1095">
                  <c:v>25.26</c:v>
                </c:pt>
                <c:pt idx="1096">
                  <c:v>25.36</c:v>
                </c:pt>
                <c:pt idx="1097">
                  <c:v>25.18</c:v>
                </c:pt>
                <c:pt idx="1098">
                  <c:v>25.46</c:v>
                </c:pt>
                <c:pt idx="1099">
                  <c:v>25.65</c:v>
                </c:pt>
                <c:pt idx="1100">
                  <c:v>25.6</c:v>
                </c:pt>
                <c:pt idx="1101">
                  <c:v>25.62</c:v>
                </c:pt>
                <c:pt idx="1102">
                  <c:v>25.54</c:v>
                </c:pt>
                <c:pt idx="1103">
                  <c:v>25.44</c:v>
                </c:pt>
                <c:pt idx="1104">
                  <c:v>25.44</c:v>
                </c:pt>
                <c:pt idx="1105">
                  <c:v>25.58</c:v>
                </c:pt>
                <c:pt idx="1106">
                  <c:v>25.61</c:v>
                </c:pt>
                <c:pt idx="1107">
                  <c:v>25.67</c:v>
                </c:pt>
                <c:pt idx="1108">
                  <c:v>25.75</c:v>
                </c:pt>
                <c:pt idx="1109">
                  <c:v>25.77</c:v>
                </c:pt>
                <c:pt idx="1110">
                  <c:v>25.98</c:v>
                </c:pt>
                <c:pt idx="1111">
                  <c:v>25.98</c:v>
                </c:pt>
                <c:pt idx="1112">
                  <c:v>25.91</c:v>
                </c:pt>
                <c:pt idx="1113">
                  <c:v>25.91</c:v>
                </c:pt>
                <c:pt idx="1114">
                  <c:v>26.1</c:v>
                </c:pt>
                <c:pt idx="1115">
                  <c:v>26.21</c:v>
                </c:pt>
                <c:pt idx="1116">
                  <c:v>26.23</c:v>
                </c:pt>
                <c:pt idx="1117">
                  <c:v>26.34</c:v>
                </c:pt>
                <c:pt idx="1118">
                  <c:v>26.18</c:v>
                </c:pt>
                <c:pt idx="1119">
                  <c:v>26.22</c:v>
                </c:pt>
                <c:pt idx="1120">
                  <c:v>26.39</c:v>
                </c:pt>
                <c:pt idx="1121">
                  <c:v>26.31</c:v>
                </c:pt>
                <c:pt idx="1122">
                  <c:v>26.33</c:v>
                </c:pt>
                <c:pt idx="1123">
                  <c:v>26.42</c:v>
                </c:pt>
                <c:pt idx="1124">
                  <c:v>26.38</c:v>
                </c:pt>
                <c:pt idx="1125">
                  <c:v>26.46</c:v>
                </c:pt>
                <c:pt idx="1126">
                  <c:v>26.56</c:v>
                </c:pt>
                <c:pt idx="1127">
                  <c:v>26.83</c:v>
                </c:pt>
                <c:pt idx="1128">
                  <c:v>26.72</c:v>
                </c:pt>
                <c:pt idx="1129">
                  <c:v>26.62</c:v>
                </c:pt>
                <c:pt idx="1130">
                  <c:v>26.52</c:v>
                </c:pt>
                <c:pt idx="1131">
                  <c:v>26.57</c:v>
                </c:pt>
                <c:pt idx="1132">
                  <c:v>26.57</c:v>
                </c:pt>
                <c:pt idx="1133">
                  <c:v>26.58</c:v>
                </c:pt>
                <c:pt idx="1134">
                  <c:v>26.57</c:v>
                </c:pt>
                <c:pt idx="1135">
                  <c:v>26.55</c:v>
                </c:pt>
                <c:pt idx="1136">
                  <c:v>26.51</c:v>
                </c:pt>
                <c:pt idx="1137">
                  <c:v>26.48</c:v>
                </c:pt>
                <c:pt idx="1138">
                  <c:v>26.48</c:v>
                </c:pt>
                <c:pt idx="1139">
                  <c:v>26.6</c:v>
                </c:pt>
                <c:pt idx="1140">
                  <c:v>26.55</c:v>
                </c:pt>
                <c:pt idx="1141">
                  <c:v>26.6</c:v>
                </c:pt>
                <c:pt idx="1142">
                  <c:v>26.47</c:v>
                </c:pt>
                <c:pt idx="1143">
                  <c:v>26.57</c:v>
                </c:pt>
                <c:pt idx="1144">
                  <c:v>26.49</c:v>
                </c:pt>
                <c:pt idx="1145">
                  <c:v>26.35</c:v>
                </c:pt>
                <c:pt idx="1146">
                  <c:v>26.34</c:v>
                </c:pt>
                <c:pt idx="1147">
                  <c:v>26.34</c:v>
                </c:pt>
                <c:pt idx="1148">
                  <c:v>26.32</c:v>
                </c:pt>
                <c:pt idx="1149">
                  <c:v>26.27</c:v>
                </c:pt>
                <c:pt idx="1150">
                  <c:v>26.32</c:v>
                </c:pt>
                <c:pt idx="1151">
                  <c:v>26.3</c:v>
                </c:pt>
                <c:pt idx="1152">
                  <c:v>26.3</c:v>
                </c:pt>
                <c:pt idx="1153">
                  <c:v>26.34</c:v>
                </c:pt>
                <c:pt idx="1154">
                  <c:v>26.37</c:v>
                </c:pt>
                <c:pt idx="1155">
                  <c:v>26.32</c:v>
                </c:pt>
                <c:pt idx="1156">
                  <c:v>26.29</c:v>
                </c:pt>
                <c:pt idx="1157">
                  <c:v>26.34</c:v>
                </c:pt>
                <c:pt idx="1158">
                  <c:v>26.29</c:v>
                </c:pt>
                <c:pt idx="1159">
                  <c:v>26.25</c:v>
                </c:pt>
                <c:pt idx="1160">
                  <c:v>26.22</c:v>
                </c:pt>
                <c:pt idx="1161">
                  <c:v>26.25</c:v>
                </c:pt>
                <c:pt idx="1162">
                  <c:v>26.2</c:v>
                </c:pt>
                <c:pt idx="1163">
                  <c:v>26.25</c:v>
                </c:pt>
                <c:pt idx="1164">
                  <c:v>26.15</c:v>
                </c:pt>
                <c:pt idx="1165">
                  <c:v>26.17</c:v>
                </c:pt>
                <c:pt idx="1166">
                  <c:v>26.22</c:v>
                </c:pt>
                <c:pt idx="1167">
                  <c:v>26.17</c:v>
                </c:pt>
                <c:pt idx="1168">
                  <c:v>26.03</c:v>
                </c:pt>
                <c:pt idx="1169">
                  <c:v>26.08</c:v>
                </c:pt>
                <c:pt idx="1170">
                  <c:v>26.07</c:v>
                </c:pt>
                <c:pt idx="1171">
                  <c:v>26.01</c:v>
                </c:pt>
                <c:pt idx="1172">
                  <c:v>26.02</c:v>
                </c:pt>
                <c:pt idx="1173">
                  <c:v>25.97</c:v>
                </c:pt>
                <c:pt idx="1174">
                  <c:v>25.94</c:v>
                </c:pt>
                <c:pt idx="1175">
                  <c:v>25.95</c:v>
                </c:pt>
                <c:pt idx="1176">
                  <c:v>25.88</c:v>
                </c:pt>
                <c:pt idx="1177">
                  <c:v>25.88</c:v>
                </c:pt>
                <c:pt idx="1178">
                  <c:v>25.85</c:v>
                </c:pt>
                <c:pt idx="1179">
                  <c:v>25.74</c:v>
                </c:pt>
                <c:pt idx="1180">
                  <c:v>25.82</c:v>
                </c:pt>
                <c:pt idx="1181">
                  <c:v>25.73</c:v>
                </c:pt>
                <c:pt idx="1182">
                  <c:v>25.72</c:v>
                </c:pt>
                <c:pt idx="1183">
                  <c:v>25.73</c:v>
                </c:pt>
                <c:pt idx="1184">
                  <c:v>25.65</c:v>
                </c:pt>
                <c:pt idx="1185">
                  <c:v>25.65</c:v>
                </c:pt>
                <c:pt idx="1186">
                  <c:v>25.58</c:v>
                </c:pt>
                <c:pt idx="1187">
                  <c:v>25.55</c:v>
                </c:pt>
                <c:pt idx="1188">
                  <c:v>25.6</c:v>
                </c:pt>
                <c:pt idx="1189">
                  <c:v>25.61</c:v>
                </c:pt>
                <c:pt idx="1190">
                  <c:v>25.56</c:v>
                </c:pt>
                <c:pt idx="1191">
                  <c:v>25.51</c:v>
                </c:pt>
                <c:pt idx="1192">
                  <c:v>25.7</c:v>
                </c:pt>
                <c:pt idx="1193">
                  <c:v>25.54</c:v>
                </c:pt>
                <c:pt idx="1194">
                  <c:v>25.47</c:v>
                </c:pt>
                <c:pt idx="1195">
                  <c:v>25.41</c:v>
                </c:pt>
                <c:pt idx="1196">
                  <c:v>25.37</c:v>
                </c:pt>
                <c:pt idx="1197">
                  <c:v>25.5</c:v>
                </c:pt>
                <c:pt idx="1198">
                  <c:v>25.49</c:v>
                </c:pt>
                <c:pt idx="1199">
                  <c:v>25.47</c:v>
                </c:pt>
                <c:pt idx="1200">
                  <c:v>25.4</c:v>
                </c:pt>
                <c:pt idx="1201">
                  <c:v>25.41</c:v>
                </c:pt>
                <c:pt idx="1202">
                  <c:v>25.49</c:v>
                </c:pt>
                <c:pt idx="1203">
                  <c:v>25.43</c:v>
                </c:pt>
                <c:pt idx="1204">
                  <c:v>25.38</c:v>
                </c:pt>
                <c:pt idx="1205">
                  <c:v>25.39</c:v>
                </c:pt>
                <c:pt idx="1206">
                  <c:v>25.53</c:v>
                </c:pt>
                <c:pt idx="1209">
                  <c:v>25.54</c:v>
                </c:pt>
                <c:pt idx="1210">
                  <c:v>25.43</c:v>
                </c:pt>
                <c:pt idx="1211">
                  <c:v>25.4</c:v>
                </c:pt>
                <c:pt idx="1212">
                  <c:v>25.5</c:v>
                </c:pt>
                <c:pt idx="1213">
                  <c:v>25.5</c:v>
                </c:pt>
                <c:pt idx="1214">
                  <c:v>25.45</c:v>
                </c:pt>
                <c:pt idx="1215">
                  <c:v>25.52</c:v>
                </c:pt>
                <c:pt idx="1216">
                  <c:v>25.47</c:v>
                </c:pt>
                <c:pt idx="1217">
                  <c:v>25.43</c:v>
                </c:pt>
                <c:pt idx="1218">
                  <c:v>25.49</c:v>
                </c:pt>
                <c:pt idx="1219">
                  <c:v>25.52</c:v>
                </c:pt>
                <c:pt idx="1220">
                  <c:v>25.54</c:v>
                </c:pt>
                <c:pt idx="1221">
                  <c:v>25.46</c:v>
                </c:pt>
                <c:pt idx="1222">
                  <c:v>25.41</c:v>
                </c:pt>
                <c:pt idx="1223">
                  <c:v>25.48</c:v>
                </c:pt>
                <c:pt idx="1224">
                  <c:v>25.39</c:v>
                </c:pt>
                <c:pt idx="1225">
                  <c:v>25.42</c:v>
                </c:pt>
                <c:pt idx="1226">
                  <c:v>25.41</c:v>
                </c:pt>
                <c:pt idx="1227">
                  <c:v>25.44</c:v>
                </c:pt>
                <c:pt idx="1228">
                  <c:v>25.51</c:v>
                </c:pt>
                <c:pt idx="1229">
                  <c:v>25.48</c:v>
                </c:pt>
                <c:pt idx="1230">
                  <c:v>25.44</c:v>
                </c:pt>
                <c:pt idx="1231">
                  <c:v>25.42</c:v>
                </c:pt>
                <c:pt idx="1232">
                  <c:v>25.44</c:v>
                </c:pt>
                <c:pt idx="1233">
                  <c:v>25.5</c:v>
                </c:pt>
                <c:pt idx="1234">
                  <c:v>25.49</c:v>
                </c:pt>
                <c:pt idx="1235">
                  <c:v>25.46</c:v>
                </c:pt>
                <c:pt idx="1236">
                  <c:v>25.55</c:v>
                </c:pt>
                <c:pt idx="1237">
                  <c:v>25.56</c:v>
                </c:pt>
                <c:pt idx="1238">
                  <c:v>25.6</c:v>
                </c:pt>
                <c:pt idx="1239">
                  <c:v>25.55</c:v>
                </c:pt>
                <c:pt idx="1240">
                  <c:v>25.76</c:v>
                </c:pt>
                <c:pt idx="1241">
                  <c:v>25.62</c:v>
                </c:pt>
                <c:pt idx="1242">
                  <c:v>25.64</c:v>
                </c:pt>
                <c:pt idx="1243">
                  <c:v>25.71</c:v>
                </c:pt>
                <c:pt idx="1244">
                  <c:v>25.79</c:v>
                </c:pt>
                <c:pt idx="1245">
                  <c:v>25.73</c:v>
                </c:pt>
                <c:pt idx="1246">
                  <c:v>25.72</c:v>
                </c:pt>
                <c:pt idx="1247">
                  <c:v>25.92</c:v>
                </c:pt>
                <c:pt idx="1248">
                  <c:v>25.76</c:v>
                </c:pt>
                <c:pt idx="1249">
                  <c:v>25.86</c:v>
                </c:pt>
                <c:pt idx="1250">
                  <c:v>25.89</c:v>
                </c:pt>
                <c:pt idx="1251">
                  <c:v>25.89</c:v>
                </c:pt>
                <c:pt idx="1252">
                  <c:v>25.92</c:v>
                </c:pt>
                <c:pt idx="1253">
                  <c:v>25.89</c:v>
                </c:pt>
                <c:pt idx="1254">
                  <c:v>25.84</c:v>
                </c:pt>
                <c:pt idx="1255">
                  <c:v>25.79</c:v>
                </c:pt>
                <c:pt idx="1256">
                  <c:v>25.76</c:v>
                </c:pt>
                <c:pt idx="1257">
                  <c:v>25.86</c:v>
                </c:pt>
                <c:pt idx="1258">
                  <c:v>25.89</c:v>
                </c:pt>
                <c:pt idx="1259">
                  <c:v>25.89</c:v>
                </c:pt>
                <c:pt idx="1260">
                  <c:v>25.89</c:v>
                </c:pt>
                <c:pt idx="1261">
                  <c:v>25.93</c:v>
                </c:pt>
                <c:pt idx="1262">
                  <c:v>26</c:v>
                </c:pt>
                <c:pt idx="1263">
                  <c:v>26.18</c:v>
                </c:pt>
                <c:pt idx="1264">
                  <c:v>26.03</c:v>
                </c:pt>
                <c:pt idx="1265">
                  <c:v>25.97</c:v>
                </c:pt>
                <c:pt idx="1266">
                  <c:v>25.99</c:v>
                </c:pt>
                <c:pt idx="1267">
                  <c:v>26.15</c:v>
                </c:pt>
                <c:pt idx="1268">
                  <c:v>26</c:v>
                </c:pt>
                <c:pt idx="1269">
                  <c:v>25.96</c:v>
                </c:pt>
                <c:pt idx="1270">
                  <c:v>26.22</c:v>
                </c:pt>
                <c:pt idx="1271">
                  <c:v>26.09</c:v>
                </c:pt>
                <c:pt idx="1272">
                  <c:v>26.12</c:v>
                </c:pt>
                <c:pt idx="1273">
                  <c:v>26.03</c:v>
                </c:pt>
                <c:pt idx="1274">
                  <c:v>26.12</c:v>
                </c:pt>
                <c:pt idx="1275">
                  <c:v>26.06</c:v>
                </c:pt>
                <c:pt idx="1276">
                  <c:v>25.99</c:v>
                </c:pt>
                <c:pt idx="1277">
                  <c:v>26.01</c:v>
                </c:pt>
                <c:pt idx="1278">
                  <c:v>26.14</c:v>
                </c:pt>
                <c:pt idx="1279">
                  <c:v>26.04</c:v>
                </c:pt>
                <c:pt idx="1280">
                  <c:v>26.08</c:v>
                </c:pt>
                <c:pt idx="1281">
                  <c:v>25.96</c:v>
                </c:pt>
                <c:pt idx="1282">
                  <c:v>26.01</c:v>
                </c:pt>
                <c:pt idx="1283">
                  <c:v>26.08</c:v>
                </c:pt>
                <c:pt idx="1284">
                  <c:v>26.04</c:v>
                </c:pt>
                <c:pt idx="1285">
                  <c:v>26.06</c:v>
                </c:pt>
                <c:pt idx="1286">
                  <c:v>26.02</c:v>
                </c:pt>
                <c:pt idx="1287">
                  <c:v>25.94</c:v>
                </c:pt>
                <c:pt idx="1288">
                  <c:v>25.92</c:v>
                </c:pt>
                <c:pt idx="1289">
                  <c:v>25.88</c:v>
                </c:pt>
                <c:pt idx="1290">
                  <c:v>25.82</c:v>
                </c:pt>
                <c:pt idx="1291">
                  <c:v>25.81</c:v>
                </c:pt>
                <c:pt idx="1292">
                  <c:v>25.87</c:v>
                </c:pt>
                <c:pt idx="1293">
                  <c:v>25.86</c:v>
                </c:pt>
                <c:pt idx="1294">
                  <c:v>25.82</c:v>
                </c:pt>
                <c:pt idx="1295">
                  <c:v>25.79</c:v>
                </c:pt>
                <c:pt idx="1296">
                  <c:v>25.69</c:v>
                </c:pt>
                <c:pt idx="1297">
                  <c:v>25.6</c:v>
                </c:pt>
                <c:pt idx="1298">
                  <c:v>25.63</c:v>
                </c:pt>
                <c:pt idx="1299">
                  <c:v>25.55</c:v>
                </c:pt>
                <c:pt idx="1300">
                  <c:v>25.46</c:v>
                </c:pt>
                <c:pt idx="1301">
                  <c:v>25.65</c:v>
                </c:pt>
                <c:pt idx="1302">
                  <c:v>25.48</c:v>
                </c:pt>
                <c:pt idx="1303">
                  <c:v>25.5</c:v>
                </c:pt>
                <c:pt idx="1304">
                  <c:v>25.4</c:v>
                </c:pt>
                <c:pt idx="1305">
                  <c:v>25.54</c:v>
                </c:pt>
                <c:pt idx="1306">
                  <c:v>25.36</c:v>
                </c:pt>
                <c:pt idx="1307">
                  <c:v>25.35</c:v>
                </c:pt>
                <c:pt idx="1308">
                  <c:v>25.26</c:v>
                </c:pt>
                <c:pt idx="1309">
                  <c:v>25.16</c:v>
                </c:pt>
                <c:pt idx="1310">
                  <c:v>25.05</c:v>
                </c:pt>
                <c:pt idx="1311">
                  <c:v>25.02</c:v>
                </c:pt>
                <c:pt idx="1312">
                  <c:v>24.97</c:v>
                </c:pt>
                <c:pt idx="1313">
                  <c:v>25.19</c:v>
                </c:pt>
                <c:pt idx="1314">
                  <c:v>25.13</c:v>
                </c:pt>
                <c:pt idx="1315">
                  <c:v>25.1</c:v>
                </c:pt>
                <c:pt idx="1316">
                  <c:v>24.98</c:v>
                </c:pt>
                <c:pt idx="1317">
                  <c:v>24.82</c:v>
                </c:pt>
                <c:pt idx="1318">
                  <c:v>24.75</c:v>
                </c:pt>
                <c:pt idx="1319">
                  <c:v>24.71</c:v>
                </c:pt>
                <c:pt idx="1320">
                  <c:v>24.62</c:v>
                </c:pt>
                <c:pt idx="1321">
                  <c:v>24.6</c:v>
                </c:pt>
                <c:pt idx="1322">
                  <c:v>24.55</c:v>
                </c:pt>
                <c:pt idx="1323">
                  <c:v>24.44</c:v>
                </c:pt>
                <c:pt idx="1324">
                  <c:v>24.32</c:v>
                </c:pt>
                <c:pt idx="1325">
                  <c:v>24.26</c:v>
                </c:pt>
                <c:pt idx="1326">
                  <c:v>24.17</c:v>
                </c:pt>
                <c:pt idx="1327">
                  <c:v>24.14</c:v>
                </c:pt>
                <c:pt idx="1328">
                  <c:v>24.1</c:v>
                </c:pt>
                <c:pt idx="1329">
                  <c:v>23.95</c:v>
                </c:pt>
                <c:pt idx="1330">
                  <c:v>23.94</c:v>
                </c:pt>
                <c:pt idx="1331">
                  <c:v>23.92</c:v>
                </c:pt>
                <c:pt idx="1332">
                  <c:v>23.9</c:v>
                </c:pt>
                <c:pt idx="1333">
                  <c:v>23.8</c:v>
                </c:pt>
                <c:pt idx="1334">
                  <c:v>23.61</c:v>
                </c:pt>
                <c:pt idx="1335">
                  <c:v>23.63</c:v>
                </c:pt>
                <c:pt idx="1336">
                  <c:v>23.56</c:v>
                </c:pt>
                <c:pt idx="1337">
                  <c:v>23.46</c:v>
                </c:pt>
                <c:pt idx="1338">
                  <c:v>23.31</c:v>
                </c:pt>
                <c:pt idx="1339">
                  <c:v>23.35</c:v>
                </c:pt>
                <c:pt idx="1340">
                  <c:v>23.25</c:v>
                </c:pt>
                <c:pt idx="1341">
                  <c:v>23.24</c:v>
                </c:pt>
                <c:pt idx="1342">
                  <c:v>23.13</c:v>
                </c:pt>
                <c:pt idx="1343">
                  <c:v>23.05</c:v>
                </c:pt>
                <c:pt idx="1344">
                  <c:v>23.02</c:v>
                </c:pt>
                <c:pt idx="1345">
                  <c:v>22.93</c:v>
                </c:pt>
                <c:pt idx="1346">
                  <c:v>22.88</c:v>
                </c:pt>
                <c:pt idx="1347">
                  <c:v>22.78</c:v>
                </c:pt>
                <c:pt idx="1348">
                  <c:v>22.71</c:v>
                </c:pt>
                <c:pt idx="1349">
                  <c:v>22.63</c:v>
                </c:pt>
                <c:pt idx="1350">
                  <c:v>22.57</c:v>
                </c:pt>
                <c:pt idx="1351">
                  <c:v>22.48</c:v>
                </c:pt>
                <c:pt idx="1352">
                  <c:v>22.4</c:v>
                </c:pt>
                <c:pt idx="1353">
                  <c:v>22.44</c:v>
                </c:pt>
                <c:pt idx="1354">
                  <c:v>22.46</c:v>
                </c:pt>
                <c:pt idx="1355">
                  <c:v>22.38</c:v>
                </c:pt>
                <c:pt idx="1356">
                  <c:v>22.17</c:v>
                </c:pt>
                <c:pt idx="1357">
                  <c:v>22.08</c:v>
                </c:pt>
                <c:pt idx="1358">
                  <c:v>22.03</c:v>
                </c:pt>
                <c:pt idx="1359">
                  <c:v>22.03</c:v>
                </c:pt>
                <c:pt idx="1360">
                  <c:v>22</c:v>
                </c:pt>
                <c:pt idx="1361">
                  <c:v>21.94</c:v>
                </c:pt>
                <c:pt idx="1362">
                  <c:v>21.88</c:v>
                </c:pt>
                <c:pt idx="1363">
                  <c:v>21.77</c:v>
                </c:pt>
                <c:pt idx="1364">
                  <c:v>21.85</c:v>
                </c:pt>
                <c:pt idx="1365">
                  <c:v>21.79</c:v>
                </c:pt>
                <c:pt idx="1366">
                  <c:v>21.72</c:v>
                </c:pt>
                <c:pt idx="1367">
                  <c:v>21.74</c:v>
                </c:pt>
                <c:pt idx="1368">
                  <c:v>21.69</c:v>
                </c:pt>
                <c:pt idx="1369">
                  <c:v>21.68</c:v>
                </c:pt>
                <c:pt idx="1370">
                  <c:v>21.57</c:v>
                </c:pt>
                <c:pt idx="1371">
                  <c:v>21.61</c:v>
                </c:pt>
                <c:pt idx="1372">
                  <c:v>21.49</c:v>
                </c:pt>
                <c:pt idx="1373">
                  <c:v>21.51</c:v>
                </c:pt>
                <c:pt idx="1374">
                  <c:v>21.52</c:v>
                </c:pt>
                <c:pt idx="1375">
                  <c:v>21.56</c:v>
                </c:pt>
                <c:pt idx="1376">
                  <c:v>21.48</c:v>
                </c:pt>
                <c:pt idx="1377">
                  <c:v>21.42</c:v>
                </c:pt>
                <c:pt idx="1378">
                  <c:v>21.4</c:v>
                </c:pt>
                <c:pt idx="1379">
                  <c:v>21.36</c:v>
                </c:pt>
                <c:pt idx="1380">
                  <c:v>21.34</c:v>
                </c:pt>
                <c:pt idx="1381">
                  <c:v>21.39</c:v>
                </c:pt>
                <c:pt idx="1382">
                  <c:v>21.36</c:v>
                </c:pt>
                <c:pt idx="1383">
                  <c:v>21.25</c:v>
                </c:pt>
                <c:pt idx="1384">
                  <c:v>21.16</c:v>
                </c:pt>
                <c:pt idx="1385">
                  <c:v>21.21</c:v>
                </c:pt>
                <c:pt idx="1386">
                  <c:v>21.27</c:v>
                </c:pt>
                <c:pt idx="1387">
                  <c:v>21.38</c:v>
                </c:pt>
                <c:pt idx="1388">
                  <c:v>21.42</c:v>
                </c:pt>
                <c:pt idx="1389">
                  <c:v>21.23</c:v>
                </c:pt>
                <c:pt idx="1390">
                  <c:v>21.28</c:v>
                </c:pt>
                <c:pt idx="1391">
                  <c:v>21.27</c:v>
                </c:pt>
                <c:pt idx="1392">
                  <c:v>21.3</c:v>
                </c:pt>
                <c:pt idx="1393">
                  <c:v>21.35</c:v>
                </c:pt>
                <c:pt idx="1394">
                  <c:v>21.31</c:v>
                </c:pt>
                <c:pt idx="1395">
                  <c:v>21.37</c:v>
                </c:pt>
                <c:pt idx="1396">
                  <c:v>21.41</c:v>
                </c:pt>
                <c:pt idx="1397">
                  <c:v>21.35</c:v>
                </c:pt>
                <c:pt idx="1398">
                  <c:v>21.3</c:v>
                </c:pt>
                <c:pt idx="1399">
                  <c:v>21.36</c:v>
                </c:pt>
                <c:pt idx="1400">
                  <c:v>21.44</c:v>
                </c:pt>
                <c:pt idx="1401">
                  <c:v>21.49</c:v>
                </c:pt>
                <c:pt idx="1402">
                  <c:v>21.43</c:v>
                </c:pt>
                <c:pt idx="1403">
                  <c:v>21.48</c:v>
                </c:pt>
                <c:pt idx="1404">
                  <c:v>21.5</c:v>
                </c:pt>
                <c:pt idx="1405">
                  <c:v>21.59</c:v>
                </c:pt>
                <c:pt idx="1406">
                  <c:v>21.62</c:v>
                </c:pt>
                <c:pt idx="1407">
                  <c:v>21.69</c:v>
                </c:pt>
                <c:pt idx="1408">
                  <c:v>21.71</c:v>
                </c:pt>
                <c:pt idx="1409">
                  <c:v>21.77</c:v>
                </c:pt>
                <c:pt idx="1410">
                  <c:v>21.78</c:v>
                </c:pt>
                <c:pt idx="1411">
                  <c:v>21.89</c:v>
                </c:pt>
                <c:pt idx="1412">
                  <c:v>21.97</c:v>
                </c:pt>
                <c:pt idx="1413">
                  <c:v>22.11</c:v>
                </c:pt>
                <c:pt idx="1414">
                  <c:v>21.99</c:v>
                </c:pt>
                <c:pt idx="1415">
                  <c:v>22.09</c:v>
                </c:pt>
                <c:pt idx="1416">
                  <c:v>22.14</c:v>
                </c:pt>
                <c:pt idx="1417">
                  <c:v>22.23</c:v>
                </c:pt>
                <c:pt idx="1418">
                  <c:v>22.31</c:v>
                </c:pt>
                <c:pt idx="1419">
                  <c:v>22.27</c:v>
                </c:pt>
                <c:pt idx="1420">
                  <c:v>22.23</c:v>
                </c:pt>
                <c:pt idx="1421">
                  <c:v>22.28</c:v>
                </c:pt>
                <c:pt idx="1422">
                  <c:v>22.46</c:v>
                </c:pt>
                <c:pt idx="1423">
                  <c:v>22.45</c:v>
                </c:pt>
                <c:pt idx="1424">
                  <c:v>22.49</c:v>
                </c:pt>
                <c:pt idx="1425">
                  <c:v>22.49</c:v>
                </c:pt>
                <c:pt idx="1426">
                  <c:v>22.63</c:v>
                </c:pt>
                <c:pt idx="1427">
                  <c:v>22.66</c:v>
                </c:pt>
                <c:pt idx="1428">
                  <c:v>22.84</c:v>
                </c:pt>
                <c:pt idx="1429">
                  <c:v>22.85</c:v>
                </c:pt>
                <c:pt idx="1430">
                  <c:v>22.86</c:v>
                </c:pt>
                <c:pt idx="1431">
                  <c:v>23.17</c:v>
                </c:pt>
                <c:pt idx="1432">
                  <c:v>23.2</c:v>
                </c:pt>
                <c:pt idx="1433">
                  <c:v>23.11</c:v>
                </c:pt>
                <c:pt idx="1434">
                  <c:v>23.18</c:v>
                </c:pt>
                <c:pt idx="1435">
                  <c:v>23.29</c:v>
                </c:pt>
                <c:pt idx="1436">
                  <c:v>23.47</c:v>
                </c:pt>
                <c:pt idx="1437">
                  <c:v>23.39</c:v>
                </c:pt>
                <c:pt idx="1438">
                  <c:v>23.51</c:v>
                </c:pt>
                <c:pt idx="1439">
                  <c:v>23.56</c:v>
                </c:pt>
                <c:pt idx="1440">
                  <c:v>23.57</c:v>
                </c:pt>
                <c:pt idx="1441">
                  <c:v>23.78</c:v>
                </c:pt>
                <c:pt idx="1442">
                  <c:v>23.93</c:v>
                </c:pt>
                <c:pt idx="1443">
                  <c:v>23.85</c:v>
                </c:pt>
                <c:pt idx="1444">
                  <c:v>23.85</c:v>
                </c:pt>
                <c:pt idx="1445">
                  <c:v>24</c:v>
                </c:pt>
                <c:pt idx="1446">
                  <c:v>23.97</c:v>
                </c:pt>
                <c:pt idx="1447">
                  <c:v>24.05</c:v>
                </c:pt>
                <c:pt idx="1448">
                  <c:v>24.06</c:v>
                </c:pt>
                <c:pt idx="1449">
                  <c:v>24.2</c:v>
                </c:pt>
                <c:pt idx="1450">
                  <c:v>24.24</c:v>
                </c:pt>
                <c:pt idx="1451">
                  <c:v>24.48</c:v>
                </c:pt>
                <c:pt idx="1452">
                  <c:v>24.5</c:v>
                </c:pt>
                <c:pt idx="1453">
                  <c:v>24.47</c:v>
                </c:pt>
                <c:pt idx="1454">
                  <c:v>24.59</c:v>
                </c:pt>
                <c:pt idx="1455">
                  <c:v>24.59</c:v>
                </c:pt>
                <c:pt idx="1456">
                  <c:v>24.68</c:v>
                </c:pt>
                <c:pt idx="1457">
                  <c:v>24.84</c:v>
                </c:pt>
                <c:pt idx="1458">
                  <c:v>25.02</c:v>
                </c:pt>
                <c:pt idx="1459">
                  <c:v>24.98</c:v>
                </c:pt>
                <c:pt idx="1460">
                  <c:v>25.06</c:v>
                </c:pt>
                <c:pt idx="1461">
                  <c:v>25.02</c:v>
                </c:pt>
                <c:pt idx="1462">
                  <c:v>25.08</c:v>
                </c:pt>
                <c:pt idx="1463">
                  <c:v>25.15</c:v>
                </c:pt>
                <c:pt idx="1464">
                  <c:v>25.29</c:v>
                </c:pt>
                <c:pt idx="1465">
                  <c:v>25.32</c:v>
                </c:pt>
                <c:pt idx="1466">
                  <c:v>25.48</c:v>
                </c:pt>
                <c:pt idx="1467">
                  <c:v>25.6</c:v>
                </c:pt>
                <c:pt idx="1468">
                  <c:v>25.61</c:v>
                </c:pt>
                <c:pt idx="1469">
                  <c:v>25.56</c:v>
                </c:pt>
                <c:pt idx="1470">
                  <c:v>25.49</c:v>
                </c:pt>
                <c:pt idx="1471">
                  <c:v>25.59</c:v>
                </c:pt>
                <c:pt idx="1472">
                  <c:v>25.82</c:v>
                </c:pt>
                <c:pt idx="1473">
                  <c:v>26.114000000000001</c:v>
                </c:pt>
                <c:pt idx="1474">
                  <c:v>25.78</c:v>
                </c:pt>
                <c:pt idx="1475">
                  <c:v>25.83</c:v>
                </c:pt>
                <c:pt idx="1476">
                  <c:v>26.02</c:v>
                </c:pt>
                <c:pt idx="1477">
                  <c:v>26.12</c:v>
                </c:pt>
                <c:pt idx="1478">
                  <c:v>26.06</c:v>
                </c:pt>
                <c:pt idx="1479">
                  <c:v>26</c:v>
                </c:pt>
                <c:pt idx="1480">
                  <c:v>26.03</c:v>
                </c:pt>
                <c:pt idx="1481">
                  <c:v>26.32</c:v>
                </c:pt>
                <c:pt idx="1482">
                  <c:v>26.46</c:v>
                </c:pt>
                <c:pt idx="1483">
                  <c:v>26.5</c:v>
                </c:pt>
                <c:pt idx="1484">
                  <c:v>26.24</c:v>
                </c:pt>
                <c:pt idx="1485">
                  <c:v>26.33</c:v>
                </c:pt>
                <c:pt idx="1486">
                  <c:v>26.37</c:v>
                </c:pt>
                <c:pt idx="1487">
                  <c:v>26.43</c:v>
                </c:pt>
                <c:pt idx="1488">
                  <c:v>26.44</c:v>
                </c:pt>
                <c:pt idx="1489">
                  <c:v>26.61</c:v>
                </c:pt>
                <c:pt idx="1490">
                  <c:v>26.58</c:v>
                </c:pt>
                <c:pt idx="1491">
                  <c:v>26.37</c:v>
                </c:pt>
                <c:pt idx="1492">
                  <c:v>26.34</c:v>
                </c:pt>
                <c:pt idx="1493">
                  <c:v>26.35</c:v>
                </c:pt>
                <c:pt idx="1494">
                  <c:v>26.53</c:v>
                </c:pt>
                <c:pt idx="1495">
                  <c:v>26.6</c:v>
                </c:pt>
                <c:pt idx="1496">
                  <c:v>26.56</c:v>
                </c:pt>
                <c:pt idx="1497">
                  <c:v>26.41</c:v>
                </c:pt>
                <c:pt idx="1498">
                  <c:v>26.44</c:v>
                </c:pt>
                <c:pt idx="1499">
                  <c:v>26.5</c:v>
                </c:pt>
                <c:pt idx="1500">
                  <c:v>26.58</c:v>
                </c:pt>
                <c:pt idx="1501">
                  <c:v>26.55</c:v>
                </c:pt>
                <c:pt idx="1502">
                  <c:v>26.56</c:v>
                </c:pt>
                <c:pt idx="1503">
                  <c:v>26.44</c:v>
                </c:pt>
                <c:pt idx="1504">
                  <c:v>26.42</c:v>
                </c:pt>
                <c:pt idx="1505">
                  <c:v>26.42</c:v>
                </c:pt>
                <c:pt idx="1506">
                  <c:v>26.5</c:v>
                </c:pt>
                <c:pt idx="1507">
                  <c:v>26.51</c:v>
                </c:pt>
                <c:pt idx="1508">
                  <c:v>26.52</c:v>
                </c:pt>
                <c:pt idx="1509">
                  <c:v>26.54</c:v>
                </c:pt>
                <c:pt idx="1510">
                  <c:v>26.38</c:v>
                </c:pt>
                <c:pt idx="1511">
                  <c:v>26.43</c:v>
                </c:pt>
                <c:pt idx="1512">
                  <c:v>26.3</c:v>
                </c:pt>
                <c:pt idx="1513">
                  <c:v>26.42</c:v>
                </c:pt>
                <c:pt idx="1514">
                  <c:v>26.46</c:v>
                </c:pt>
                <c:pt idx="1515">
                  <c:v>26.56</c:v>
                </c:pt>
                <c:pt idx="1516">
                  <c:v>26.46</c:v>
                </c:pt>
                <c:pt idx="1517">
                  <c:v>26.3</c:v>
                </c:pt>
                <c:pt idx="1518">
                  <c:v>26.28</c:v>
                </c:pt>
                <c:pt idx="1519">
                  <c:v>26.22</c:v>
                </c:pt>
                <c:pt idx="1520">
                  <c:v>26.26</c:v>
                </c:pt>
                <c:pt idx="1521">
                  <c:v>26.2</c:v>
                </c:pt>
                <c:pt idx="1522">
                  <c:v>26.207000000000001</c:v>
                </c:pt>
                <c:pt idx="1523">
                  <c:v>26.23</c:v>
                </c:pt>
                <c:pt idx="1524">
                  <c:v>26.164000000000001</c:v>
                </c:pt>
                <c:pt idx="1525">
                  <c:v>26.187999999999999</c:v>
                </c:pt>
                <c:pt idx="1526">
                  <c:v>26.074999999999999</c:v>
                </c:pt>
                <c:pt idx="1527">
                  <c:v>26.079000000000001</c:v>
                </c:pt>
                <c:pt idx="1528">
                  <c:v>25.991</c:v>
                </c:pt>
                <c:pt idx="1529">
                  <c:v>26.094999999999999</c:v>
                </c:pt>
                <c:pt idx="1530">
                  <c:v>26.047000000000001</c:v>
                </c:pt>
                <c:pt idx="1531">
                  <c:v>26.024000000000001</c:v>
                </c:pt>
                <c:pt idx="1532">
                  <c:v>26.04</c:v>
                </c:pt>
                <c:pt idx="1533">
                  <c:v>25.981999999999999</c:v>
                </c:pt>
                <c:pt idx="1534">
                  <c:v>25.94</c:v>
                </c:pt>
                <c:pt idx="1535">
                  <c:v>25.9</c:v>
                </c:pt>
                <c:pt idx="1536">
                  <c:v>25.954000000000001</c:v>
                </c:pt>
                <c:pt idx="1537">
                  <c:v>25.878</c:v>
                </c:pt>
                <c:pt idx="1538">
                  <c:v>25.896000000000001</c:v>
                </c:pt>
                <c:pt idx="1539">
                  <c:v>25.872</c:v>
                </c:pt>
                <c:pt idx="1540">
                  <c:v>25.9</c:v>
                </c:pt>
                <c:pt idx="1541">
                  <c:v>25.859000000000002</c:v>
                </c:pt>
                <c:pt idx="1542">
                  <c:v>25.806999999999999</c:v>
                </c:pt>
                <c:pt idx="1543">
                  <c:v>25.777000000000001</c:v>
                </c:pt>
                <c:pt idx="1544">
                  <c:v>25.741</c:v>
                </c:pt>
                <c:pt idx="1545">
                  <c:v>25.710999999999999</c:v>
                </c:pt>
                <c:pt idx="1546">
                  <c:v>25.731999999999999</c:v>
                </c:pt>
                <c:pt idx="1547">
                  <c:v>25.686</c:v>
                </c:pt>
                <c:pt idx="1548">
                  <c:v>25.637</c:v>
                </c:pt>
                <c:pt idx="1549">
                  <c:v>25.771999999999998</c:v>
                </c:pt>
                <c:pt idx="1550">
                  <c:v>25.702000000000002</c:v>
                </c:pt>
                <c:pt idx="1551">
                  <c:v>25.597000000000001</c:v>
                </c:pt>
                <c:pt idx="1552">
                  <c:v>25.565000000000001</c:v>
                </c:pt>
                <c:pt idx="1553">
                  <c:v>25.629000000000001</c:v>
                </c:pt>
                <c:pt idx="1554">
                  <c:v>25.606000000000002</c:v>
                </c:pt>
                <c:pt idx="1555">
                  <c:v>25.474</c:v>
                </c:pt>
                <c:pt idx="1556">
                  <c:v>25.457000000000001</c:v>
                </c:pt>
                <c:pt idx="1557">
                  <c:v>25.443999999999999</c:v>
                </c:pt>
                <c:pt idx="1558">
                  <c:v>25.541</c:v>
                </c:pt>
                <c:pt idx="1559">
                  <c:v>25.481000000000002</c:v>
                </c:pt>
                <c:pt idx="1560">
                  <c:v>25.472000000000001</c:v>
                </c:pt>
                <c:pt idx="1561">
                  <c:v>25.367000000000001</c:v>
                </c:pt>
                <c:pt idx="1562">
                  <c:v>25.428999999999998</c:v>
                </c:pt>
                <c:pt idx="1563">
                  <c:v>25.378</c:v>
                </c:pt>
                <c:pt idx="1564">
                  <c:v>25.334</c:v>
                </c:pt>
                <c:pt idx="1565">
                  <c:v>25.375</c:v>
                </c:pt>
                <c:pt idx="1566">
                  <c:v>25.356000000000002</c:v>
                </c:pt>
                <c:pt idx="1567">
                  <c:v>25.286999999999999</c:v>
                </c:pt>
                <c:pt idx="1568">
                  <c:v>25.283000000000001</c:v>
                </c:pt>
                <c:pt idx="1569">
                  <c:v>25.233000000000001</c:v>
                </c:pt>
                <c:pt idx="1570">
                  <c:v>25.231999999999999</c:v>
                </c:pt>
                <c:pt idx="1571">
                  <c:v>25.221</c:v>
                </c:pt>
                <c:pt idx="1572">
                  <c:v>25.195</c:v>
                </c:pt>
                <c:pt idx="1573">
                  <c:v>25.224</c:v>
                </c:pt>
                <c:pt idx="1574">
                  <c:v>25.19</c:v>
                </c:pt>
                <c:pt idx="1575">
                  <c:v>25.248999999999999</c:v>
                </c:pt>
                <c:pt idx="1576">
                  <c:v>25.32</c:v>
                </c:pt>
                <c:pt idx="1577">
                  <c:v>25.539000000000001</c:v>
                </c:pt>
                <c:pt idx="1578">
                  <c:v>25.315999999999999</c:v>
                </c:pt>
                <c:pt idx="1579">
                  <c:v>25.414000000000001</c:v>
                </c:pt>
                <c:pt idx="1580">
                  <c:v>25.338000000000001</c:v>
                </c:pt>
                <c:pt idx="1581">
                  <c:v>25.306999999999999</c:v>
                </c:pt>
                <c:pt idx="1582">
                  <c:v>25.39</c:v>
                </c:pt>
                <c:pt idx="1583">
                  <c:v>25.364999999999998</c:v>
                </c:pt>
                <c:pt idx="1584">
                  <c:v>25.337</c:v>
                </c:pt>
                <c:pt idx="1585">
                  <c:v>25.346</c:v>
                </c:pt>
                <c:pt idx="1586">
                  <c:v>25.399000000000001</c:v>
                </c:pt>
                <c:pt idx="1587">
                  <c:v>25.460999999999999</c:v>
                </c:pt>
                <c:pt idx="1588">
                  <c:v>25.372</c:v>
                </c:pt>
                <c:pt idx="1589">
                  <c:v>25.323</c:v>
                </c:pt>
                <c:pt idx="1590">
                  <c:v>25.434000000000001</c:v>
                </c:pt>
                <c:pt idx="1591">
                  <c:v>25.495999999999999</c:v>
                </c:pt>
                <c:pt idx="1592">
                  <c:v>25.495999999999999</c:v>
                </c:pt>
                <c:pt idx="1593">
                  <c:v>25.428000000000001</c:v>
                </c:pt>
                <c:pt idx="1594">
                  <c:v>25.422999999999998</c:v>
                </c:pt>
                <c:pt idx="1595">
                  <c:v>25.439</c:v>
                </c:pt>
                <c:pt idx="1596">
                  <c:v>25.54</c:v>
                </c:pt>
                <c:pt idx="1597">
                  <c:v>25.539000000000001</c:v>
                </c:pt>
                <c:pt idx="1598">
                  <c:v>25.548999999999999</c:v>
                </c:pt>
                <c:pt idx="1599">
                  <c:v>25.446999999999999</c:v>
                </c:pt>
                <c:pt idx="1600">
                  <c:v>25.462</c:v>
                </c:pt>
                <c:pt idx="1601">
                  <c:v>25.454000000000001</c:v>
                </c:pt>
                <c:pt idx="1602">
                  <c:v>25.452000000000002</c:v>
                </c:pt>
                <c:pt idx="1603">
                  <c:v>25.489000000000001</c:v>
                </c:pt>
                <c:pt idx="1604">
                  <c:v>25.545000000000002</c:v>
                </c:pt>
                <c:pt idx="1605">
                  <c:v>25.724</c:v>
                </c:pt>
                <c:pt idx="1606">
                  <c:v>25.670999999999999</c:v>
                </c:pt>
                <c:pt idx="1607">
                  <c:v>25.782</c:v>
                </c:pt>
                <c:pt idx="1608">
                  <c:v>25.905999999999999</c:v>
                </c:pt>
                <c:pt idx="1609">
                  <c:v>25.756</c:v>
                </c:pt>
                <c:pt idx="1610">
                  <c:v>25.579000000000001</c:v>
                </c:pt>
                <c:pt idx="1611">
                  <c:v>25.733000000000001</c:v>
                </c:pt>
                <c:pt idx="1612">
                  <c:v>25.774000000000001</c:v>
                </c:pt>
                <c:pt idx="1613">
                  <c:v>25.702999999999999</c:v>
                </c:pt>
                <c:pt idx="1614">
                  <c:v>25.716000000000001</c:v>
                </c:pt>
                <c:pt idx="1615">
                  <c:v>25.696000000000002</c:v>
                </c:pt>
                <c:pt idx="1616">
                  <c:v>25.867000000000001</c:v>
                </c:pt>
                <c:pt idx="1617">
                  <c:v>25.818999999999999</c:v>
                </c:pt>
                <c:pt idx="1618">
                  <c:v>25.742000000000001</c:v>
                </c:pt>
                <c:pt idx="1619">
                  <c:v>25.850999999999999</c:v>
                </c:pt>
                <c:pt idx="1620">
                  <c:v>25.936</c:v>
                </c:pt>
                <c:pt idx="1621">
                  <c:v>25.913</c:v>
                </c:pt>
                <c:pt idx="1622">
                  <c:v>25.814</c:v>
                </c:pt>
                <c:pt idx="1623">
                  <c:v>25.777000000000001</c:v>
                </c:pt>
                <c:pt idx="1624">
                  <c:v>25.867999999999999</c:v>
                </c:pt>
                <c:pt idx="1625">
                  <c:v>26.04</c:v>
                </c:pt>
                <c:pt idx="1626">
                  <c:v>25.875</c:v>
                </c:pt>
                <c:pt idx="1627">
                  <c:v>26.073</c:v>
                </c:pt>
                <c:pt idx="1628">
                  <c:v>26.091999999999999</c:v>
                </c:pt>
                <c:pt idx="1629">
                  <c:v>26.042999999999999</c:v>
                </c:pt>
                <c:pt idx="1630">
                  <c:v>26.074999999999999</c:v>
                </c:pt>
                <c:pt idx="1631">
                  <c:v>25.992000000000001</c:v>
                </c:pt>
                <c:pt idx="1632">
                  <c:v>26</c:v>
                </c:pt>
                <c:pt idx="1633">
                  <c:v>25.942</c:v>
                </c:pt>
                <c:pt idx="1634">
                  <c:v>25.975999999999999</c:v>
                </c:pt>
                <c:pt idx="1635">
                  <c:v>25.937000000000001</c:v>
                </c:pt>
                <c:pt idx="1636">
                  <c:v>25.922999999999998</c:v>
                </c:pt>
                <c:pt idx="1637">
                  <c:v>26.184999999999999</c:v>
                </c:pt>
                <c:pt idx="1638">
                  <c:v>26.094999999999999</c:v>
                </c:pt>
                <c:pt idx="1639">
                  <c:v>25.966000000000001</c:v>
                </c:pt>
                <c:pt idx="1640">
                  <c:v>25.853999999999999</c:v>
                </c:pt>
                <c:pt idx="1641">
                  <c:v>26.125</c:v>
                </c:pt>
                <c:pt idx="1642">
                  <c:v>26.074000000000002</c:v>
                </c:pt>
                <c:pt idx="1643">
                  <c:v>26.120999999999999</c:v>
                </c:pt>
                <c:pt idx="1644">
                  <c:v>25.91</c:v>
                </c:pt>
                <c:pt idx="1645">
                  <c:v>25.971</c:v>
                </c:pt>
                <c:pt idx="1646">
                  <c:v>25.946000000000002</c:v>
                </c:pt>
                <c:pt idx="1647">
                  <c:v>26.004999999999999</c:v>
                </c:pt>
                <c:pt idx="1648">
                  <c:v>25.963999999999999</c:v>
                </c:pt>
                <c:pt idx="1649">
                  <c:v>25.949000000000002</c:v>
                </c:pt>
                <c:pt idx="1650">
                  <c:v>25.899000000000001</c:v>
                </c:pt>
                <c:pt idx="1651">
                  <c:v>25.917000000000002</c:v>
                </c:pt>
                <c:pt idx="1652">
                  <c:v>25.936</c:v>
                </c:pt>
                <c:pt idx="1653">
                  <c:v>25.811</c:v>
                </c:pt>
                <c:pt idx="1654">
                  <c:v>25.754000000000001</c:v>
                </c:pt>
                <c:pt idx="1655">
                  <c:v>25.760999999999999</c:v>
                </c:pt>
                <c:pt idx="1656">
                  <c:v>25.806000000000001</c:v>
                </c:pt>
                <c:pt idx="1657">
                  <c:v>25.901</c:v>
                </c:pt>
                <c:pt idx="1658">
                  <c:v>25.734000000000002</c:v>
                </c:pt>
                <c:pt idx="1659">
                  <c:v>25.751000000000001</c:v>
                </c:pt>
                <c:pt idx="1660">
                  <c:v>25.745000000000001</c:v>
                </c:pt>
                <c:pt idx="1661">
                  <c:v>25.683</c:v>
                </c:pt>
                <c:pt idx="1662">
                  <c:v>25.646000000000001</c:v>
                </c:pt>
                <c:pt idx="1663">
                  <c:v>25.779</c:v>
                </c:pt>
                <c:pt idx="1664">
                  <c:v>25.63</c:v>
                </c:pt>
                <c:pt idx="1665">
                  <c:v>25.597999999999999</c:v>
                </c:pt>
                <c:pt idx="1666">
                  <c:v>25.494</c:v>
                </c:pt>
                <c:pt idx="1667">
                  <c:v>25.446000000000002</c:v>
                </c:pt>
                <c:pt idx="1668">
                  <c:v>25.454000000000001</c:v>
                </c:pt>
                <c:pt idx="1669">
                  <c:v>25.373999999999999</c:v>
                </c:pt>
                <c:pt idx="1670">
                  <c:v>25.34</c:v>
                </c:pt>
                <c:pt idx="1671">
                  <c:v>25.236999999999998</c:v>
                </c:pt>
                <c:pt idx="1672">
                  <c:v>25.184000000000001</c:v>
                </c:pt>
                <c:pt idx="1673">
                  <c:v>25.06</c:v>
                </c:pt>
                <c:pt idx="1674">
                  <c:v>25.356999999999999</c:v>
                </c:pt>
                <c:pt idx="1675">
                  <c:v>25.126000000000001</c:v>
                </c:pt>
                <c:pt idx="1676">
                  <c:v>25.064</c:v>
                </c:pt>
                <c:pt idx="1677">
                  <c:v>24.957000000000001</c:v>
                </c:pt>
                <c:pt idx="1678">
                  <c:v>24.966000000000001</c:v>
                </c:pt>
                <c:pt idx="1679">
                  <c:v>24.834</c:v>
                </c:pt>
                <c:pt idx="1680">
                  <c:v>24.838000000000001</c:v>
                </c:pt>
                <c:pt idx="1681">
                  <c:v>24.768000000000001</c:v>
                </c:pt>
                <c:pt idx="1682">
                  <c:v>24.704999999999998</c:v>
                </c:pt>
                <c:pt idx="1683">
                  <c:v>24.622</c:v>
                </c:pt>
                <c:pt idx="1684">
                  <c:v>24.579000000000001</c:v>
                </c:pt>
                <c:pt idx="1685">
                  <c:v>24.54</c:v>
                </c:pt>
                <c:pt idx="1686">
                  <c:v>24.472999999999999</c:v>
                </c:pt>
                <c:pt idx="1687">
                  <c:v>24.388000000000002</c:v>
                </c:pt>
                <c:pt idx="1688">
                  <c:v>24.417000000000002</c:v>
                </c:pt>
                <c:pt idx="1689">
                  <c:v>24.355</c:v>
                </c:pt>
                <c:pt idx="1690">
                  <c:v>24.263000000000002</c:v>
                </c:pt>
                <c:pt idx="1691">
                  <c:v>24.248000000000001</c:v>
                </c:pt>
                <c:pt idx="1692">
                  <c:v>24.166</c:v>
                </c:pt>
                <c:pt idx="1693">
                  <c:v>24.030999999999999</c:v>
                </c:pt>
                <c:pt idx="1694">
                  <c:v>24.023</c:v>
                </c:pt>
                <c:pt idx="1695">
                  <c:v>23.972999999999999</c:v>
                </c:pt>
                <c:pt idx="1696">
                  <c:v>23.917999999999999</c:v>
                </c:pt>
                <c:pt idx="1697">
                  <c:v>23.809000000000001</c:v>
                </c:pt>
                <c:pt idx="1698">
                  <c:v>23.738</c:v>
                </c:pt>
                <c:pt idx="1699">
                  <c:v>23.631</c:v>
                </c:pt>
                <c:pt idx="1700">
                  <c:v>23.552</c:v>
                </c:pt>
                <c:pt idx="1701">
                  <c:v>23.446000000000002</c:v>
                </c:pt>
                <c:pt idx="1702">
                  <c:v>23.346</c:v>
                </c:pt>
                <c:pt idx="1703">
                  <c:v>23.302</c:v>
                </c:pt>
                <c:pt idx="1704">
                  <c:v>23.312999999999999</c:v>
                </c:pt>
                <c:pt idx="1705">
                  <c:v>23.145</c:v>
                </c:pt>
                <c:pt idx="1706">
                  <c:v>23.3</c:v>
                </c:pt>
                <c:pt idx="1707">
                  <c:v>23.117000000000001</c:v>
                </c:pt>
                <c:pt idx="1708">
                  <c:v>23.042000000000002</c:v>
                </c:pt>
                <c:pt idx="1709">
                  <c:v>22.896999999999998</c:v>
                </c:pt>
                <c:pt idx="1710">
                  <c:v>22.931999999999999</c:v>
                </c:pt>
                <c:pt idx="1711">
                  <c:v>22.783000000000001</c:v>
                </c:pt>
                <c:pt idx="1712">
                  <c:v>22.651</c:v>
                </c:pt>
                <c:pt idx="1713">
                  <c:v>22.565000000000001</c:v>
                </c:pt>
                <c:pt idx="1714">
                  <c:v>22.515999999999998</c:v>
                </c:pt>
                <c:pt idx="1715">
                  <c:v>22.585999999999999</c:v>
                </c:pt>
                <c:pt idx="1716">
                  <c:v>22.515000000000001</c:v>
                </c:pt>
                <c:pt idx="1717">
                  <c:v>22.417999999999999</c:v>
                </c:pt>
                <c:pt idx="1718">
                  <c:v>22.475999999999999</c:v>
                </c:pt>
                <c:pt idx="1719">
                  <c:v>22.388000000000002</c:v>
                </c:pt>
                <c:pt idx="1720">
                  <c:v>22.265999999999998</c:v>
                </c:pt>
                <c:pt idx="1721">
                  <c:v>22.204000000000001</c:v>
                </c:pt>
                <c:pt idx="1722">
                  <c:v>22.187000000000001</c:v>
                </c:pt>
                <c:pt idx="1723">
                  <c:v>22.166</c:v>
                </c:pt>
                <c:pt idx="1724">
                  <c:v>22.062000000000001</c:v>
                </c:pt>
                <c:pt idx="1725">
                  <c:v>22.027999999999999</c:v>
                </c:pt>
                <c:pt idx="1726">
                  <c:v>22.064</c:v>
                </c:pt>
                <c:pt idx="1727">
                  <c:v>21.937999999999999</c:v>
                </c:pt>
                <c:pt idx="1728">
                  <c:v>21.885999999999999</c:v>
                </c:pt>
                <c:pt idx="1729">
                  <c:v>21.782</c:v>
                </c:pt>
                <c:pt idx="1730">
                  <c:v>21.763000000000002</c:v>
                </c:pt>
                <c:pt idx="1731">
                  <c:v>21.619</c:v>
                </c:pt>
                <c:pt idx="1732">
                  <c:v>21.524999999999999</c:v>
                </c:pt>
                <c:pt idx="1733">
                  <c:v>21.515999999999998</c:v>
                </c:pt>
                <c:pt idx="1734">
                  <c:v>21.594000000000001</c:v>
                </c:pt>
                <c:pt idx="1735">
                  <c:v>21.646999999999998</c:v>
                </c:pt>
                <c:pt idx="1736">
                  <c:v>21.55</c:v>
                </c:pt>
                <c:pt idx="1737">
                  <c:v>21.492999999999999</c:v>
                </c:pt>
                <c:pt idx="1738">
                  <c:v>21.47</c:v>
                </c:pt>
                <c:pt idx="1739">
                  <c:v>21.509</c:v>
                </c:pt>
                <c:pt idx="1740">
                  <c:v>21.396000000000001</c:v>
                </c:pt>
                <c:pt idx="1741">
                  <c:v>21.263000000000002</c:v>
                </c:pt>
                <c:pt idx="1742">
                  <c:v>21.268000000000001</c:v>
                </c:pt>
                <c:pt idx="1743">
                  <c:v>21.364999999999998</c:v>
                </c:pt>
                <c:pt idx="1744">
                  <c:v>21.282</c:v>
                </c:pt>
                <c:pt idx="1745">
                  <c:v>21.263000000000002</c:v>
                </c:pt>
                <c:pt idx="1746">
                  <c:v>21.247</c:v>
                </c:pt>
                <c:pt idx="1747">
                  <c:v>21.274999999999999</c:v>
                </c:pt>
                <c:pt idx="1748">
                  <c:v>21.254999999999999</c:v>
                </c:pt>
                <c:pt idx="1749">
                  <c:v>21.268999999999998</c:v>
                </c:pt>
                <c:pt idx="1750">
                  <c:v>21.251999999999999</c:v>
                </c:pt>
                <c:pt idx="1751">
                  <c:v>21.132000000000001</c:v>
                </c:pt>
                <c:pt idx="1752">
                  <c:v>21.109000000000002</c:v>
                </c:pt>
                <c:pt idx="1753">
                  <c:v>21.100999999999999</c:v>
                </c:pt>
                <c:pt idx="1754">
                  <c:v>21.134</c:v>
                </c:pt>
                <c:pt idx="1755">
                  <c:v>21.103000000000002</c:v>
                </c:pt>
                <c:pt idx="1756">
                  <c:v>21.068000000000001</c:v>
                </c:pt>
                <c:pt idx="1757">
                  <c:v>21.079000000000001</c:v>
                </c:pt>
                <c:pt idx="1758">
                  <c:v>21.167999999999999</c:v>
                </c:pt>
                <c:pt idx="1759">
                  <c:v>21.199000000000002</c:v>
                </c:pt>
                <c:pt idx="1760">
                  <c:v>21.132999999999999</c:v>
                </c:pt>
                <c:pt idx="1761">
                  <c:v>21.187000000000001</c:v>
                </c:pt>
                <c:pt idx="1762">
                  <c:v>21.155000000000001</c:v>
                </c:pt>
                <c:pt idx="1763">
                  <c:v>21.155999999999999</c:v>
                </c:pt>
                <c:pt idx="1764">
                  <c:v>21.199000000000002</c:v>
                </c:pt>
                <c:pt idx="1765">
                  <c:v>21.219000000000001</c:v>
                </c:pt>
                <c:pt idx="1766">
                  <c:v>21.297999999999998</c:v>
                </c:pt>
                <c:pt idx="1767">
                  <c:v>21.375</c:v>
                </c:pt>
                <c:pt idx="1768">
                  <c:v>21.39</c:v>
                </c:pt>
                <c:pt idx="1769">
                  <c:v>21.414999999999999</c:v>
                </c:pt>
                <c:pt idx="1770">
                  <c:v>21.463000000000001</c:v>
                </c:pt>
                <c:pt idx="1771">
                  <c:v>21.634</c:v>
                </c:pt>
                <c:pt idx="1772">
                  <c:v>21.666</c:v>
                </c:pt>
                <c:pt idx="1773">
                  <c:v>21.649000000000001</c:v>
                </c:pt>
                <c:pt idx="1774">
                  <c:v>21.66</c:v>
                </c:pt>
                <c:pt idx="1775">
                  <c:v>21.7</c:v>
                </c:pt>
                <c:pt idx="1776">
                  <c:v>21.73</c:v>
                </c:pt>
                <c:pt idx="1777">
                  <c:v>21.713000000000001</c:v>
                </c:pt>
                <c:pt idx="1778">
                  <c:v>21.762</c:v>
                </c:pt>
                <c:pt idx="1779">
                  <c:v>21.824999999999999</c:v>
                </c:pt>
                <c:pt idx="1780">
                  <c:v>21.931000000000001</c:v>
                </c:pt>
                <c:pt idx="1781">
                  <c:v>22.018999999999998</c:v>
                </c:pt>
                <c:pt idx="1782">
                  <c:v>21.978000000000002</c:v>
                </c:pt>
                <c:pt idx="1783">
                  <c:v>21.998999999999999</c:v>
                </c:pt>
                <c:pt idx="1784">
                  <c:v>22.041</c:v>
                </c:pt>
                <c:pt idx="1785">
                  <c:v>22.125</c:v>
                </c:pt>
                <c:pt idx="1786">
                  <c:v>22.213999999999999</c:v>
                </c:pt>
                <c:pt idx="1787">
                  <c:v>22.289000000000001</c:v>
                </c:pt>
                <c:pt idx="1788">
                  <c:v>22.375</c:v>
                </c:pt>
                <c:pt idx="1789">
                  <c:v>22.419</c:v>
                </c:pt>
                <c:pt idx="1790">
                  <c:v>22.532</c:v>
                </c:pt>
                <c:pt idx="1791">
                  <c:v>22.661000000000001</c:v>
                </c:pt>
                <c:pt idx="1792">
                  <c:v>22.827000000000002</c:v>
                </c:pt>
                <c:pt idx="1793">
                  <c:v>22.681000000000001</c:v>
                </c:pt>
                <c:pt idx="1794">
                  <c:v>22.734999999999999</c:v>
                </c:pt>
                <c:pt idx="1795">
                  <c:v>22.78</c:v>
                </c:pt>
                <c:pt idx="1796">
                  <c:v>22.887</c:v>
                </c:pt>
                <c:pt idx="1797">
                  <c:v>22.992999999999999</c:v>
                </c:pt>
                <c:pt idx="1798">
                  <c:v>22.873999999999999</c:v>
                </c:pt>
                <c:pt idx="1799">
                  <c:v>23.021000000000001</c:v>
                </c:pt>
                <c:pt idx="1800">
                  <c:v>23.175999999999998</c:v>
                </c:pt>
                <c:pt idx="1801">
                  <c:v>23.135000000000002</c:v>
                </c:pt>
                <c:pt idx="1802">
                  <c:v>23.236999999999998</c:v>
                </c:pt>
                <c:pt idx="1803">
                  <c:v>23.428999999999998</c:v>
                </c:pt>
                <c:pt idx="1804">
                  <c:v>23.533000000000001</c:v>
                </c:pt>
                <c:pt idx="1805">
                  <c:v>23.498999999999999</c:v>
                </c:pt>
                <c:pt idx="1806">
                  <c:v>23.666</c:v>
                </c:pt>
                <c:pt idx="1807">
                  <c:v>23.69</c:v>
                </c:pt>
                <c:pt idx="1808">
                  <c:v>23.654</c:v>
                </c:pt>
                <c:pt idx="1809">
                  <c:v>23.8</c:v>
                </c:pt>
                <c:pt idx="1810">
                  <c:v>23.838000000000001</c:v>
                </c:pt>
                <c:pt idx="1811">
                  <c:v>23.96</c:v>
                </c:pt>
                <c:pt idx="1812">
                  <c:v>24.021000000000001</c:v>
                </c:pt>
                <c:pt idx="1813">
                  <c:v>24.126000000000001</c:v>
                </c:pt>
                <c:pt idx="1814">
                  <c:v>24.15</c:v>
                </c:pt>
                <c:pt idx="1815">
                  <c:v>24.181999999999999</c:v>
                </c:pt>
                <c:pt idx="1816">
                  <c:v>24.196000000000002</c:v>
                </c:pt>
                <c:pt idx="1817">
                  <c:v>24.356000000000002</c:v>
                </c:pt>
                <c:pt idx="1818">
                  <c:v>24.443999999999999</c:v>
                </c:pt>
                <c:pt idx="1819">
                  <c:v>24.596</c:v>
                </c:pt>
                <c:pt idx="1820">
                  <c:v>24.811</c:v>
                </c:pt>
                <c:pt idx="1821">
                  <c:v>24.802</c:v>
                </c:pt>
                <c:pt idx="1822">
                  <c:v>24.92</c:v>
                </c:pt>
                <c:pt idx="1823">
                  <c:v>24.716000000000001</c:v>
                </c:pt>
                <c:pt idx="1824">
                  <c:v>24.885999999999999</c:v>
                </c:pt>
                <c:pt idx="1825">
                  <c:v>24.923999999999999</c:v>
                </c:pt>
                <c:pt idx="1826">
                  <c:v>25.196999999999999</c:v>
                </c:pt>
                <c:pt idx="1827">
                  <c:v>25.213999999999999</c:v>
                </c:pt>
                <c:pt idx="1828">
                  <c:v>25.198</c:v>
                </c:pt>
                <c:pt idx="1829">
                  <c:v>25.184999999999999</c:v>
                </c:pt>
                <c:pt idx="1830">
                  <c:v>25.253</c:v>
                </c:pt>
                <c:pt idx="1831">
                  <c:v>25.288</c:v>
                </c:pt>
                <c:pt idx="1832">
                  <c:v>25.399000000000001</c:v>
                </c:pt>
                <c:pt idx="1833">
                  <c:v>25.463000000000001</c:v>
                </c:pt>
                <c:pt idx="1834">
                  <c:v>25.649000000000001</c:v>
                </c:pt>
                <c:pt idx="1835">
                  <c:v>25.713000000000001</c:v>
                </c:pt>
                <c:pt idx="1836">
                  <c:v>25.657</c:v>
                </c:pt>
                <c:pt idx="1837">
                  <c:v>25.696000000000002</c:v>
                </c:pt>
                <c:pt idx="1838">
                  <c:v>25.841000000000001</c:v>
                </c:pt>
                <c:pt idx="1839">
                  <c:v>25.876999999999999</c:v>
                </c:pt>
                <c:pt idx="1840">
                  <c:v>25.923999999999999</c:v>
                </c:pt>
                <c:pt idx="1841">
                  <c:v>25.986999999999998</c:v>
                </c:pt>
                <c:pt idx="1842">
                  <c:v>26.073</c:v>
                </c:pt>
                <c:pt idx="1843">
                  <c:v>26.056000000000001</c:v>
                </c:pt>
                <c:pt idx="1844">
                  <c:v>26.146000000000001</c:v>
                </c:pt>
                <c:pt idx="1845">
                  <c:v>26.113</c:v>
                </c:pt>
                <c:pt idx="1846">
                  <c:v>26.11</c:v>
                </c:pt>
                <c:pt idx="1847">
                  <c:v>26.199000000000002</c:v>
                </c:pt>
                <c:pt idx="1848">
                  <c:v>26.314</c:v>
                </c:pt>
                <c:pt idx="1849">
                  <c:v>26.295999999999999</c:v>
                </c:pt>
                <c:pt idx="1850">
                  <c:v>26.187000000000001</c:v>
                </c:pt>
                <c:pt idx="1851">
                  <c:v>26.195</c:v>
                </c:pt>
                <c:pt idx="1852">
                  <c:v>26.361000000000001</c:v>
                </c:pt>
                <c:pt idx="1853">
                  <c:v>26.347999999999999</c:v>
                </c:pt>
                <c:pt idx="1854">
                  <c:v>26.54</c:v>
                </c:pt>
                <c:pt idx="1855">
                  <c:v>26.422000000000001</c:v>
                </c:pt>
                <c:pt idx="1856">
                  <c:v>26.346</c:v>
                </c:pt>
                <c:pt idx="1857">
                  <c:v>26.303999999999998</c:v>
                </c:pt>
                <c:pt idx="1858">
                  <c:v>26.405999999999999</c:v>
                </c:pt>
                <c:pt idx="1859">
                  <c:v>26.536999999999999</c:v>
                </c:pt>
                <c:pt idx="1860">
                  <c:v>26.343</c:v>
                </c:pt>
                <c:pt idx="1861">
                  <c:v>26.404</c:v>
                </c:pt>
                <c:pt idx="1862">
                  <c:v>26.498999999999999</c:v>
                </c:pt>
                <c:pt idx="1863">
                  <c:v>26.294</c:v>
                </c:pt>
                <c:pt idx="1864">
                  <c:v>26.224</c:v>
                </c:pt>
                <c:pt idx="1865">
                  <c:v>26.32</c:v>
                </c:pt>
                <c:pt idx="1866">
                  <c:v>26.341000000000001</c:v>
                </c:pt>
                <c:pt idx="1867">
                  <c:v>26.276</c:v>
                </c:pt>
                <c:pt idx="1868">
                  <c:v>26.256</c:v>
                </c:pt>
                <c:pt idx="1869">
                  <c:v>26.215</c:v>
                </c:pt>
                <c:pt idx="1870">
                  <c:v>26.260999999999999</c:v>
                </c:pt>
                <c:pt idx="1871">
                  <c:v>26.309000000000001</c:v>
                </c:pt>
                <c:pt idx="1872">
                  <c:v>26.36</c:v>
                </c:pt>
                <c:pt idx="1873">
                  <c:v>26.399000000000001</c:v>
                </c:pt>
                <c:pt idx="1874">
                  <c:v>26.457999999999998</c:v>
                </c:pt>
                <c:pt idx="1875">
                  <c:v>26.408000000000001</c:v>
                </c:pt>
                <c:pt idx="1876">
                  <c:v>26.382000000000001</c:v>
                </c:pt>
                <c:pt idx="1877">
                  <c:v>26.478999999999999</c:v>
                </c:pt>
                <c:pt idx="1878">
                  <c:v>26.361999999999998</c:v>
                </c:pt>
                <c:pt idx="1879">
                  <c:v>26.291</c:v>
                </c:pt>
                <c:pt idx="1880">
                  <c:v>26.312999999999999</c:v>
                </c:pt>
                <c:pt idx="1881">
                  <c:v>26.19</c:v>
                </c:pt>
                <c:pt idx="1882">
                  <c:v>26.315999999999999</c:v>
                </c:pt>
                <c:pt idx="1883">
                  <c:v>26.297999999999998</c:v>
                </c:pt>
                <c:pt idx="1884">
                  <c:v>26.225999999999999</c:v>
                </c:pt>
                <c:pt idx="1885">
                  <c:v>26.239000000000001</c:v>
                </c:pt>
                <c:pt idx="1886">
                  <c:v>26.231999999999999</c:v>
                </c:pt>
                <c:pt idx="1887">
                  <c:v>26.283999999999999</c:v>
                </c:pt>
                <c:pt idx="1888">
                  <c:v>26.167000000000002</c:v>
                </c:pt>
                <c:pt idx="1889">
                  <c:v>26.195</c:v>
                </c:pt>
                <c:pt idx="1890">
                  <c:v>26.190999999999999</c:v>
                </c:pt>
                <c:pt idx="1891">
                  <c:v>26.053999999999998</c:v>
                </c:pt>
                <c:pt idx="1892">
                  <c:v>26.004999999999999</c:v>
                </c:pt>
                <c:pt idx="1893">
                  <c:v>25.97</c:v>
                </c:pt>
                <c:pt idx="1894">
                  <c:v>25.943000000000001</c:v>
                </c:pt>
                <c:pt idx="1895">
                  <c:v>25.881</c:v>
                </c:pt>
                <c:pt idx="1896">
                  <c:v>25.879000000000001</c:v>
                </c:pt>
                <c:pt idx="1897">
                  <c:v>25.89</c:v>
                </c:pt>
                <c:pt idx="1898">
                  <c:v>25.829000000000001</c:v>
                </c:pt>
                <c:pt idx="1899">
                  <c:v>26.099</c:v>
                </c:pt>
                <c:pt idx="1900">
                  <c:v>25.96</c:v>
                </c:pt>
                <c:pt idx="1901">
                  <c:v>25.843</c:v>
                </c:pt>
                <c:pt idx="1902">
                  <c:v>25.902000000000001</c:v>
                </c:pt>
                <c:pt idx="1903">
                  <c:v>25.791</c:v>
                </c:pt>
                <c:pt idx="1904">
                  <c:v>25.84</c:v>
                </c:pt>
                <c:pt idx="1905">
                  <c:v>25.715</c:v>
                </c:pt>
                <c:pt idx="1906">
                  <c:v>25.861999999999998</c:v>
                </c:pt>
                <c:pt idx="1907">
                  <c:v>25.792999999999999</c:v>
                </c:pt>
                <c:pt idx="1908">
                  <c:v>25.638000000000002</c:v>
                </c:pt>
                <c:pt idx="1909">
                  <c:v>25.677</c:v>
                </c:pt>
                <c:pt idx="1910">
                  <c:v>25.63</c:v>
                </c:pt>
                <c:pt idx="1911">
                  <c:v>25.558</c:v>
                </c:pt>
                <c:pt idx="1912">
                  <c:v>25.51</c:v>
                </c:pt>
                <c:pt idx="1913">
                  <c:v>25.917999999999999</c:v>
                </c:pt>
                <c:pt idx="1914">
                  <c:v>26.486999999999998</c:v>
                </c:pt>
                <c:pt idx="1915">
                  <c:v>26.678999999999998</c:v>
                </c:pt>
                <c:pt idx="1916">
                  <c:v>26.559000000000001</c:v>
                </c:pt>
                <c:pt idx="1917">
                  <c:v>26.16</c:v>
                </c:pt>
                <c:pt idx="1918">
                  <c:v>26.108000000000001</c:v>
                </c:pt>
                <c:pt idx="1919">
                  <c:v>26.113</c:v>
                </c:pt>
                <c:pt idx="1920">
                  <c:v>26.338000000000001</c:v>
                </c:pt>
                <c:pt idx="1921">
                  <c:v>25.622</c:v>
                </c:pt>
                <c:pt idx="1922">
                  <c:v>25.498000000000001</c:v>
                </c:pt>
                <c:pt idx="1923">
                  <c:v>25.419</c:v>
                </c:pt>
                <c:pt idx="1924">
                  <c:v>25.346</c:v>
                </c:pt>
                <c:pt idx="1925">
                  <c:v>25.318000000000001</c:v>
                </c:pt>
                <c:pt idx="1926">
                  <c:v>25.276</c:v>
                </c:pt>
                <c:pt idx="1927">
                  <c:v>25.34</c:v>
                </c:pt>
                <c:pt idx="1928">
                  <c:v>25.481000000000002</c:v>
                </c:pt>
                <c:pt idx="1929">
                  <c:v>25.478999999999999</c:v>
                </c:pt>
                <c:pt idx="1930">
                  <c:v>25.466999999999999</c:v>
                </c:pt>
                <c:pt idx="1931">
                  <c:v>25.399000000000001</c:v>
                </c:pt>
                <c:pt idx="1932">
                  <c:v>25.344000000000001</c:v>
                </c:pt>
                <c:pt idx="1933">
                  <c:v>25.431999999999999</c:v>
                </c:pt>
                <c:pt idx="1934">
                  <c:v>25.329000000000001</c:v>
                </c:pt>
                <c:pt idx="1935">
                  <c:v>25.268999999999998</c:v>
                </c:pt>
                <c:pt idx="1936">
                  <c:v>25.439</c:v>
                </c:pt>
                <c:pt idx="1937">
                  <c:v>25.324999999999999</c:v>
                </c:pt>
                <c:pt idx="1938">
                  <c:v>25.341999999999999</c:v>
                </c:pt>
                <c:pt idx="1939">
                  <c:v>25.265000000000001</c:v>
                </c:pt>
                <c:pt idx="1940">
                  <c:v>25.183</c:v>
                </c:pt>
                <c:pt idx="1941">
                  <c:v>25.346</c:v>
                </c:pt>
                <c:pt idx="1942">
                  <c:v>25.228999999999999</c:v>
                </c:pt>
                <c:pt idx="1943">
                  <c:v>25.271999999999998</c:v>
                </c:pt>
                <c:pt idx="1944">
                  <c:v>25.388000000000002</c:v>
                </c:pt>
                <c:pt idx="1945">
                  <c:v>25.437999999999999</c:v>
                </c:pt>
                <c:pt idx="1946">
                  <c:v>25.419</c:v>
                </c:pt>
                <c:pt idx="1947">
                  <c:v>25.385000000000002</c:v>
                </c:pt>
                <c:pt idx="1948">
                  <c:v>25.321999999999999</c:v>
                </c:pt>
                <c:pt idx="1949">
                  <c:v>25.411000000000001</c:v>
                </c:pt>
                <c:pt idx="1950">
                  <c:v>25.385000000000002</c:v>
                </c:pt>
                <c:pt idx="1951">
                  <c:v>25.382000000000001</c:v>
                </c:pt>
                <c:pt idx="1952">
                  <c:v>25.629000000000001</c:v>
                </c:pt>
                <c:pt idx="1953">
                  <c:v>25.414000000000001</c:v>
                </c:pt>
                <c:pt idx="1954">
                  <c:v>25.373999999999999</c:v>
                </c:pt>
                <c:pt idx="1955">
                  <c:v>25.353000000000002</c:v>
                </c:pt>
                <c:pt idx="1956">
                  <c:v>25.568999999999999</c:v>
                </c:pt>
                <c:pt idx="1957">
                  <c:v>25.457999999999998</c:v>
                </c:pt>
                <c:pt idx="1958">
                  <c:v>25.4</c:v>
                </c:pt>
                <c:pt idx="1959">
                  <c:v>25.53</c:v>
                </c:pt>
                <c:pt idx="1960">
                  <c:v>25.405000000000001</c:v>
                </c:pt>
                <c:pt idx="1961">
                  <c:v>25.51</c:v>
                </c:pt>
                <c:pt idx="1962">
                  <c:v>25.501000000000001</c:v>
                </c:pt>
                <c:pt idx="1963">
                  <c:v>25.443999999999999</c:v>
                </c:pt>
                <c:pt idx="1964">
                  <c:v>25.431000000000001</c:v>
                </c:pt>
                <c:pt idx="1965">
                  <c:v>25.449000000000002</c:v>
                </c:pt>
                <c:pt idx="1966">
                  <c:v>25.407</c:v>
                </c:pt>
                <c:pt idx="1967">
                  <c:v>25.42</c:v>
                </c:pt>
                <c:pt idx="1968">
                  <c:v>25.550999999999998</c:v>
                </c:pt>
                <c:pt idx="1969">
                  <c:v>25.577000000000002</c:v>
                </c:pt>
                <c:pt idx="1970">
                  <c:v>25.664000000000001</c:v>
                </c:pt>
                <c:pt idx="1971">
                  <c:v>25.599</c:v>
                </c:pt>
                <c:pt idx="1972">
                  <c:v>25.736000000000001</c:v>
                </c:pt>
                <c:pt idx="1973">
                  <c:v>25.702999999999999</c:v>
                </c:pt>
                <c:pt idx="1974">
                  <c:v>25.718</c:v>
                </c:pt>
                <c:pt idx="1975">
                  <c:v>25.63</c:v>
                </c:pt>
                <c:pt idx="1976">
                  <c:v>25.66</c:v>
                </c:pt>
                <c:pt idx="1977">
                  <c:v>25.608000000000001</c:v>
                </c:pt>
                <c:pt idx="1978">
                  <c:v>25.602</c:v>
                </c:pt>
                <c:pt idx="1979">
                  <c:v>25.773</c:v>
                </c:pt>
                <c:pt idx="1980">
                  <c:v>25.773</c:v>
                </c:pt>
                <c:pt idx="1981">
                  <c:v>25.728999999999999</c:v>
                </c:pt>
                <c:pt idx="1982">
                  <c:v>25.678000000000001</c:v>
                </c:pt>
                <c:pt idx="1983">
                  <c:v>25.739000000000001</c:v>
                </c:pt>
                <c:pt idx="1984">
                  <c:v>25.838999999999999</c:v>
                </c:pt>
                <c:pt idx="1985">
                  <c:v>25.933</c:v>
                </c:pt>
                <c:pt idx="1986">
                  <c:v>25.882999999999999</c:v>
                </c:pt>
                <c:pt idx="1987">
                  <c:v>25.713000000000001</c:v>
                </c:pt>
                <c:pt idx="1988">
                  <c:v>25.936</c:v>
                </c:pt>
                <c:pt idx="1989">
                  <c:v>25.861000000000001</c:v>
                </c:pt>
                <c:pt idx="1990">
                  <c:v>25.867000000000001</c:v>
                </c:pt>
                <c:pt idx="1991">
                  <c:v>25.853999999999999</c:v>
                </c:pt>
                <c:pt idx="1992">
                  <c:v>25.805</c:v>
                </c:pt>
                <c:pt idx="1993">
                  <c:v>25.931999999999999</c:v>
                </c:pt>
                <c:pt idx="1994">
                  <c:v>26.141999999999999</c:v>
                </c:pt>
                <c:pt idx="1995">
                  <c:v>25.98</c:v>
                </c:pt>
                <c:pt idx="1996">
                  <c:v>25.925999999999998</c:v>
                </c:pt>
                <c:pt idx="1997">
                  <c:v>26.018999999999998</c:v>
                </c:pt>
                <c:pt idx="1998">
                  <c:v>26.084</c:v>
                </c:pt>
                <c:pt idx="1999">
                  <c:v>26.04</c:v>
                </c:pt>
                <c:pt idx="2000">
                  <c:v>26.001999999999999</c:v>
                </c:pt>
                <c:pt idx="2001">
                  <c:v>26.047000000000001</c:v>
                </c:pt>
                <c:pt idx="2002">
                  <c:v>26.04</c:v>
                </c:pt>
                <c:pt idx="2003">
                  <c:v>26.061</c:v>
                </c:pt>
                <c:pt idx="2004">
                  <c:v>26.088000000000001</c:v>
                </c:pt>
                <c:pt idx="2005">
                  <c:v>26.303000000000001</c:v>
                </c:pt>
                <c:pt idx="2006">
                  <c:v>26.155000000000001</c:v>
                </c:pt>
                <c:pt idx="2007">
                  <c:v>26.088999999999999</c:v>
                </c:pt>
                <c:pt idx="2008">
                  <c:v>26.108000000000001</c:v>
                </c:pt>
                <c:pt idx="2009">
                  <c:v>26.073</c:v>
                </c:pt>
                <c:pt idx="2010">
                  <c:v>26.007999999999999</c:v>
                </c:pt>
                <c:pt idx="2011">
                  <c:v>25.974</c:v>
                </c:pt>
                <c:pt idx="2012">
                  <c:v>25.954000000000001</c:v>
                </c:pt>
                <c:pt idx="2013">
                  <c:v>25.954000000000001</c:v>
                </c:pt>
                <c:pt idx="2014">
                  <c:v>25.934999999999999</c:v>
                </c:pt>
                <c:pt idx="2015">
                  <c:v>25.92</c:v>
                </c:pt>
                <c:pt idx="2016">
                  <c:v>25.82</c:v>
                </c:pt>
                <c:pt idx="2017">
                  <c:v>26.065000000000001</c:v>
                </c:pt>
                <c:pt idx="2018">
                  <c:v>25.905000000000001</c:v>
                </c:pt>
                <c:pt idx="2019">
                  <c:v>25.84</c:v>
                </c:pt>
                <c:pt idx="2020">
                  <c:v>25.795000000000002</c:v>
                </c:pt>
                <c:pt idx="2021">
                  <c:v>25.7</c:v>
                </c:pt>
                <c:pt idx="2022">
                  <c:v>25.707999999999998</c:v>
                </c:pt>
                <c:pt idx="2023">
                  <c:v>25.701000000000001</c:v>
                </c:pt>
                <c:pt idx="2024">
                  <c:v>25.638999999999999</c:v>
                </c:pt>
                <c:pt idx="2025">
                  <c:v>25.672999999999998</c:v>
                </c:pt>
                <c:pt idx="2026">
                  <c:v>25.626000000000001</c:v>
                </c:pt>
                <c:pt idx="2027">
                  <c:v>25.635999999999999</c:v>
                </c:pt>
                <c:pt idx="2028">
                  <c:v>25.608000000000001</c:v>
                </c:pt>
                <c:pt idx="2029">
                  <c:v>25.581</c:v>
                </c:pt>
                <c:pt idx="2030">
                  <c:v>25.516999999999999</c:v>
                </c:pt>
                <c:pt idx="2031">
                  <c:v>25.484000000000002</c:v>
                </c:pt>
                <c:pt idx="2032">
                  <c:v>25.463000000000001</c:v>
                </c:pt>
                <c:pt idx="2033">
                  <c:v>25.356000000000002</c:v>
                </c:pt>
                <c:pt idx="2034">
                  <c:v>25.446999999999999</c:v>
                </c:pt>
                <c:pt idx="2035">
                  <c:v>25.37</c:v>
                </c:pt>
                <c:pt idx="2036">
                  <c:v>25.266999999999999</c:v>
                </c:pt>
                <c:pt idx="2037">
                  <c:v>25.332000000000001</c:v>
                </c:pt>
                <c:pt idx="2038">
                  <c:v>25.222000000000001</c:v>
                </c:pt>
                <c:pt idx="2039">
                  <c:v>25.2</c:v>
                </c:pt>
                <c:pt idx="2040">
                  <c:v>25.341999999999999</c:v>
                </c:pt>
                <c:pt idx="2041">
                  <c:v>25.187000000000001</c:v>
                </c:pt>
                <c:pt idx="2042">
                  <c:v>25.074000000000002</c:v>
                </c:pt>
                <c:pt idx="2043">
                  <c:v>25.056000000000001</c:v>
                </c:pt>
                <c:pt idx="2044">
                  <c:v>24.966000000000001</c:v>
                </c:pt>
                <c:pt idx="2045">
                  <c:v>24.975999999999999</c:v>
                </c:pt>
                <c:pt idx="2046">
                  <c:v>24.908000000000001</c:v>
                </c:pt>
                <c:pt idx="2047">
                  <c:v>24.837</c:v>
                </c:pt>
                <c:pt idx="2053">
                  <c:v>24.454000000000001</c:v>
                </c:pt>
                <c:pt idx="2054">
                  <c:v>24.446999999999999</c:v>
                </c:pt>
                <c:pt idx="2055">
                  <c:v>24.379000000000001</c:v>
                </c:pt>
                <c:pt idx="2056">
                  <c:v>24.198</c:v>
                </c:pt>
                <c:pt idx="2057">
                  <c:v>24.036000000000001</c:v>
                </c:pt>
                <c:pt idx="2058">
                  <c:v>24.175000000000001</c:v>
                </c:pt>
                <c:pt idx="2059">
                  <c:v>24.126999999999999</c:v>
                </c:pt>
                <c:pt idx="2060">
                  <c:v>24.010999999999999</c:v>
                </c:pt>
                <c:pt idx="2061">
                  <c:v>23.928000000000001</c:v>
                </c:pt>
                <c:pt idx="2062">
                  <c:v>23.811</c:v>
                </c:pt>
                <c:pt idx="2063">
                  <c:v>23.719000000000001</c:v>
                </c:pt>
                <c:pt idx="2064">
                  <c:v>23.701000000000001</c:v>
                </c:pt>
                <c:pt idx="2065">
                  <c:v>23.7</c:v>
                </c:pt>
                <c:pt idx="2066">
                  <c:v>23.632000000000001</c:v>
                </c:pt>
                <c:pt idx="2067">
                  <c:v>23.509</c:v>
                </c:pt>
                <c:pt idx="2068">
                  <c:v>23.366</c:v>
                </c:pt>
                <c:pt idx="2069">
                  <c:v>23.367999999999999</c:v>
                </c:pt>
                <c:pt idx="2070">
                  <c:v>23.381</c:v>
                </c:pt>
                <c:pt idx="2071">
                  <c:v>23.28</c:v>
                </c:pt>
                <c:pt idx="2072">
                  <c:v>23.236000000000001</c:v>
                </c:pt>
                <c:pt idx="2073">
                  <c:v>23.164000000000001</c:v>
                </c:pt>
                <c:pt idx="2074">
                  <c:v>23.122</c:v>
                </c:pt>
                <c:pt idx="2075">
                  <c:v>23.074999999999999</c:v>
                </c:pt>
                <c:pt idx="2076">
                  <c:v>23.047999999999998</c:v>
                </c:pt>
                <c:pt idx="2077">
                  <c:v>23.035</c:v>
                </c:pt>
                <c:pt idx="2078">
                  <c:v>23.109000000000002</c:v>
                </c:pt>
                <c:pt idx="2079">
                  <c:v>23.007000000000001</c:v>
                </c:pt>
                <c:pt idx="2080">
                  <c:v>22.760999999999999</c:v>
                </c:pt>
                <c:pt idx="2081">
                  <c:v>22.661000000000001</c:v>
                </c:pt>
                <c:pt idx="2082">
                  <c:v>22.56</c:v>
                </c:pt>
                <c:pt idx="2083">
                  <c:v>22.498000000000001</c:v>
                </c:pt>
                <c:pt idx="2084">
                  <c:v>22.404</c:v>
                </c:pt>
                <c:pt idx="2085">
                  <c:v>22.452999999999999</c:v>
                </c:pt>
                <c:pt idx="2086">
                  <c:v>22.469000000000001</c:v>
                </c:pt>
                <c:pt idx="2087">
                  <c:v>22.286999999999999</c:v>
                </c:pt>
                <c:pt idx="2088">
                  <c:v>22.242000000000001</c:v>
                </c:pt>
                <c:pt idx="2089">
                  <c:v>22.189</c:v>
                </c:pt>
                <c:pt idx="2090">
                  <c:v>22.140999999999998</c:v>
                </c:pt>
                <c:pt idx="2091">
                  <c:v>22.056000000000001</c:v>
                </c:pt>
                <c:pt idx="2092">
                  <c:v>22.065999999999999</c:v>
                </c:pt>
                <c:pt idx="2093">
                  <c:v>21.989000000000001</c:v>
                </c:pt>
                <c:pt idx="2094">
                  <c:v>21.893999999999998</c:v>
                </c:pt>
                <c:pt idx="2095">
                  <c:v>21.759</c:v>
                </c:pt>
                <c:pt idx="2096">
                  <c:v>21.745000000000001</c:v>
                </c:pt>
                <c:pt idx="2097">
                  <c:v>21.788</c:v>
                </c:pt>
                <c:pt idx="2098">
                  <c:v>21.683</c:v>
                </c:pt>
                <c:pt idx="2099">
                  <c:v>21.704999999999998</c:v>
                </c:pt>
                <c:pt idx="2100">
                  <c:v>21.614000000000001</c:v>
                </c:pt>
                <c:pt idx="2101">
                  <c:v>21.571000000000002</c:v>
                </c:pt>
                <c:pt idx="2102">
                  <c:v>21.663</c:v>
                </c:pt>
                <c:pt idx="2103">
                  <c:v>21.555</c:v>
                </c:pt>
                <c:pt idx="2104">
                  <c:v>21.504999999999999</c:v>
                </c:pt>
                <c:pt idx="2105">
                  <c:v>21.597000000000001</c:v>
                </c:pt>
                <c:pt idx="2106">
                  <c:v>21.518999999999998</c:v>
                </c:pt>
                <c:pt idx="2107">
                  <c:v>21.466999999999999</c:v>
                </c:pt>
                <c:pt idx="2108">
                  <c:v>21.390999999999998</c:v>
                </c:pt>
                <c:pt idx="2109">
                  <c:v>21.350999999999999</c:v>
                </c:pt>
                <c:pt idx="2110">
                  <c:v>21.359000000000002</c:v>
                </c:pt>
                <c:pt idx="2111">
                  <c:v>21.361000000000001</c:v>
                </c:pt>
                <c:pt idx="2112">
                  <c:v>21.594000000000001</c:v>
                </c:pt>
                <c:pt idx="2113">
                  <c:v>21.539000000000001</c:v>
                </c:pt>
                <c:pt idx="2114">
                  <c:v>21.381</c:v>
                </c:pt>
                <c:pt idx="2115">
                  <c:v>21.385000000000002</c:v>
                </c:pt>
                <c:pt idx="2116">
                  <c:v>21.312000000000001</c:v>
                </c:pt>
                <c:pt idx="2117">
                  <c:v>21.218</c:v>
                </c:pt>
                <c:pt idx="2118">
                  <c:v>21.274999999999999</c:v>
                </c:pt>
                <c:pt idx="2119">
                  <c:v>21.408999999999999</c:v>
                </c:pt>
                <c:pt idx="2120">
                  <c:v>21.291</c:v>
                </c:pt>
                <c:pt idx="2121">
                  <c:v>21.390999999999998</c:v>
                </c:pt>
                <c:pt idx="2122">
                  <c:v>21.359000000000002</c:v>
                </c:pt>
                <c:pt idx="2123">
                  <c:v>21.318000000000001</c:v>
                </c:pt>
                <c:pt idx="2124">
                  <c:v>21.276</c:v>
                </c:pt>
                <c:pt idx="2125">
                  <c:v>21.442</c:v>
                </c:pt>
                <c:pt idx="2126">
                  <c:v>21.414999999999999</c:v>
                </c:pt>
                <c:pt idx="2127">
                  <c:v>21.445</c:v>
                </c:pt>
                <c:pt idx="2128">
                  <c:v>21.446000000000002</c:v>
                </c:pt>
                <c:pt idx="2129">
                  <c:v>21.43</c:v>
                </c:pt>
                <c:pt idx="2130">
                  <c:v>21.411000000000001</c:v>
                </c:pt>
                <c:pt idx="2131">
                  <c:v>21.411999999999999</c:v>
                </c:pt>
                <c:pt idx="2132">
                  <c:v>21.434999999999999</c:v>
                </c:pt>
              </c:numCache>
            </c:numRef>
          </c:yVal>
          <c:smooth val="0"/>
          <c:extLst>
            <c:ext xmlns:c16="http://schemas.microsoft.com/office/drawing/2014/chart" uri="{C3380CC4-5D6E-409C-BE32-E72D297353CC}">
              <c16:uniqueId val="{00000000-E06A-4FB5-BCC1-D7A578DD7639}"/>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2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Net Radiation</a:t>
            </a:r>
          </a:p>
        </c:rich>
      </c:tx>
      <c:layout>
        <c:manualLayout>
          <c:xMode val="edge"/>
          <c:yMode val="edge"/>
          <c:x val="0.41792573292247598"/>
          <c:y val="3.864734299516908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Daily_Prev!$A$19:$A$2498</c:f>
              <c:numCache>
                <c:formatCode>[$-409]d\-mmm\-yy;@</c:formatCode>
                <c:ptCount val="2480"/>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numCache>
            </c:numRef>
          </c:xVal>
          <c:yVal>
            <c:numRef>
              <c:f>Daily_Prev!$P$19:$P$2498</c:f>
              <c:numCache>
                <c:formatCode>0.0</c:formatCode>
                <c:ptCount val="2480"/>
                <c:pt idx="83">
                  <c:v>10.375</c:v>
                </c:pt>
                <c:pt idx="84">
                  <c:v>8.0679999999999996</c:v>
                </c:pt>
                <c:pt idx="85">
                  <c:v>6.0090000000000003</c:v>
                </c:pt>
                <c:pt idx="86">
                  <c:v>6.9269999999999996</c:v>
                </c:pt>
                <c:pt idx="87">
                  <c:v>11.617000000000001</c:v>
                </c:pt>
                <c:pt idx="88">
                  <c:v>8.8879999999999999</c:v>
                </c:pt>
                <c:pt idx="89">
                  <c:v>10.164999999999999</c:v>
                </c:pt>
                <c:pt idx="90">
                  <c:v>9.0709999999999997</c:v>
                </c:pt>
                <c:pt idx="91">
                  <c:v>13.695</c:v>
                </c:pt>
                <c:pt idx="92">
                  <c:v>10.038</c:v>
                </c:pt>
                <c:pt idx="93">
                  <c:v>9.3789999999999996</c:v>
                </c:pt>
                <c:pt idx="94">
                  <c:v>7.3369999999999997</c:v>
                </c:pt>
                <c:pt idx="95">
                  <c:v>6.3369999999999997</c:v>
                </c:pt>
                <c:pt idx="96">
                  <c:v>3.9710000000000001</c:v>
                </c:pt>
                <c:pt idx="97">
                  <c:v>12.045</c:v>
                </c:pt>
                <c:pt idx="98">
                  <c:v>4.8840000000000003</c:v>
                </c:pt>
                <c:pt idx="99">
                  <c:v>5.7350000000000003</c:v>
                </c:pt>
                <c:pt idx="100">
                  <c:v>7.5609999999999999</c:v>
                </c:pt>
                <c:pt idx="101">
                  <c:v>7.2450000000000001</c:v>
                </c:pt>
                <c:pt idx="102">
                  <c:v>9.2629999999999999</c:v>
                </c:pt>
                <c:pt idx="103">
                  <c:v>10.331</c:v>
                </c:pt>
                <c:pt idx="104">
                  <c:v>10.827999999999999</c:v>
                </c:pt>
                <c:pt idx="105">
                  <c:v>10.803000000000001</c:v>
                </c:pt>
                <c:pt idx="106">
                  <c:v>12.132</c:v>
                </c:pt>
                <c:pt idx="107">
                  <c:v>9.4789999999999992</c:v>
                </c:pt>
                <c:pt idx="108">
                  <c:v>11.041</c:v>
                </c:pt>
                <c:pt idx="109">
                  <c:v>9.4830000000000005</c:v>
                </c:pt>
                <c:pt idx="110">
                  <c:v>11.564</c:v>
                </c:pt>
                <c:pt idx="111">
                  <c:v>7.0590000000000002</c:v>
                </c:pt>
                <c:pt idx="112">
                  <c:v>6.88</c:v>
                </c:pt>
                <c:pt idx="113">
                  <c:v>8.6470000000000002</c:v>
                </c:pt>
                <c:pt idx="114">
                  <c:v>9.9369999999999994</c:v>
                </c:pt>
                <c:pt idx="115">
                  <c:v>8.8800000000000008</c:v>
                </c:pt>
                <c:pt idx="116">
                  <c:v>11.664999999999999</c:v>
                </c:pt>
                <c:pt idx="117">
                  <c:v>9.1359999999999992</c:v>
                </c:pt>
                <c:pt idx="118">
                  <c:v>11.432</c:v>
                </c:pt>
                <c:pt idx="119">
                  <c:v>8.7040000000000006</c:v>
                </c:pt>
                <c:pt idx="120">
                  <c:v>6.8780000000000001</c:v>
                </c:pt>
                <c:pt idx="121">
                  <c:v>9.7940000000000005</c:v>
                </c:pt>
                <c:pt idx="122">
                  <c:v>12.769</c:v>
                </c:pt>
                <c:pt idx="123">
                  <c:v>14.055999999999999</c:v>
                </c:pt>
                <c:pt idx="124">
                  <c:v>10.679</c:v>
                </c:pt>
                <c:pt idx="125">
                  <c:v>9.9770000000000003</c:v>
                </c:pt>
                <c:pt idx="126">
                  <c:v>9.02</c:v>
                </c:pt>
                <c:pt idx="127">
                  <c:v>8.3889999999999993</c:v>
                </c:pt>
                <c:pt idx="128">
                  <c:v>4.476</c:v>
                </c:pt>
                <c:pt idx="129">
                  <c:v>4.6399999999999997</c:v>
                </c:pt>
                <c:pt idx="130">
                  <c:v>8.2089999999999996</c:v>
                </c:pt>
                <c:pt idx="131">
                  <c:v>7.9269999999999996</c:v>
                </c:pt>
                <c:pt idx="132">
                  <c:v>9.0129999999999999</c:v>
                </c:pt>
                <c:pt idx="133">
                  <c:v>3.4849999999999999</c:v>
                </c:pt>
                <c:pt idx="134">
                  <c:v>6.73</c:v>
                </c:pt>
                <c:pt idx="135">
                  <c:v>10.635</c:v>
                </c:pt>
                <c:pt idx="136">
                  <c:v>7.7880000000000003</c:v>
                </c:pt>
                <c:pt idx="137">
                  <c:v>8.6829999999999998</c:v>
                </c:pt>
                <c:pt idx="138">
                  <c:v>5.1310000000000002</c:v>
                </c:pt>
                <c:pt idx="139">
                  <c:v>3.3620000000000001</c:v>
                </c:pt>
                <c:pt idx="140">
                  <c:v>10.215</c:v>
                </c:pt>
                <c:pt idx="141">
                  <c:v>6.6580000000000004</c:v>
                </c:pt>
                <c:pt idx="142">
                  <c:v>4.8810000000000002</c:v>
                </c:pt>
                <c:pt idx="143">
                  <c:v>4.28</c:v>
                </c:pt>
                <c:pt idx="144">
                  <c:v>4.84</c:v>
                </c:pt>
                <c:pt idx="145">
                  <c:v>9.2919999999999998</c:v>
                </c:pt>
                <c:pt idx="146">
                  <c:v>10.688000000000001</c:v>
                </c:pt>
                <c:pt idx="147">
                  <c:v>12.72</c:v>
                </c:pt>
                <c:pt idx="148">
                  <c:v>10.848000000000001</c:v>
                </c:pt>
                <c:pt idx="149">
                  <c:v>12.401999999999999</c:v>
                </c:pt>
                <c:pt idx="150">
                  <c:v>6.7969999999999997</c:v>
                </c:pt>
                <c:pt idx="151">
                  <c:v>8.1630000000000003</c:v>
                </c:pt>
                <c:pt idx="152">
                  <c:v>13.034000000000001</c:v>
                </c:pt>
                <c:pt idx="153">
                  <c:v>8.0079999999999991</c:v>
                </c:pt>
                <c:pt idx="154">
                  <c:v>11.4</c:v>
                </c:pt>
                <c:pt idx="155">
                  <c:v>9.51</c:v>
                </c:pt>
                <c:pt idx="156">
                  <c:v>12.167</c:v>
                </c:pt>
                <c:pt idx="157">
                  <c:v>11.252000000000001</c:v>
                </c:pt>
                <c:pt idx="158">
                  <c:v>11.896000000000001</c:v>
                </c:pt>
                <c:pt idx="159">
                  <c:v>8.8949999999999996</c:v>
                </c:pt>
                <c:pt idx="160">
                  <c:v>11.352</c:v>
                </c:pt>
                <c:pt idx="161">
                  <c:v>8.3350000000000009</c:v>
                </c:pt>
                <c:pt idx="162">
                  <c:v>6.2510000000000003</c:v>
                </c:pt>
                <c:pt idx="163">
                  <c:v>7.5590000000000002</c:v>
                </c:pt>
                <c:pt idx="164">
                  <c:v>12.164999999999999</c:v>
                </c:pt>
                <c:pt idx="165">
                  <c:v>11.644</c:v>
                </c:pt>
                <c:pt idx="166">
                  <c:v>2.621</c:v>
                </c:pt>
                <c:pt idx="167">
                  <c:v>7.4329999999999998</c:v>
                </c:pt>
                <c:pt idx="168">
                  <c:v>6.1970000000000001</c:v>
                </c:pt>
                <c:pt idx="169">
                  <c:v>5.0599999999999996</c:v>
                </c:pt>
                <c:pt idx="170">
                  <c:v>10.907</c:v>
                </c:pt>
                <c:pt idx="171">
                  <c:v>12.164</c:v>
                </c:pt>
                <c:pt idx="172">
                  <c:v>11.476000000000001</c:v>
                </c:pt>
                <c:pt idx="173">
                  <c:v>6.0419999999999998</c:v>
                </c:pt>
                <c:pt idx="174">
                  <c:v>7.3490000000000002</c:v>
                </c:pt>
                <c:pt idx="175">
                  <c:v>6.7770000000000001</c:v>
                </c:pt>
                <c:pt idx="176">
                  <c:v>6.7960000000000003</c:v>
                </c:pt>
                <c:pt idx="177">
                  <c:v>2.4889999999999999</c:v>
                </c:pt>
                <c:pt idx="178">
                  <c:v>3.1509999999999998</c:v>
                </c:pt>
                <c:pt idx="179">
                  <c:v>9.8249999999999993</c:v>
                </c:pt>
                <c:pt idx="180">
                  <c:v>7.5119999999999996</c:v>
                </c:pt>
                <c:pt idx="181">
                  <c:v>12.420999999999999</c:v>
                </c:pt>
                <c:pt idx="182">
                  <c:v>6.9740000000000002</c:v>
                </c:pt>
                <c:pt idx="183">
                  <c:v>9.9190000000000005</c:v>
                </c:pt>
                <c:pt idx="184">
                  <c:v>7.407</c:v>
                </c:pt>
                <c:pt idx="185">
                  <c:v>7.67</c:v>
                </c:pt>
                <c:pt idx="186">
                  <c:v>6.54</c:v>
                </c:pt>
                <c:pt idx="187">
                  <c:v>7.18</c:v>
                </c:pt>
                <c:pt idx="188">
                  <c:v>6.9139999999999997</c:v>
                </c:pt>
                <c:pt idx="189">
                  <c:v>5.4480000000000004</c:v>
                </c:pt>
                <c:pt idx="190">
                  <c:v>5.1040000000000001</c:v>
                </c:pt>
                <c:pt idx="191">
                  <c:v>8.98</c:v>
                </c:pt>
                <c:pt idx="192">
                  <c:v>10.803000000000001</c:v>
                </c:pt>
                <c:pt idx="193">
                  <c:v>3.419</c:v>
                </c:pt>
                <c:pt idx="194">
                  <c:v>5.2469999999999999</c:v>
                </c:pt>
                <c:pt idx="195">
                  <c:v>10.007</c:v>
                </c:pt>
                <c:pt idx="196">
                  <c:v>8.2129999999999992</c:v>
                </c:pt>
                <c:pt idx="197">
                  <c:v>11.021000000000001</c:v>
                </c:pt>
                <c:pt idx="198">
                  <c:v>10.195</c:v>
                </c:pt>
                <c:pt idx="199">
                  <c:v>4.2169999999999996</c:v>
                </c:pt>
                <c:pt idx="200">
                  <c:v>9.4710000000000001</c:v>
                </c:pt>
                <c:pt idx="201">
                  <c:v>9.7789999999999999</c:v>
                </c:pt>
                <c:pt idx="202">
                  <c:v>12.999000000000001</c:v>
                </c:pt>
                <c:pt idx="203">
                  <c:v>12.308999999999999</c:v>
                </c:pt>
                <c:pt idx="204">
                  <c:v>5.4450000000000003</c:v>
                </c:pt>
                <c:pt idx="205">
                  <c:v>8.4</c:v>
                </c:pt>
                <c:pt idx="206">
                  <c:v>5.42</c:v>
                </c:pt>
                <c:pt idx="207">
                  <c:v>7.0579999999999998</c:v>
                </c:pt>
                <c:pt idx="208">
                  <c:v>13.055</c:v>
                </c:pt>
                <c:pt idx="209">
                  <c:v>8.2609999999999992</c:v>
                </c:pt>
                <c:pt idx="210">
                  <c:v>6.77</c:v>
                </c:pt>
                <c:pt idx="211">
                  <c:v>11.24</c:v>
                </c:pt>
                <c:pt idx="212">
                  <c:v>7.431</c:v>
                </c:pt>
                <c:pt idx="213">
                  <c:v>11.09</c:v>
                </c:pt>
                <c:pt idx="214">
                  <c:v>6.18</c:v>
                </c:pt>
                <c:pt idx="215">
                  <c:v>12.282999999999999</c:v>
                </c:pt>
                <c:pt idx="216">
                  <c:v>12.489000000000001</c:v>
                </c:pt>
                <c:pt idx="217">
                  <c:v>6.984</c:v>
                </c:pt>
                <c:pt idx="218">
                  <c:v>7.8449999999999998</c:v>
                </c:pt>
                <c:pt idx="219">
                  <c:v>7.38</c:v>
                </c:pt>
                <c:pt idx="220">
                  <c:v>7.343</c:v>
                </c:pt>
                <c:pt idx="221">
                  <c:v>7.1580000000000004</c:v>
                </c:pt>
                <c:pt idx="222">
                  <c:v>6.3620000000000001</c:v>
                </c:pt>
                <c:pt idx="223">
                  <c:v>2.9039999999999999</c:v>
                </c:pt>
                <c:pt idx="224">
                  <c:v>6.8330000000000002</c:v>
                </c:pt>
                <c:pt idx="225">
                  <c:v>9.6010000000000009</c:v>
                </c:pt>
                <c:pt idx="226">
                  <c:v>7.5510000000000002</c:v>
                </c:pt>
                <c:pt idx="227">
                  <c:v>5.3079999999999998</c:v>
                </c:pt>
                <c:pt idx="228">
                  <c:v>7.7089999999999996</c:v>
                </c:pt>
                <c:pt idx="229">
                  <c:v>7.306</c:v>
                </c:pt>
                <c:pt idx="230">
                  <c:v>13.036</c:v>
                </c:pt>
                <c:pt idx="231">
                  <c:v>10.111000000000001</c:v>
                </c:pt>
                <c:pt idx="232">
                  <c:v>9.2560000000000002</c:v>
                </c:pt>
                <c:pt idx="233">
                  <c:v>8.8780000000000001</c:v>
                </c:pt>
                <c:pt idx="234">
                  <c:v>2.931</c:v>
                </c:pt>
                <c:pt idx="235">
                  <c:v>9.3569999999999993</c:v>
                </c:pt>
                <c:pt idx="236">
                  <c:v>10.098000000000001</c:v>
                </c:pt>
                <c:pt idx="237">
                  <c:v>5.51</c:v>
                </c:pt>
                <c:pt idx="238">
                  <c:v>11.968999999999999</c:v>
                </c:pt>
                <c:pt idx="239">
                  <c:v>8.9770000000000003</c:v>
                </c:pt>
                <c:pt idx="240">
                  <c:v>9.3770000000000007</c:v>
                </c:pt>
                <c:pt idx="241">
                  <c:v>5.1719999999999997</c:v>
                </c:pt>
                <c:pt idx="242">
                  <c:v>12.506</c:v>
                </c:pt>
                <c:pt idx="243">
                  <c:v>4.2309999999999999</c:v>
                </c:pt>
                <c:pt idx="244">
                  <c:v>6.2009999999999996</c:v>
                </c:pt>
                <c:pt idx="245">
                  <c:v>6.2329999999999997</c:v>
                </c:pt>
                <c:pt idx="246">
                  <c:v>8.7970000000000006</c:v>
                </c:pt>
                <c:pt idx="247">
                  <c:v>9.3889999999999993</c:v>
                </c:pt>
                <c:pt idx="248">
                  <c:v>5.8819999999999997</c:v>
                </c:pt>
                <c:pt idx="249">
                  <c:v>9.3279999999999994</c:v>
                </c:pt>
                <c:pt idx="250">
                  <c:v>5.1790000000000003</c:v>
                </c:pt>
                <c:pt idx="251">
                  <c:v>7.7530000000000001</c:v>
                </c:pt>
                <c:pt idx="252">
                  <c:v>10.788</c:v>
                </c:pt>
                <c:pt idx="253">
                  <c:v>5.52</c:v>
                </c:pt>
                <c:pt idx="254">
                  <c:v>6.75</c:v>
                </c:pt>
                <c:pt idx="255">
                  <c:v>8.9</c:v>
                </c:pt>
                <c:pt idx="256">
                  <c:v>9.2319999999999993</c:v>
                </c:pt>
                <c:pt idx="257">
                  <c:v>8.7309999999999999</c:v>
                </c:pt>
                <c:pt idx="258">
                  <c:v>1.825</c:v>
                </c:pt>
                <c:pt idx="259">
                  <c:v>4.3890000000000002</c:v>
                </c:pt>
                <c:pt idx="260">
                  <c:v>1.222</c:v>
                </c:pt>
                <c:pt idx="261">
                  <c:v>7.9249999999999998</c:v>
                </c:pt>
                <c:pt idx="262">
                  <c:v>8.5559999999999992</c:v>
                </c:pt>
                <c:pt idx="263">
                  <c:v>7.3869999999999996</c:v>
                </c:pt>
                <c:pt idx="264">
                  <c:v>9.9979999999999993</c:v>
                </c:pt>
                <c:pt idx="265">
                  <c:v>9.1820000000000004</c:v>
                </c:pt>
                <c:pt idx="266">
                  <c:v>8.73</c:v>
                </c:pt>
                <c:pt idx="267">
                  <c:v>10.612</c:v>
                </c:pt>
                <c:pt idx="268">
                  <c:v>-0.76600000000000001</c:v>
                </c:pt>
                <c:pt idx="269">
                  <c:v>11.348000000000001</c:v>
                </c:pt>
                <c:pt idx="270">
                  <c:v>9.1809999999999992</c:v>
                </c:pt>
                <c:pt idx="271">
                  <c:v>9.41</c:v>
                </c:pt>
                <c:pt idx="272">
                  <c:v>11.981999999999999</c:v>
                </c:pt>
                <c:pt idx="273">
                  <c:v>9.0939999999999994</c:v>
                </c:pt>
                <c:pt idx="274">
                  <c:v>11.278</c:v>
                </c:pt>
                <c:pt idx="275">
                  <c:v>9.5790000000000006</c:v>
                </c:pt>
                <c:pt idx="276">
                  <c:v>5.0640000000000001</c:v>
                </c:pt>
                <c:pt idx="277">
                  <c:v>2.0379999999999998</c:v>
                </c:pt>
                <c:pt idx="278">
                  <c:v>8.5180000000000007</c:v>
                </c:pt>
                <c:pt idx="279">
                  <c:v>5.8029999999999999</c:v>
                </c:pt>
                <c:pt idx="280">
                  <c:v>11.667999999999999</c:v>
                </c:pt>
                <c:pt idx="281">
                  <c:v>11.125</c:v>
                </c:pt>
                <c:pt idx="282">
                  <c:v>6.5410000000000004</c:v>
                </c:pt>
                <c:pt idx="283">
                  <c:v>11.432</c:v>
                </c:pt>
                <c:pt idx="284">
                  <c:v>8.4930000000000003</c:v>
                </c:pt>
                <c:pt idx="285">
                  <c:v>8.3119999999999994</c:v>
                </c:pt>
                <c:pt idx="286">
                  <c:v>8.2430000000000003</c:v>
                </c:pt>
                <c:pt idx="287">
                  <c:v>8.4209999999999994</c:v>
                </c:pt>
                <c:pt idx="288">
                  <c:v>7.7649999999999997</c:v>
                </c:pt>
                <c:pt idx="289">
                  <c:v>8.7100000000000009</c:v>
                </c:pt>
                <c:pt idx="290">
                  <c:v>9.3759999999999994</c:v>
                </c:pt>
                <c:pt idx="291">
                  <c:v>5.7549999999999999</c:v>
                </c:pt>
                <c:pt idx="292">
                  <c:v>9.3460000000000001</c:v>
                </c:pt>
                <c:pt idx="293">
                  <c:v>6.5519999999999996</c:v>
                </c:pt>
                <c:pt idx="294">
                  <c:v>10.297000000000001</c:v>
                </c:pt>
                <c:pt idx="295">
                  <c:v>8.5169999999999995</c:v>
                </c:pt>
                <c:pt idx="296">
                  <c:v>8.3149999999999995</c:v>
                </c:pt>
                <c:pt idx="297">
                  <c:v>5.3380000000000001</c:v>
                </c:pt>
                <c:pt idx="298">
                  <c:v>8.3529999999999998</c:v>
                </c:pt>
                <c:pt idx="299">
                  <c:v>9.2330000000000005</c:v>
                </c:pt>
                <c:pt idx="300">
                  <c:v>8.173</c:v>
                </c:pt>
                <c:pt idx="301">
                  <c:v>9.2859999999999996</c:v>
                </c:pt>
                <c:pt idx="302">
                  <c:v>9.109</c:v>
                </c:pt>
                <c:pt idx="303">
                  <c:v>6.7670000000000003</c:v>
                </c:pt>
                <c:pt idx="304">
                  <c:v>10.731</c:v>
                </c:pt>
                <c:pt idx="305">
                  <c:v>10.265000000000001</c:v>
                </c:pt>
                <c:pt idx="306">
                  <c:v>10.654</c:v>
                </c:pt>
                <c:pt idx="307">
                  <c:v>8.5470000000000006</c:v>
                </c:pt>
                <c:pt idx="308">
                  <c:v>7.4809999999999999</c:v>
                </c:pt>
                <c:pt idx="309">
                  <c:v>8.8480000000000008</c:v>
                </c:pt>
                <c:pt idx="310">
                  <c:v>6.4370000000000003</c:v>
                </c:pt>
                <c:pt idx="311">
                  <c:v>6.2460000000000004</c:v>
                </c:pt>
                <c:pt idx="312">
                  <c:v>6.3140000000000001</c:v>
                </c:pt>
                <c:pt idx="313">
                  <c:v>5.7889999999999997</c:v>
                </c:pt>
                <c:pt idx="314">
                  <c:v>7.51</c:v>
                </c:pt>
                <c:pt idx="315">
                  <c:v>7.2629999999999999</c:v>
                </c:pt>
                <c:pt idx="316">
                  <c:v>7.173</c:v>
                </c:pt>
                <c:pt idx="317">
                  <c:v>7.0940000000000003</c:v>
                </c:pt>
                <c:pt idx="318">
                  <c:v>7.6150000000000002</c:v>
                </c:pt>
                <c:pt idx="319">
                  <c:v>8.0329999999999995</c:v>
                </c:pt>
                <c:pt idx="320">
                  <c:v>6.9</c:v>
                </c:pt>
                <c:pt idx="321">
                  <c:v>6.2359999999999998</c:v>
                </c:pt>
                <c:pt idx="322">
                  <c:v>9.0220000000000002</c:v>
                </c:pt>
                <c:pt idx="323">
                  <c:v>9.7149999999999999</c:v>
                </c:pt>
                <c:pt idx="324">
                  <c:v>10.414999999999999</c:v>
                </c:pt>
                <c:pt idx="325">
                  <c:v>7.03</c:v>
                </c:pt>
                <c:pt idx="326">
                  <c:v>9.1509999999999998</c:v>
                </c:pt>
                <c:pt idx="327">
                  <c:v>9.8569999999999993</c:v>
                </c:pt>
                <c:pt idx="328">
                  <c:v>9.4619999999999997</c:v>
                </c:pt>
                <c:pt idx="329">
                  <c:v>10.015000000000001</c:v>
                </c:pt>
                <c:pt idx="330">
                  <c:v>9.1969999999999992</c:v>
                </c:pt>
                <c:pt idx="331">
                  <c:v>7.7759999999999998</c:v>
                </c:pt>
                <c:pt idx="332">
                  <c:v>8.5649999999999995</c:v>
                </c:pt>
                <c:pt idx="333">
                  <c:v>8.41</c:v>
                </c:pt>
                <c:pt idx="334">
                  <c:v>9.7590000000000003</c:v>
                </c:pt>
                <c:pt idx="335">
                  <c:v>7.61</c:v>
                </c:pt>
                <c:pt idx="336">
                  <c:v>8.3369999999999997</c:v>
                </c:pt>
                <c:pt idx="337">
                  <c:v>8.8130000000000006</c:v>
                </c:pt>
                <c:pt idx="338">
                  <c:v>5.0620000000000003</c:v>
                </c:pt>
                <c:pt idx="339">
                  <c:v>8.7880000000000003</c:v>
                </c:pt>
                <c:pt idx="340">
                  <c:v>10.093</c:v>
                </c:pt>
                <c:pt idx="341">
                  <c:v>8.2460000000000004</c:v>
                </c:pt>
                <c:pt idx="342">
                  <c:v>6.694</c:v>
                </c:pt>
                <c:pt idx="343">
                  <c:v>10.558</c:v>
                </c:pt>
                <c:pt idx="344">
                  <c:v>5.67</c:v>
                </c:pt>
                <c:pt idx="345">
                  <c:v>9.1080000000000005</c:v>
                </c:pt>
                <c:pt idx="346">
                  <c:v>10.132999999999999</c:v>
                </c:pt>
                <c:pt idx="347">
                  <c:v>7.9029999999999996</c:v>
                </c:pt>
                <c:pt idx="348">
                  <c:v>7.4260000000000002</c:v>
                </c:pt>
                <c:pt idx="349">
                  <c:v>10.855</c:v>
                </c:pt>
                <c:pt idx="350">
                  <c:v>7.1360000000000001</c:v>
                </c:pt>
                <c:pt idx="351">
                  <c:v>7.4790000000000001</c:v>
                </c:pt>
                <c:pt idx="352">
                  <c:v>7.4619999999999997</c:v>
                </c:pt>
                <c:pt idx="353">
                  <c:v>10.445</c:v>
                </c:pt>
                <c:pt idx="354">
                  <c:v>7.0629999999999997</c:v>
                </c:pt>
                <c:pt idx="355">
                  <c:v>10.521000000000001</c:v>
                </c:pt>
                <c:pt idx="356">
                  <c:v>10.545999999999999</c:v>
                </c:pt>
                <c:pt idx="357">
                  <c:v>7.5860000000000003</c:v>
                </c:pt>
                <c:pt idx="358">
                  <c:v>8.4700000000000006</c:v>
                </c:pt>
                <c:pt idx="359">
                  <c:v>5.2279999999999998</c:v>
                </c:pt>
                <c:pt idx="360">
                  <c:v>7.6369999999999996</c:v>
                </c:pt>
                <c:pt idx="361">
                  <c:v>12.243</c:v>
                </c:pt>
                <c:pt idx="362">
                  <c:v>11.169</c:v>
                </c:pt>
                <c:pt idx="363">
                  <c:v>8.6080000000000005</c:v>
                </c:pt>
                <c:pt idx="364">
                  <c:v>8.7690000000000001</c:v>
                </c:pt>
                <c:pt idx="365">
                  <c:v>6.6379999999999999</c:v>
                </c:pt>
                <c:pt idx="366">
                  <c:v>6.7439999999999998</c:v>
                </c:pt>
                <c:pt idx="367">
                  <c:v>10.151</c:v>
                </c:pt>
                <c:pt idx="368">
                  <c:v>8.327</c:v>
                </c:pt>
                <c:pt idx="369">
                  <c:v>6.0759999999999996</c:v>
                </c:pt>
                <c:pt idx="370">
                  <c:v>9.6539999999999999</c:v>
                </c:pt>
                <c:pt idx="371">
                  <c:v>10.513</c:v>
                </c:pt>
                <c:pt idx="372">
                  <c:v>8.2970000000000006</c:v>
                </c:pt>
                <c:pt idx="373">
                  <c:v>6.4649999999999999</c:v>
                </c:pt>
                <c:pt idx="374">
                  <c:v>7.8259999999999996</c:v>
                </c:pt>
                <c:pt idx="375">
                  <c:v>6.681</c:v>
                </c:pt>
                <c:pt idx="376">
                  <c:v>8.5280000000000005</c:v>
                </c:pt>
                <c:pt idx="377">
                  <c:v>6.625</c:v>
                </c:pt>
                <c:pt idx="378">
                  <c:v>10.454000000000001</c:v>
                </c:pt>
                <c:pt idx="379">
                  <c:v>10.895</c:v>
                </c:pt>
                <c:pt idx="380">
                  <c:v>10.971</c:v>
                </c:pt>
                <c:pt idx="381">
                  <c:v>5.83</c:v>
                </c:pt>
                <c:pt idx="382">
                  <c:v>6.5949999999999998</c:v>
                </c:pt>
                <c:pt idx="383">
                  <c:v>5.5979999999999999</c:v>
                </c:pt>
                <c:pt idx="384">
                  <c:v>5.6660000000000004</c:v>
                </c:pt>
                <c:pt idx="385">
                  <c:v>4.6079999999999997</c:v>
                </c:pt>
                <c:pt idx="386">
                  <c:v>5.7590000000000003</c:v>
                </c:pt>
                <c:pt idx="387">
                  <c:v>6.6669999999999998</c:v>
                </c:pt>
                <c:pt idx="388">
                  <c:v>7.0709999999999997</c:v>
                </c:pt>
                <c:pt idx="389">
                  <c:v>11.702999999999999</c:v>
                </c:pt>
                <c:pt idx="390">
                  <c:v>8.0030000000000001</c:v>
                </c:pt>
                <c:pt idx="391">
                  <c:v>11.222</c:v>
                </c:pt>
                <c:pt idx="392">
                  <c:v>9.4920000000000009</c:v>
                </c:pt>
                <c:pt idx="393">
                  <c:v>10.821999999999999</c:v>
                </c:pt>
                <c:pt idx="394">
                  <c:v>9.7769999999999992</c:v>
                </c:pt>
                <c:pt idx="395">
                  <c:v>11.659000000000001</c:v>
                </c:pt>
                <c:pt idx="396">
                  <c:v>10.750999999999999</c:v>
                </c:pt>
                <c:pt idx="397">
                  <c:v>11.198</c:v>
                </c:pt>
                <c:pt idx="398">
                  <c:v>10.754</c:v>
                </c:pt>
                <c:pt idx="399">
                  <c:v>7.3159999999999998</c:v>
                </c:pt>
                <c:pt idx="400">
                  <c:v>8.6760000000000002</c:v>
                </c:pt>
                <c:pt idx="401">
                  <c:v>10.39</c:v>
                </c:pt>
                <c:pt idx="402">
                  <c:v>8.4749999999999996</c:v>
                </c:pt>
                <c:pt idx="403">
                  <c:v>9.8059999999999992</c:v>
                </c:pt>
                <c:pt idx="404">
                  <c:v>4.5759999999999996</c:v>
                </c:pt>
                <c:pt idx="405">
                  <c:v>11.166</c:v>
                </c:pt>
                <c:pt idx="406">
                  <c:v>12.125999999999999</c:v>
                </c:pt>
                <c:pt idx="407">
                  <c:v>8.5879999999999992</c:v>
                </c:pt>
                <c:pt idx="408">
                  <c:v>12.714</c:v>
                </c:pt>
                <c:pt idx="409">
                  <c:v>8.0719999999999992</c:v>
                </c:pt>
                <c:pt idx="410">
                  <c:v>10.598000000000001</c:v>
                </c:pt>
                <c:pt idx="411">
                  <c:v>6.1040000000000001</c:v>
                </c:pt>
                <c:pt idx="412">
                  <c:v>9.0150000000000006</c:v>
                </c:pt>
                <c:pt idx="413">
                  <c:v>10.045999999999999</c:v>
                </c:pt>
                <c:pt idx="414">
                  <c:v>7.2519999999999998</c:v>
                </c:pt>
                <c:pt idx="415">
                  <c:v>5.4630000000000001</c:v>
                </c:pt>
                <c:pt idx="416">
                  <c:v>6.3959999999999999</c:v>
                </c:pt>
                <c:pt idx="417">
                  <c:v>9.6370000000000005</c:v>
                </c:pt>
                <c:pt idx="418">
                  <c:v>9.1470000000000002</c:v>
                </c:pt>
                <c:pt idx="419">
                  <c:v>7.7039999999999997</c:v>
                </c:pt>
                <c:pt idx="420">
                  <c:v>5.44</c:v>
                </c:pt>
                <c:pt idx="421">
                  <c:v>12.634</c:v>
                </c:pt>
                <c:pt idx="422">
                  <c:v>5.726</c:v>
                </c:pt>
                <c:pt idx="423">
                  <c:v>8.5820000000000007</c:v>
                </c:pt>
                <c:pt idx="424">
                  <c:v>9.1379999999999999</c:v>
                </c:pt>
                <c:pt idx="425">
                  <c:v>13.347</c:v>
                </c:pt>
                <c:pt idx="426">
                  <c:v>12.683</c:v>
                </c:pt>
                <c:pt idx="427">
                  <c:v>8.0109999999999992</c:v>
                </c:pt>
                <c:pt idx="428">
                  <c:v>11.489000000000001</c:v>
                </c:pt>
                <c:pt idx="429">
                  <c:v>13.02</c:v>
                </c:pt>
                <c:pt idx="430">
                  <c:v>9.5969999999999995</c:v>
                </c:pt>
                <c:pt idx="431">
                  <c:v>12.694000000000001</c:v>
                </c:pt>
                <c:pt idx="432">
                  <c:v>8.4969999999999999</c:v>
                </c:pt>
                <c:pt idx="433">
                  <c:v>4.4329999999999998</c:v>
                </c:pt>
                <c:pt idx="434">
                  <c:v>7.2919999999999998</c:v>
                </c:pt>
                <c:pt idx="435">
                  <c:v>14.29</c:v>
                </c:pt>
                <c:pt idx="436">
                  <c:v>7.68</c:v>
                </c:pt>
                <c:pt idx="437">
                  <c:v>10.904</c:v>
                </c:pt>
                <c:pt idx="438">
                  <c:v>10.874000000000001</c:v>
                </c:pt>
                <c:pt idx="439">
                  <c:v>10.728999999999999</c:v>
                </c:pt>
                <c:pt idx="440">
                  <c:v>8.8520000000000003</c:v>
                </c:pt>
                <c:pt idx="441">
                  <c:v>7.43</c:v>
                </c:pt>
                <c:pt idx="442">
                  <c:v>6.31</c:v>
                </c:pt>
                <c:pt idx="443">
                  <c:v>7.569</c:v>
                </c:pt>
                <c:pt idx="444">
                  <c:v>4.2610000000000001</c:v>
                </c:pt>
                <c:pt idx="445">
                  <c:v>9.2949999999999999</c:v>
                </c:pt>
                <c:pt idx="446">
                  <c:v>8.7729999999999997</c:v>
                </c:pt>
                <c:pt idx="447">
                  <c:v>5.5979999999999999</c:v>
                </c:pt>
                <c:pt idx="448">
                  <c:v>10.693</c:v>
                </c:pt>
                <c:pt idx="449">
                  <c:v>9.3569999999999993</c:v>
                </c:pt>
                <c:pt idx="450">
                  <c:v>10.268000000000001</c:v>
                </c:pt>
                <c:pt idx="451">
                  <c:v>3.54</c:v>
                </c:pt>
                <c:pt idx="452">
                  <c:v>10.775</c:v>
                </c:pt>
                <c:pt idx="453">
                  <c:v>7.4720000000000004</c:v>
                </c:pt>
                <c:pt idx="454">
                  <c:v>9.6280000000000001</c:v>
                </c:pt>
                <c:pt idx="455">
                  <c:v>5.8879999999999999</c:v>
                </c:pt>
                <c:pt idx="456">
                  <c:v>9.8019999999999996</c:v>
                </c:pt>
                <c:pt idx="457">
                  <c:v>9.8870000000000005</c:v>
                </c:pt>
                <c:pt idx="458">
                  <c:v>5.048</c:v>
                </c:pt>
                <c:pt idx="459">
                  <c:v>7.3949999999999996</c:v>
                </c:pt>
                <c:pt idx="460">
                  <c:v>5.9539999999999997</c:v>
                </c:pt>
                <c:pt idx="461">
                  <c:v>14.246</c:v>
                </c:pt>
                <c:pt idx="462">
                  <c:v>13.87</c:v>
                </c:pt>
                <c:pt idx="463">
                  <c:v>8.7959999999999994</c:v>
                </c:pt>
                <c:pt idx="464">
                  <c:v>13.222</c:v>
                </c:pt>
                <c:pt idx="465">
                  <c:v>7.5469999999999997</c:v>
                </c:pt>
                <c:pt idx="466">
                  <c:v>8.5950000000000006</c:v>
                </c:pt>
                <c:pt idx="467">
                  <c:v>4.4489999999999998</c:v>
                </c:pt>
                <c:pt idx="468">
                  <c:v>11.087</c:v>
                </c:pt>
                <c:pt idx="469">
                  <c:v>6.8959999999999999</c:v>
                </c:pt>
                <c:pt idx="470">
                  <c:v>5.7119999999999997</c:v>
                </c:pt>
                <c:pt idx="471">
                  <c:v>6.0970000000000004</c:v>
                </c:pt>
                <c:pt idx="472">
                  <c:v>11.122</c:v>
                </c:pt>
                <c:pt idx="473">
                  <c:v>6.1559999999999997</c:v>
                </c:pt>
                <c:pt idx="474">
                  <c:v>5.38</c:v>
                </c:pt>
                <c:pt idx="475">
                  <c:v>6.5970000000000004</c:v>
                </c:pt>
                <c:pt idx="476">
                  <c:v>3.9039999999999999</c:v>
                </c:pt>
                <c:pt idx="477">
                  <c:v>6.0330000000000004</c:v>
                </c:pt>
                <c:pt idx="478">
                  <c:v>7.1189999999999998</c:v>
                </c:pt>
                <c:pt idx="479">
                  <c:v>8.9440000000000008</c:v>
                </c:pt>
                <c:pt idx="480">
                  <c:v>8.6489999999999991</c:v>
                </c:pt>
                <c:pt idx="481">
                  <c:v>6.2809999999999997</c:v>
                </c:pt>
                <c:pt idx="482">
                  <c:v>8.2119999999999997</c:v>
                </c:pt>
                <c:pt idx="483">
                  <c:v>8.4209999999999994</c:v>
                </c:pt>
                <c:pt idx="484">
                  <c:v>7.7530000000000001</c:v>
                </c:pt>
                <c:pt idx="485">
                  <c:v>6.4050000000000002</c:v>
                </c:pt>
                <c:pt idx="486">
                  <c:v>8.5459999999999994</c:v>
                </c:pt>
                <c:pt idx="487">
                  <c:v>8.4440000000000008</c:v>
                </c:pt>
                <c:pt idx="488">
                  <c:v>6.5119999999999996</c:v>
                </c:pt>
                <c:pt idx="489">
                  <c:v>4.5670000000000002</c:v>
                </c:pt>
                <c:pt idx="490">
                  <c:v>4.9740000000000002</c:v>
                </c:pt>
                <c:pt idx="491">
                  <c:v>4.3140000000000001</c:v>
                </c:pt>
                <c:pt idx="492">
                  <c:v>6.0250000000000004</c:v>
                </c:pt>
                <c:pt idx="493">
                  <c:v>7.06</c:v>
                </c:pt>
                <c:pt idx="494">
                  <c:v>3.4220000000000002</c:v>
                </c:pt>
                <c:pt idx="495">
                  <c:v>7.8879999999999999</c:v>
                </c:pt>
                <c:pt idx="496">
                  <c:v>6.0190000000000001</c:v>
                </c:pt>
                <c:pt idx="497">
                  <c:v>9.5950000000000006</c:v>
                </c:pt>
                <c:pt idx="498">
                  <c:v>5.0999999999999996</c:v>
                </c:pt>
                <c:pt idx="499">
                  <c:v>7.5949999999999998</c:v>
                </c:pt>
                <c:pt idx="500">
                  <c:v>7.7389999999999999</c:v>
                </c:pt>
                <c:pt idx="501">
                  <c:v>7.0469999999999997</c:v>
                </c:pt>
                <c:pt idx="502">
                  <c:v>7.8140000000000001</c:v>
                </c:pt>
                <c:pt idx="503">
                  <c:v>6.5960000000000001</c:v>
                </c:pt>
                <c:pt idx="504">
                  <c:v>4.2480000000000002</c:v>
                </c:pt>
                <c:pt idx="505">
                  <c:v>6.5860000000000003</c:v>
                </c:pt>
                <c:pt idx="506">
                  <c:v>10.573</c:v>
                </c:pt>
                <c:pt idx="507">
                  <c:v>11.026</c:v>
                </c:pt>
                <c:pt idx="508">
                  <c:v>4.577</c:v>
                </c:pt>
                <c:pt idx="509">
                  <c:v>7.758</c:v>
                </c:pt>
                <c:pt idx="510">
                  <c:v>7.5449999999999999</c:v>
                </c:pt>
                <c:pt idx="511">
                  <c:v>7.2969999999999997</c:v>
                </c:pt>
                <c:pt idx="512">
                  <c:v>4.8029999999999999</c:v>
                </c:pt>
                <c:pt idx="513">
                  <c:v>11.726000000000001</c:v>
                </c:pt>
                <c:pt idx="514">
                  <c:v>5.5410000000000004</c:v>
                </c:pt>
                <c:pt idx="515">
                  <c:v>8.74</c:v>
                </c:pt>
                <c:pt idx="516">
                  <c:v>6.109</c:v>
                </c:pt>
                <c:pt idx="517">
                  <c:v>2.7989999999999999</c:v>
                </c:pt>
                <c:pt idx="518">
                  <c:v>7.5540000000000003</c:v>
                </c:pt>
                <c:pt idx="519">
                  <c:v>7.4740000000000002</c:v>
                </c:pt>
                <c:pt idx="520">
                  <c:v>10.760999999999999</c:v>
                </c:pt>
                <c:pt idx="521">
                  <c:v>4.1349999999999998</c:v>
                </c:pt>
                <c:pt idx="522">
                  <c:v>12.206</c:v>
                </c:pt>
                <c:pt idx="523">
                  <c:v>12.608000000000001</c:v>
                </c:pt>
                <c:pt idx="524">
                  <c:v>8.35</c:v>
                </c:pt>
                <c:pt idx="525">
                  <c:v>4.5389999999999997</c:v>
                </c:pt>
                <c:pt idx="526">
                  <c:v>10.032</c:v>
                </c:pt>
                <c:pt idx="527">
                  <c:v>8.968</c:v>
                </c:pt>
                <c:pt idx="528">
                  <c:v>6.28</c:v>
                </c:pt>
                <c:pt idx="529">
                  <c:v>6.47</c:v>
                </c:pt>
                <c:pt idx="530">
                  <c:v>7.4850000000000003</c:v>
                </c:pt>
                <c:pt idx="531">
                  <c:v>10.054</c:v>
                </c:pt>
                <c:pt idx="532">
                  <c:v>6.1319999999999997</c:v>
                </c:pt>
                <c:pt idx="533">
                  <c:v>6.7939999999999996</c:v>
                </c:pt>
                <c:pt idx="534">
                  <c:v>5.92</c:v>
                </c:pt>
                <c:pt idx="535">
                  <c:v>7.7430000000000003</c:v>
                </c:pt>
                <c:pt idx="536">
                  <c:v>5.9619999999999997</c:v>
                </c:pt>
                <c:pt idx="537">
                  <c:v>7.2069999999999999</c:v>
                </c:pt>
                <c:pt idx="538">
                  <c:v>2.351</c:v>
                </c:pt>
                <c:pt idx="539">
                  <c:v>7.9390000000000001</c:v>
                </c:pt>
                <c:pt idx="540">
                  <c:v>7.4889999999999999</c:v>
                </c:pt>
                <c:pt idx="541">
                  <c:v>7.39</c:v>
                </c:pt>
                <c:pt idx="542">
                  <c:v>9.4529999999999994</c:v>
                </c:pt>
                <c:pt idx="543">
                  <c:v>4.4119999999999999</c:v>
                </c:pt>
                <c:pt idx="544">
                  <c:v>4.101</c:v>
                </c:pt>
                <c:pt idx="545">
                  <c:v>10.201000000000001</c:v>
                </c:pt>
                <c:pt idx="546">
                  <c:v>10.747999999999999</c:v>
                </c:pt>
                <c:pt idx="547">
                  <c:v>10.817</c:v>
                </c:pt>
                <c:pt idx="548">
                  <c:v>10.196</c:v>
                </c:pt>
                <c:pt idx="549">
                  <c:v>7.2549999999999999</c:v>
                </c:pt>
                <c:pt idx="550">
                  <c:v>8.2780000000000005</c:v>
                </c:pt>
                <c:pt idx="551">
                  <c:v>10.134</c:v>
                </c:pt>
                <c:pt idx="552">
                  <c:v>11.194000000000001</c:v>
                </c:pt>
                <c:pt idx="553">
                  <c:v>5.5259999999999998</c:v>
                </c:pt>
                <c:pt idx="554">
                  <c:v>9.5090000000000003</c:v>
                </c:pt>
                <c:pt idx="555">
                  <c:v>11.749000000000001</c:v>
                </c:pt>
                <c:pt idx="556">
                  <c:v>5.976</c:v>
                </c:pt>
                <c:pt idx="557">
                  <c:v>9.532</c:v>
                </c:pt>
                <c:pt idx="558">
                  <c:v>8.1669999999999998</c:v>
                </c:pt>
                <c:pt idx="559">
                  <c:v>8.1880000000000006</c:v>
                </c:pt>
                <c:pt idx="560">
                  <c:v>6.3769999999999998</c:v>
                </c:pt>
                <c:pt idx="561">
                  <c:v>5.032</c:v>
                </c:pt>
                <c:pt idx="562">
                  <c:v>9.5660000000000007</c:v>
                </c:pt>
                <c:pt idx="563">
                  <c:v>11.975</c:v>
                </c:pt>
                <c:pt idx="564">
                  <c:v>1.0720000000000001</c:v>
                </c:pt>
                <c:pt idx="565">
                  <c:v>11.696999999999999</c:v>
                </c:pt>
                <c:pt idx="566">
                  <c:v>9.4030000000000005</c:v>
                </c:pt>
                <c:pt idx="567">
                  <c:v>7.3609999999999998</c:v>
                </c:pt>
                <c:pt idx="568">
                  <c:v>1.52</c:v>
                </c:pt>
                <c:pt idx="569">
                  <c:v>7.117</c:v>
                </c:pt>
                <c:pt idx="570">
                  <c:v>2.3849999999999998</c:v>
                </c:pt>
                <c:pt idx="571">
                  <c:v>8.7609999999999992</c:v>
                </c:pt>
                <c:pt idx="572">
                  <c:v>6.1239999999999997</c:v>
                </c:pt>
                <c:pt idx="573">
                  <c:v>8.6950000000000003</c:v>
                </c:pt>
                <c:pt idx="574">
                  <c:v>7.9029999999999996</c:v>
                </c:pt>
                <c:pt idx="575">
                  <c:v>4.9980000000000002</c:v>
                </c:pt>
                <c:pt idx="576">
                  <c:v>4.6289999999999996</c:v>
                </c:pt>
                <c:pt idx="577">
                  <c:v>4.9960000000000004</c:v>
                </c:pt>
                <c:pt idx="578">
                  <c:v>4.819</c:v>
                </c:pt>
                <c:pt idx="579">
                  <c:v>4.9420000000000002</c:v>
                </c:pt>
                <c:pt idx="580">
                  <c:v>5.2149999999999999</c:v>
                </c:pt>
                <c:pt idx="581">
                  <c:v>12.298999999999999</c:v>
                </c:pt>
                <c:pt idx="582">
                  <c:v>9.6059999999999999</c:v>
                </c:pt>
                <c:pt idx="583">
                  <c:v>10.545999999999999</c:v>
                </c:pt>
                <c:pt idx="584">
                  <c:v>10.839</c:v>
                </c:pt>
                <c:pt idx="585">
                  <c:v>7.5179999999999998</c:v>
                </c:pt>
                <c:pt idx="586">
                  <c:v>6.3250000000000002</c:v>
                </c:pt>
                <c:pt idx="587">
                  <c:v>3.0049999999999999</c:v>
                </c:pt>
                <c:pt idx="588">
                  <c:v>9.5449999999999999</c:v>
                </c:pt>
                <c:pt idx="589">
                  <c:v>9.1489999999999991</c:v>
                </c:pt>
                <c:pt idx="590">
                  <c:v>5.4059999999999997</c:v>
                </c:pt>
                <c:pt idx="591">
                  <c:v>5.891</c:v>
                </c:pt>
                <c:pt idx="592">
                  <c:v>8.4220000000000006</c:v>
                </c:pt>
                <c:pt idx="593">
                  <c:v>8.8930000000000007</c:v>
                </c:pt>
                <c:pt idx="594">
                  <c:v>6.81</c:v>
                </c:pt>
                <c:pt idx="595">
                  <c:v>3.9239999999999999</c:v>
                </c:pt>
                <c:pt idx="596">
                  <c:v>8.1880000000000006</c:v>
                </c:pt>
                <c:pt idx="597">
                  <c:v>9.4079999999999995</c:v>
                </c:pt>
                <c:pt idx="598">
                  <c:v>8.048</c:v>
                </c:pt>
                <c:pt idx="599">
                  <c:v>10.041</c:v>
                </c:pt>
                <c:pt idx="600">
                  <c:v>6.4960000000000004</c:v>
                </c:pt>
                <c:pt idx="601">
                  <c:v>4.92</c:v>
                </c:pt>
                <c:pt idx="602">
                  <c:v>5.51</c:v>
                </c:pt>
                <c:pt idx="603">
                  <c:v>10.128</c:v>
                </c:pt>
                <c:pt idx="604">
                  <c:v>7.6120000000000001</c:v>
                </c:pt>
                <c:pt idx="605">
                  <c:v>3.6579999999999999</c:v>
                </c:pt>
                <c:pt idx="606">
                  <c:v>9.3369999999999997</c:v>
                </c:pt>
                <c:pt idx="607">
                  <c:v>8.6319999999999997</c:v>
                </c:pt>
                <c:pt idx="608">
                  <c:v>3.4390000000000001</c:v>
                </c:pt>
                <c:pt idx="609">
                  <c:v>6.8979999999999997</c:v>
                </c:pt>
                <c:pt idx="610">
                  <c:v>8.9039999999999999</c:v>
                </c:pt>
                <c:pt idx="611">
                  <c:v>4.1059999999999999</c:v>
                </c:pt>
                <c:pt idx="612">
                  <c:v>11.986000000000001</c:v>
                </c:pt>
                <c:pt idx="613">
                  <c:v>10.651</c:v>
                </c:pt>
                <c:pt idx="614">
                  <c:v>8.09</c:v>
                </c:pt>
                <c:pt idx="615">
                  <c:v>8.4049999999999994</c:v>
                </c:pt>
                <c:pt idx="616">
                  <c:v>10.125</c:v>
                </c:pt>
                <c:pt idx="617">
                  <c:v>0.621</c:v>
                </c:pt>
                <c:pt idx="618">
                  <c:v>12.612</c:v>
                </c:pt>
                <c:pt idx="619">
                  <c:v>12.500999999999999</c:v>
                </c:pt>
                <c:pt idx="620">
                  <c:v>6.8319999999999999</c:v>
                </c:pt>
                <c:pt idx="621">
                  <c:v>2.794</c:v>
                </c:pt>
                <c:pt idx="622">
                  <c:v>3.53</c:v>
                </c:pt>
                <c:pt idx="623">
                  <c:v>8.59</c:v>
                </c:pt>
                <c:pt idx="624">
                  <c:v>4.5199999999999996</c:v>
                </c:pt>
                <c:pt idx="625">
                  <c:v>3.6629999999999998</c:v>
                </c:pt>
                <c:pt idx="626">
                  <c:v>6.0910000000000002</c:v>
                </c:pt>
                <c:pt idx="627">
                  <c:v>10.534000000000001</c:v>
                </c:pt>
                <c:pt idx="628">
                  <c:v>10.122999999999999</c:v>
                </c:pt>
                <c:pt idx="629">
                  <c:v>6.7850000000000001</c:v>
                </c:pt>
                <c:pt idx="630">
                  <c:v>8.6449999999999996</c:v>
                </c:pt>
                <c:pt idx="631">
                  <c:v>2.0459999999999998</c:v>
                </c:pt>
                <c:pt idx="632">
                  <c:v>1.8049999999999999</c:v>
                </c:pt>
                <c:pt idx="633">
                  <c:v>6.6059999999999999</c:v>
                </c:pt>
                <c:pt idx="634">
                  <c:v>10.45</c:v>
                </c:pt>
                <c:pt idx="635">
                  <c:v>4.7859999999999996</c:v>
                </c:pt>
                <c:pt idx="636">
                  <c:v>6.8369999999999997</c:v>
                </c:pt>
                <c:pt idx="637">
                  <c:v>9.1180000000000003</c:v>
                </c:pt>
                <c:pt idx="638">
                  <c:v>5.8849999999999998</c:v>
                </c:pt>
                <c:pt idx="639">
                  <c:v>9.5950000000000006</c:v>
                </c:pt>
                <c:pt idx="640">
                  <c:v>5.2220000000000004</c:v>
                </c:pt>
                <c:pt idx="641">
                  <c:v>4.8810000000000002</c:v>
                </c:pt>
                <c:pt idx="642">
                  <c:v>9.6329999999999991</c:v>
                </c:pt>
                <c:pt idx="643">
                  <c:v>10.454000000000001</c:v>
                </c:pt>
                <c:pt idx="644">
                  <c:v>8.2859999999999996</c:v>
                </c:pt>
                <c:pt idx="645">
                  <c:v>7.6360000000000001</c:v>
                </c:pt>
                <c:pt idx="646">
                  <c:v>8.1780000000000008</c:v>
                </c:pt>
                <c:pt idx="647">
                  <c:v>5.4930000000000003</c:v>
                </c:pt>
                <c:pt idx="648">
                  <c:v>6.9059999999999997</c:v>
                </c:pt>
                <c:pt idx="649">
                  <c:v>7.4219999999999997</c:v>
                </c:pt>
                <c:pt idx="650">
                  <c:v>6.0309999999999997</c:v>
                </c:pt>
                <c:pt idx="651">
                  <c:v>10.262</c:v>
                </c:pt>
                <c:pt idx="652">
                  <c:v>6.9820000000000002</c:v>
                </c:pt>
                <c:pt idx="653">
                  <c:v>7.6820000000000004</c:v>
                </c:pt>
                <c:pt idx="654">
                  <c:v>6.1989999999999998</c:v>
                </c:pt>
                <c:pt idx="655">
                  <c:v>4.6539999999999999</c:v>
                </c:pt>
                <c:pt idx="656">
                  <c:v>6.6210000000000004</c:v>
                </c:pt>
                <c:pt idx="657">
                  <c:v>9.8710000000000004</c:v>
                </c:pt>
                <c:pt idx="658">
                  <c:v>10.625</c:v>
                </c:pt>
                <c:pt idx="659">
                  <c:v>9.9779999999999998</c:v>
                </c:pt>
                <c:pt idx="660">
                  <c:v>9.6300000000000008</c:v>
                </c:pt>
                <c:pt idx="661">
                  <c:v>10.391</c:v>
                </c:pt>
                <c:pt idx="662">
                  <c:v>6.9880000000000004</c:v>
                </c:pt>
                <c:pt idx="663">
                  <c:v>10.363</c:v>
                </c:pt>
                <c:pt idx="664">
                  <c:v>8.5069999999999997</c:v>
                </c:pt>
                <c:pt idx="665">
                  <c:v>4.8209999999999997</c:v>
                </c:pt>
                <c:pt idx="666">
                  <c:v>7.9989999999999997</c:v>
                </c:pt>
                <c:pt idx="667">
                  <c:v>9.9429999999999996</c:v>
                </c:pt>
                <c:pt idx="668">
                  <c:v>9.6690000000000005</c:v>
                </c:pt>
                <c:pt idx="669">
                  <c:v>9.4109999999999996</c:v>
                </c:pt>
                <c:pt idx="670">
                  <c:v>9.6829999999999998</c:v>
                </c:pt>
                <c:pt idx="671">
                  <c:v>-4.008</c:v>
                </c:pt>
                <c:pt idx="674">
                  <c:v>14.163</c:v>
                </c:pt>
                <c:pt idx="675">
                  <c:v>9.6920000000000002</c:v>
                </c:pt>
                <c:pt idx="676">
                  <c:v>7.7149999999999999</c:v>
                </c:pt>
                <c:pt idx="677">
                  <c:v>9.3070000000000004</c:v>
                </c:pt>
                <c:pt idx="678">
                  <c:v>10.275</c:v>
                </c:pt>
                <c:pt idx="679">
                  <c:v>9.7330000000000005</c:v>
                </c:pt>
                <c:pt idx="680">
                  <c:v>8.7970000000000006</c:v>
                </c:pt>
                <c:pt idx="681">
                  <c:v>10.477</c:v>
                </c:pt>
                <c:pt idx="682">
                  <c:v>10.066000000000001</c:v>
                </c:pt>
                <c:pt idx="683">
                  <c:v>10.407999999999999</c:v>
                </c:pt>
                <c:pt idx="684">
                  <c:v>9.9640000000000004</c:v>
                </c:pt>
                <c:pt idx="685">
                  <c:v>10.378</c:v>
                </c:pt>
                <c:pt idx="686">
                  <c:v>8.3650000000000002</c:v>
                </c:pt>
                <c:pt idx="687">
                  <c:v>8.0890000000000004</c:v>
                </c:pt>
                <c:pt idx="688">
                  <c:v>9.3000000000000007</c:v>
                </c:pt>
                <c:pt idx="689">
                  <c:v>8.5329999999999995</c:v>
                </c:pt>
                <c:pt idx="690">
                  <c:v>5.556</c:v>
                </c:pt>
                <c:pt idx="691">
                  <c:v>8.2629999999999999</c:v>
                </c:pt>
                <c:pt idx="692">
                  <c:v>9.9060000000000006</c:v>
                </c:pt>
                <c:pt idx="693">
                  <c:v>9.7759999999999998</c:v>
                </c:pt>
                <c:pt idx="694">
                  <c:v>6.4930000000000003</c:v>
                </c:pt>
                <c:pt idx="695">
                  <c:v>9.3040000000000003</c:v>
                </c:pt>
                <c:pt idx="696">
                  <c:v>6.2519999999999998</c:v>
                </c:pt>
                <c:pt idx="697">
                  <c:v>7.2089999999999996</c:v>
                </c:pt>
                <c:pt idx="698">
                  <c:v>8.6379999999999999</c:v>
                </c:pt>
                <c:pt idx="699">
                  <c:v>6.8550000000000004</c:v>
                </c:pt>
                <c:pt idx="700">
                  <c:v>7.0810000000000004</c:v>
                </c:pt>
                <c:pt idx="701">
                  <c:v>10.694000000000001</c:v>
                </c:pt>
                <c:pt idx="702">
                  <c:v>5.516</c:v>
                </c:pt>
                <c:pt idx="703">
                  <c:v>9.2539999999999996</c:v>
                </c:pt>
                <c:pt idx="704">
                  <c:v>10.282999999999999</c:v>
                </c:pt>
                <c:pt idx="705">
                  <c:v>10.507</c:v>
                </c:pt>
                <c:pt idx="706">
                  <c:v>6.6710000000000003</c:v>
                </c:pt>
                <c:pt idx="707">
                  <c:v>7.8680000000000003</c:v>
                </c:pt>
                <c:pt idx="708">
                  <c:v>8.6170000000000009</c:v>
                </c:pt>
                <c:pt idx="709">
                  <c:v>7.9729999999999999</c:v>
                </c:pt>
                <c:pt idx="710">
                  <c:v>9.6959999999999997</c:v>
                </c:pt>
                <c:pt idx="711">
                  <c:v>8.2780000000000005</c:v>
                </c:pt>
                <c:pt idx="712">
                  <c:v>9.8979999999999997</c:v>
                </c:pt>
                <c:pt idx="713">
                  <c:v>9.9770000000000003</c:v>
                </c:pt>
                <c:pt idx="714">
                  <c:v>11.234999999999999</c:v>
                </c:pt>
                <c:pt idx="715">
                  <c:v>7.9530000000000003</c:v>
                </c:pt>
                <c:pt idx="716">
                  <c:v>6.0819999999999999</c:v>
                </c:pt>
                <c:pt idx="717">
                  <c:v>10.738</c:v>
                </c:pt>
                <c:pt idx="718">
                  <c:v>-4.0199999999999996</c:v>
                </c:pt>
                <c:pt idx="744">
                  <c:v>5.4169999999999998</c:v>
                </c:pt>
                <c:pt idx="745">
                  <c:v>7.8789999999999996</c:v>
                </c:pt>
                <c:pt idx="746">
                  <c:v>9.0060000000000002</c:v>
                </c:pt>
                <c:pt idx="747">
                  <c:v>9.6790000000000003</c:v>
                </c:pt>
                <c:pt idx="748">
                  <c:v>10.038</c:v>
                </c:pt>
                <c:pt idx="749">
                  <c:v>8.7279999999999998</c:v>
                </c:pt>
                <c:pt idx="750">
                  <c:v>9.7210000000000001</c:v>
                </c:pt>
                <c:pt idx="751">
                  <c:v>11.342000000000001</c:v>
                </c:pt>
                <c:pt idx="752">
                  <c:v>9.4480000000000004</c:v>
                </c:pt>
                <c:pt idx="753">
                  <c:v>5.8319999999999999</c:v>
                </c:pt>
                <c:pt idx="754">
                  <c:v>8.4969999999999999</c:v>
                </c:pt>
                <c:pt idx="755">
                  <c:v>3.8210000000000002</c:v>
                </c:pt>
                <c:pt idx="756">
                  <c:v>9.8190000000000008</c:v>
                </c:pt>
                <c:pt idx="757">
                  <c:v>7.63</c:v>
                </c:pt>
                <c:pt idx="758">
                  <c:v>12.362</c:v>
                </c:pt>
                <c:pt idx="759">
                  <c:v>11.494</c:v>
                </c:pt>
                <c:pt idx="760">
                  <c:v>11.304</c:v>
                </c:pt>
                <c:pt idx="761">
                  <c:v>11.435</c:v>
                </c:pt>
                <c:pt idx="762">
                  <c:v>8.2949999999999999</c:v>
                </c:pt>
                <c:pt idx="763">
                  <c:v>7.8230000000000004</c:v>
                </c:pt>
                <c:pt idx="764">
                  <c:v>9.2420000000000009</c:v>
                </c:pt>
                <c:pt idx="765">
                  <c:v>11.478999999999999</c:v>
                </c:pt>
                <c:pt idx="766">
                  <c:v>8.1839999999999993</c:v>
                </c:pt>
                <c:pt idx="767">
                  <c:v>10.108000000000001</c:v>
                </c:pt>
                <c:pt idx="768">
                  <c:v>7.36</c:v>
                </c:pt>
                <c:pt idx="769">
                  <c:v>11.12</c:v>
                </c:pt>
                <c:pt idx="770">
                  <c:v>8.52</c:v>
                </c:pt>
                <c:pt idx="771">
                  <c:v>8.8010000000000002</c:v>
                </c:pt>
                <c:pt idx="772">
                  <c:v>7.343</c:v>
                </c:pt>
                <c:pt idx="773">
                  <c:v>9.1199999999999992</c:v>
                </c:pt>
                <c:pt idx="774">
                  <c:v>8.0489999999999995</c:v>
                </c:pt>
                <c:pt idx="775">
                  <c:v>11.1</c:v>
                </c:pt>
                <c:pt idx="776">
                  <c:v>5.444</c:v>
                </c:pt>
                <c:pt idx="777">
                  <c:v>8.5879999999999992</c:v>
                </c:pt>
                <c:pt idx="778">
                  <c:v>1.827</c:v>
                </c:pt>
                <c:pt idx="779">
                  <c:v>11.145</c:v>
                </c:pt>
                <c:pt idx="780">
                  <c:v>9.0969999999999995</c:v>
                </c:pt>
                <c:pt idx="781">
                  <c:v>9.6189999999999998</c:v>
                </c:pt>
                <c:pt idx="782">
                  <c:v>13.759</c:v>
                </c:pt>
                <c:pt idx="783">
                  <c:v>10.727</c:v>
                </c:pt>
                <c:pt idx="784">
                  <c:v>10.87</c:v>
                </c:pt>
                <c:pt idx="785">
                  <c:v>11.484999999999999</c:v>
                </c:pt>
                <c:pt idx="786">
                  <c:v>5.234</c:v>
                </c:pt>
                <c:pt idx="787">
                  <c:v>7.851</c:v>
                </c:pt>
                <c:pt idx="788">
                  <c:v>10.461</c:v>
                </c:pt>
                <c:pt idx="789">
                  <c:v>9.6219999999999999</c:v>
                </c:pt>
                <c:pt idx="790">
                  <c:v>5.8360000000000003</c:v>
                </c:pt>
                <c:pt idx="791">
                  <c:v>4.88</c:v>
                </c:pt>
                <c:pt idx="792">
                  <c:v>9.468</c:v>
                </c:pt>
                <c:pt idx="793">
                  <c:v>7.2869999999999999</c:v>
                </c:pt>
                <c:pt idx="794">
                  <c:v>3.73</c:v>
                </c:pt>
                <c:pt idx="795">
                  <c:v>10.135999999999999</c:v>
                </c:pt>
                <c:pt idx="796">
                  <c:v>7.3760000000000003</c:v>
                </c:pt>
                <c:pt idx="797">
                  <c:v>7.5469999999999997</c:v>
                </c:pt>
                <c:pt idx="798">
                  <c:v>7.952</c:v>
                </c:pt>
                <c:pt idx="799">
                  <c:v>9.1999999999999993</c:v>
                </c:pt>
                <c:pt idx="800">
                  <c:v>7.1989999999999998</c:v>
                </c:pt>
                <c:pt idx="801">
                  <c:v>8.8209999999999997</c:v>
                </c:pt>
                <c:pt idx="802">
                  <c:v>6.3490000000000002</c:v>
                </c:pt>
                <c:pt idx="803">
                  <c:v>11.329000000000001</c:v>
                </c:pt>
                <c:pt idx="804">
                  <c:v>12.563000000000001</c:v>
                </c:pt>
                <c:pt idx="805">
                  <c:v>9.7040000000000006</c:v>
                </c:pt>
                <c:pt idx="806">
                  <c:v>10.879</c:v>
                </c:pt>
                <c:pt idx="807">
                  <c:v>10.919</c:v>
                </c:pt>
                <c:pt idx="808">
                  <c:v>10.474</c:v>
                </c:pt>
                <c:pt idx="809">
                  <c:v>11.004</c:v>
                </c:pt>
                <c:pt idx="810">
                  <c:v>8.9550000000000001</c:v>
                </c:pt>
                <c:pt idx="811">
                  <c:v>2.698</c:v>
                </c:pt>
                <c:pt idx="812">
                  <c:v>7.6159999999999997</c:v>
                </c:pt>
                <c:pt idx="813">
                  <c:v>9.1690000000000005</c:v>
                </c:pt>
                <c:pt idx="814">
                  <c:v>8.0429999999999993</c:v>
                </c:pt>
                <c:pt idx="815">
                  <c:v>14.624000000000001</c:v>
                </c:pt>
                <c:pt idx="816">
                  <c:v>6.63</c:v>
                </c:pt>
                <c:pt idx="817">
                  <c:v>4.2510000000000003</c:v>
                </c:pt>
                <c:pt idx="818">
                  <c:v>5.6150000000000002</c:v>
                </c:pt>
                <c:pt idx="819">
                  <c:v>7.27</c:v>
                </c:pt>
                <c:pt idx="820">
                  <c:v>9.1880000000000006</c:v>
                </c:pt>
                <c:pt idx="821">
                  <c:v>5.99</c:v>
                </c:pt>
                <c:pt idx="822">
                  <c:v>10.474</c:v>
                </c:pt>
                <c:pt idx="823">
                  <c:v>4.9240000000000004</c:v>
                </c:pt>
                <c:pt idx="824">
                  <c:v>9.1389999999999993</c:v>
                </c:pt>
                <c:pt idx="825">
                  <c:v>11.528</c:v>
                </c:pt>
                <c:pt idx="826">
                  <c:v>10.875999999999999</c:v>
                </c:pt>
                <c:pt idx="827">
                  <c:v>5.6859999999999999</c:v>
                </c:pt>
                <c:pt idx="828">
                  <c:v>13.657</c:v>
                </c:pt>
                <c:pt idx="829">
                  <c:v>2.6070000000000002</c:v>
                </c:pt>
                <c:pt idx="830">
                  <c:v>4.673</c:v>
                </c:pt>
                <c:pt idx="831">
                  <c:v>7.931</c:v>
                </c:pt>
                <c:pt idx="832">
                  <c:v>9.4239999999999995</c:v>
                </c:pt>
                <c:pt idx="833">
                  <c:v>1.887</c:v>
                </c:pt>
                <c:pt idx="834">
                  <c:v>3.8839999999999999</c:v>
                </c:pt>
                <c:pt idx="835">
                  <c:v>9.2579999999999991</c:v>
                </c:pt>
                <c:pt idx="836">
                  <c:v>12.811999999999999</c:v>
                </c:pt>
                <c:pt idx="837">
                  <c:v>8.7010000000000005</c:v>
                </c:pt>
                <c:pt idx="838">
                  <c:v>10.077999999999999</c:v>
                </c:pt>
                <c:pt idx="839">
                  <c:v>9.1809999999999992</c:v>
                </c:pt>
                <c:pt idx="840">
                  <c:v>15.747</c:v>
                </c:pt>
                <c:pt idx="841">
                  <c:v>4.4589999999999996</c:v>
                </c:pt>
                <c:pt idx="842">
                  <c:v>8.9190000000000005</c:v>
                </c:pt>
                <c:pt idx="843">
                  <c:v>2.5350000000000001</c:v>
                </c:pt>
                <c:pt idx="844">
                  <c:v>10.834</c:v>
                </c:pt>
                <c:pt idx="845">
                  <c:v>4.9880000000000004</c:v>
                </c:pt>
                <c:pt idx="846">
                  <c:v>5.0449999999999999</c:v>
                </c:pt>
                <c:pt idx="847">
                  <c:v>7.2640000000000002</c:v>
                </c:pt>
                <c:pt idx="848">
                  <c:v>4.5750000000000002</c:v>
                </c:pt>
                <c:pt idx="849">
                  <c:v>8.2460000000000004</c:v>
                </c:pt>
                <c:pt idx="850">
                  <c:v>5.74</c:v>
                </c:pt>
                <c:pt idx="851">
                  <c:v>5.1980000000000004</c:v>
                </c:pt>
                <c:pt idx="852">
                  <c:v>8.1649999999999991</c:v>
                </c:pt>
                <c:pt idx="853">
                  <c:v>9.1639999999999997</c:v>
                </c:pt>
                <c:pt idx="854">
                  <c:v>5.5759999999999996</c:v>
                </c:pt>
                <c:pt idx="855">
                  <c:v>7.3810000000000002</c:v>
                </c:pt>
                <c:pt idx="856">
                  <c:v>7.4960000000000004</c:v>
                </c:pt>
                <c:pt idx="857">
                  <c:v>12.634</c:v>
                </c:pt>
                <c:pt idx="858">
                  <c:v>4.8970000000000002</c:v>
                </c:pt>
                <c:pt idx="859">
                  <c:v>1.5620000000000001</c:v>
                </c:pt>
                <c:pt idx="860">
                  <c:v>4.806</c:v>
                </c:pt>
                <c:pt idx="861">
                  <c:v>8.8439999999999994</c:v>
                </c:pt>
                <c:pt idx="862">
                  <c:v>5.5910000000000002</c:v>
                </c:pt>
                <c:pt idx="863">
                  <c:v>4.8470000000000004</c:v>
                </c:pt>
                <c:pt idx="864">
                  <c:v>7.66</c:v>
                </c:pt>
                <c:pt idx="865">
                  <c:v>4.4870000000000001</c:v>
                </c:pt>
                <c:pt idx="866">
                  <c:v>3.2269999999999999</c:v>
                </c:pt>
                <c:pt idx="867">
                  <c:v>6.66</c:v>
                </c:pt>
                <c:pt idx="868">
                  <c:v>7.1769999999999996</c:v>
                </c:pt>
                <c:pt idx="869">
                  <c:v>13.004</c:v>
                </c:pt>
                <c:pt idx="870">
                  <c:v>5.2549999999999999</c:v>
                </c:pt>
                <c:pt idx="871">
                  <c:v>5.76</c:v>
                </c:pt>
                <c:pt idx="872">
                  <c:v>8.8170000000000002</c:v>
                </c:pt>
                <c:pt idx="873">
                  <c:v>4.6459999999999999</c:v>
                </c:pt>
                <c:pt idx="874">
                  <c:v>7.4779999999999998</c:v>
                </c:pt>
                <c:pt idx="875">
                  <c:v>5.319</c:v>
                </c:pt>
                <c:pt idx="876">
                  <c:v>7.3179999999999996</c:v>
                </c:pt>
                <c:pt idx="877">
                  <c:v>5.7910000000000004</c:v>
                </c:pt>
                <c:pt idx="878">
                  <c:v>6.173</c:v>
                </c:pt>
                <c:pt idx="879">
                  <c:v>7.9169999999999998</c:v>
                </c:pt>
                <c:pt idx="880">
                  <c:v>5.008</c:v>
                </c:pt>
                <c:pt idx="881">
                  <c:v>6.8</c:v>
                </c:pt>
                <c:pt idx="882">
                  <c:v>4.7510000000000003</c:v>
                </c:pt>
                <c:pt idx="883">
                  <c:v>6.5380000000000003</c:v>
                </c:pt>
                <c:pt idx="884">
                  <c:v>8.2639999999999993</c:v>
                </c:pt>
                <c:pt idx="885">
                  <c:v>7.5</c:v>
                </c:pt>
                <c:pt idx="886">
                  <c:v>9.1210000000000004</c:v>
                </c:pt>
                <c:pt idx="887">
                  <c:v>8.94</c:v>
                </c:pt>
                <c:pt idx="888">
                  <c:v>9.7100000000000009</c:v>
                </c:pt>
                <c:pt idx="889">
                  <c:v>11.021000000000001</c:v>
                </c:pt>
                <c:pt idx="890">
                  <c:v>10.936999999999999</c:v>
                </c:pt>
                <c:pt idx="891">
                  <c:v>9.3330000000000002</c:v>
                </c:pt>
                <c:pt idx="892">
                  <c:v>6.431</c:v>
                </c:pt>
                <c:pt idx="893">
                  <c:v>7.7489999999999997</c:v>
                </c:pt>
                <c:pt idx="894">
                  <c:v>3.105</c:v>
                </c:pt>
                <c:pt idx="895">
                  <c:v>3.9220000000000002</c:v>
                </c:pt>
                <c:pt idx="896">
                  <c:v>6.89</c:v>
                </c:pt>
                <c:pt idx="897">
                  <c:v>10.8</c:v>
                </c:pt>
                <c:pt idx="898">
                  <c:v>6.0869999999999997</c:v>
                </c:pt>
                <c:pt idx="899">
                  <c:v>5.2009999999999996</c:v>
                </c:pt>
                <c:pt idx="900">
                  <c:v>7.5140000000000002</c:v>
                </c:pt>
                <c:pt idx="901">
                  <c:v>7.8470000000000004</c:v>
                </c:pt>
                <c:pt idx="902">
                  <c:v>7.1079999999999997</c:v>
                </c:pt>
                <c:pt idx="903">
                  <c:v>1.9570000000000001</c:v>
                </c:pt>
                <c:pt idx="904">
                  <c:v>12.598000000000001</c:v>
                </c:pt>
                <c:pt idx="905">
                  <c:v>13.135</c:v>
                </c:pt>
                <c:pt idx="906">
                  <c:v>3.419</c:v>
                </c:pt>
                <c:pt idx="907">
                  <c:v>12.146000000000001</c:v>
                </c:pt>
                <c:pt idx="908">
                  <c:v>6.3280000000000003</c:v>
                </c:pt>
                <c:pt idx="909">
                  <c:v>8.9930000000000003</c:v>
                </c:pt>
                <c:pt idx="910">
                  <c:v>7.944</c:v>
                </c:pt>
                <c:pt idx="911">
                  <c:v>10.173</c:v>
                </c:pt>
                <c:pt idx="912">
                  <c:v>8.4580000000000002</c:v>
                </c:pt>
                <c:pt idx="913">
                  <c:v>8.8209999999999997</c:v>
                </c:pt>
                <c:pt idx="914">
                  <c:v>9.2010000000000005</c:v>
                </c:pt>
                <c:pt idx="915">
                  <c:v>9.9659999999999993</c:v>
                </c:pt>
                <c:pt idx="916">
                  <c:v>8.6539999999999999</c:v>
                </c:pt>
                <c:pt idx="917">
                  <c:v>8.9009999999999998</c:v>
                </c:pt>
                <c:pt idx="918">
                  <c:v>7.5510000000000002</c:v>
                </c:pt>
                <c:pt idx="919">
                  <c:v>10.510999999999999</c:v>
                </c:pt>
                <c:pt idx="920">
                  <c:v>4.0419999999999998</c:v>
                </c:pt>
                <c:pt idx="921">
                  <c:v>1.571</c:v>
                </c:pt>
                <c:pt idx="922">
                  <c:v>11.608000000000001</c:v>
                </c:pt>
                <c:pt idx="923">
                  <c:v>11.317</c:v>
                </c:pt>
                <c:pt idx="924">
                  <c:v>5.085</c:v>
                </c:pt>
                <c:pt idx="925">
                  <c:v>14.068</c:v>
                </c:pt>
                <c:pt idx="926">
                  <c:v>10.019</c:v>
                </c:pt>
                <c:pt idx="927">
                  <c:v>1.625</c:v>
                </c:pt>
                <c:pt idx="928">
                  <c:v>5.3540000000000001</c:v>
                </c:pt>
                <c:pt idx="929">
                  <c:v>4.3860000000000001</c:v>
                </c:pt>
                <c:pt idx="930">
                  <c:v>9.9269999999999996</c:v>
                </c:pt>
                <c:pt idx="931">
                  <c:v>8.7650000000000006</c:v>
                </c:pt>
                <c:pt idx="932">
                  <c:v>7.1740000000000004</c:v>
                </c:pt>
                <c:pt idx="933">
                  <c:v>6.7469999999999999</c:v>
                </c:pt>
                <c:pt idx="934">
                  <c:v>6.2889999999999997</c:v>
                </c:pt>
                <c:pt idx="935">
                  <c:v>8.5749999999999993</c:v>
                </c:pt>
                <c:pt idx="936">
                  <c:v>9.7479999999999993</c:v>
                </c:pt>
                <c:pt idx="937">
                  <c:v>10.315</c:v>
                </c:pt>
                <c:pt idx="938">
                  <c:v>13.26</c:v>
                </c:pt>
                <c:pt idx="939">
                  <c:v>5.1509999999999998</c:v>
                </c:pt>
                <c:pt idx="940">
                  <c:v>11.443</c:v>
                </c:pt>
                <c:pt idx="941">
                  <c:v>10.481999999999999</c:v>
                </c:pt>
                <c:pt idx="942">
                  <c:v>6.8609999999999998</c:v>
                </c:pt>
                <c:pt idx="943">
                  <c:v>6.0789999999999997</c:v>
                </c:pt>
                <c:pt idx="944">
                  <c:v>7.266</c:v>
                </c:pt>
                <c:pt idx="945">
                  <c:v>7.6719999999999997</c:v>
                </c:pt>
                <c:pt idx="946">
                  <c:v>6.8129999999999997</c:v>
                </c:pt>
                <c:pt idx="947">
                  <c:v>5.9340000000000002</c:v>
                </c:pt>
                <c:pt idx="948">
                  <c:v>11.179</c:v>
                </c:pt>
                <c:pt idx="949">
                  <c:v>8.6280000000000001</c:v>
                </c:pt>
                <c:pt idx="950">
                  <c:v>6.6180000000000003</c:v>
                </c:pt>
                <c:pt idx="951">
                  <c:v>10.792</c:v>
                </c:pt>
                <c:pt idx="952">
                  <c:v>10.14</c:v>
                </c:pt>
                <c:pt idx="953">
                  <c:v>6.91</c:v>
                </c:pt>
                <c:pt idx="954">
                  <c:v>8.3870000000000005</c:v>
                </c:pt>
                <c:pt idx="955">
                  <c:v>6.843</c:v>
                </c:pt>
                <c:pt idx="956">
                  <c:v>7.8390000000000004</c:v>
                </c:pt>
                <c:pt idx="957">
                  <c:v>3.9729999999999999</c:v>
                </c:pt>
                <c:pt idx="958">
                  <c:v>3.8460000000000001</c:v>
                </c:pt>
                <c:pt idx="959">
                  <c:v>12.441000000000001</c:v>
                </c:pt>
                <c:pt idx="960">
                  <c:v>6.0380000000000003</c:v>
                </c:pt>
                <c:pt idx="961">
                  <c:v>7.9820000000000002</c:v>
                </c:pt>
                <c:pt idx="962">
                  <c:v>5.2439999999999998</c:v>
                </c:pt>
                <c:pt idx="963">
                  <c:v>9.5820000000000007</c:v>
                </c:pt>
                <c:pt idx="964">
                  <c:v>8.0079999999999991</c:v>
                </c:pt>
                <c:pt idx="965">
                  <c:v>8.6199999999999992</c:v>
                </c:pt>
                <c:pt idx="966">
                  <c:v>5.3860000000000001</c:v>
                </c:pt>
                <c:pt idx="967">
                  <c:v>6.9119999999999999</c:v>
                </c:pt>
                <c:pt idx="968">
                  <c:v>8.6660000000000004</c:v>
                </c:pt>
                <c:pt idx="969">
                  <c:v>8.452</c:v>
                </c:pt>
                <c:pt idx="970">
                  <c:v>12.304</c:v>
                </c:pt>
                <c:pt idx="971">
                  <c:v>6.3289999999999997</c:v>
                </c:pt>
                <c:pt idx="972">
                  <c:v>1.5369999999999999</c:v>
                </c:pt>
                <c:pt idx="973">
                  <c:v>6.1109999999999998</c:v>
                </c:pt>
                <c:pt idx="974">
                  <c:v>6.38</c:v>
                </c:pt>
                <c:pt idx="975">
                  <c:v>7.5019999999999998</c:v>
                </c:pt>
                <c:pt idx="976">
                  <c:v>6.6050000000000004</c:v>
                </c:pt>
                <c:pt idx="977">
                  <c:v>5.95</c:v>
                </c:pt>
                <c:pt idx="978">
                  <c:v>8.5980000000000008</c:v>
                </c:pt>
                <c:pt idx="979">
                  <c:v>5.38</c:v>
                </c:pt>
                <c:pt idx="980">
                  <c:v>5.0129999999999999</c:v>
                </c:pt>
                <c:pt idx="981">
                  <c:v>11.423999999999999</c:v>
                </c:pt>
                <c:pt idx="982">
                  <c:v>5.2370000000000001</c:v>
                </c:pt>
                <c:pt idx="983">
                  <c:v>9.1240000000000006</c:v>
                </c:pt>
                <c:pt idx="984">
                  <c:v>4.1059999999999999</c:v>
                </c:pt>
                <c:pt idx="985">
                  <c:v>6.2080000000000002</c:v>
                </c:pt>
                <c:pt idx="986">
                  <c:v>6.6429999999999998</c:v>
                </c:pt>
                <c:pt idx="987">
                  <c:v>10.01</c:v>
                </c:pt>
                <c:pt idx="988">
                  <c:v>3.6349999999999998</c:v>
                </c:pt>
                <c:pt idx="989">
                  <c:v>6.875</c:v>
                </c:pt>
                <c:pt idx="990">
                  <c:v>7.6360000000000001</c:v>
                </c:pt>
                <c:pt idx="991">
                  <c:v>4.6269999999999998</c:v>
                </c:pt>
                <c:pt idx="992">
                  <c:v>6.4669999999999996</c:v>
                </c:pt>
                <c:pt idx="993">
                  <c:v>7.6</c:v>
                </c:pt>
                <c:pt idx="994">
                  <c:v>10.096</c:v>
                </c:pt>
                <c:pt idx="995">
                  <c:v>11.922000000000001</c:v>
                </c:pt>
                <c:pt idx="996">
                  <c:v>9.4559999999999995</c:v>
                </c:pt>
                <c:pt idx="997">
                  <c:v>4.6890000000000001</c:v>
                </c:pt>
                <c:pt idx="998">
                  <c:v>6.859</c:v>
                </c:pt>
                <c:pt idx="999">
                  <c:v>8.8190000000000008</c:v>
                </c:pt>
                <c:pt idx="1000">
                  <c:v>6.8819999999999997</c:v>
                </c:pt>
                <c:pt idx="1001">
                  <c:v>5.7309999999999999</c:v>
                </c:pt>
                <c:pt idx="1002">
                  <c:v>7.5110000000000001</c:v>
                </c:pt>
                <c:pt idx="1003">
                  <c:v>7.95</c:v>
                </c:pt>
                <c:pt idx="1004">
                  <c:v>3.9089999999999998</c:v>
                </c:pt>
                <c:pt idx="1005">
                  <c:v>6.1589999999999998</c:v>
                </c:pt>
                <c:pt idx="1006">
                  <c:v>4.1529999999999996</c:v>
                </c:pt>
                <c:pt idx="1007">
                  <c:v>4.1890000000000001</c:v>
                </c:pt>
                <c:pt idx="1008">
                  <c:v>7.9409999999999998</c:v>
                </c:pt>
                <c:pt idx="1009">
                  <c:v>5.0090000000000003</c:v>
                </c:pt>
                <c:pt idx="1010">
                  <c:v>7.9089999999999998</c:v>
                </c:pt>
                <c:pt idx="1011">
                  <c:v>8.1029999999999998</c:v>
                </c:pt>
                <c:pt idx="1012">
                  <c:v>7.7329999999999997</c:v>
                </c:pt>
                <c:pt idx="1013">
                  <c:v>5.9050000000000002</c:v>
                </c:pt>
                <c:pt idx="1014">
                  <c:v>4.7549999999999999</c:v>
                </c:pt>
                <c:pt idx="1015">
                  <c:v>5.4909999999999997</c:v>
                </c:pt>
                <c:pt idx="1016">
                  <c:v>5.9130000000000003</c:v>
                </c:pt>
                <c:pt idx="1017">
                  <c:v>4.1079999999999997</c:v>
                </c:pt>
                <c:pt idx="1018">
                  <c:v>3.8170000000000002</c:v>
                </c:pt>
                <c:pt idx="1019">
                  <c:v>8.6590000000000007</c:v>
                </c:pt>
                <c:pt idx="1020">
                  <c:v>8.5289999999999999</c:v>
                </c:pt>
                <c:pt idx="1021">
                  <c:v>9.6590000000000007</c:v>
                </c:pt>
                <c:pt idx="1022">
                  <c:v>9.9429999999999996</c:v>
                </c:pt>
                <c:pt idx="1023">
                  <c:v>8.7449999999999992</c:v>
                </c:pt>
                <c:pt idx="1024">
                  <c:v>7.6180000000000003</c:v>
                </c:pt>
                <c:pt idx="1025">
                  <c:v>9.6319999999999997</c:v>
                </c:pt>
                <c:pt idx="1026">
                  <c:v>8.827</c:v>
                </c:pt>
                <c:pt idx="1027">
                  <c:v>9.0020000000000007</c:v>
                </c:pt>
                <c:pt idx="1028">
                  <c:v>9.6219999999999999</c:v>
                </c:pt>
                <c:pt idx="1029">
                  <c:v>7.992</c:v>
                </c:pt>
                <c:pt idx="1030">
                  <c:v>8.9789999999999992</c:v>
                </c:pt>
                <c:pt idx="1031">
                  <c:v>8.4629999999999992</c:v>
                </c:pt>
                <c:pt idx="1032">
                  <c:v>10.304</c:v>
                </c:pt>
                <c:pt idx="1033">
                  <c:v>8.1340000000000003</c:v>
                </c:pt>
                <c:pt idx="1034">
                  <c:v>4.5529999999999999</c:v>
                </c:pt>
                <c:pt idx="1035">
                  <c:v>3.3860000000000001</c:v>
                </c:pt>
                <c:pt idx="1036">
                  <c:v>6.5730000000000004</c:v>
                </c:pt>
                <c:pt idx="1037">
                  <c:v>5.59</c:v>
                </c:pt>
                <c:pt idx="1038">
                  <c:v>5.3920000000000003</c:v>
                </c:pt>
                <c:pt idx="1039">
                  <c:v>5.0570000000000004</c:v>
                </c:pt>
                <c:pt idx="1040">
                  <c:v>3.98</c:v>
                </c:pt>
                <c:pt idx="1041">
                  <c:v>2.8980000000000001</c:v>
                </c:pt>
                <c:pt idx="1042">
                  <c:v>6.9960000000000004</c:v>
                </c:pt>
                <c:pt idx="1043">
                  <c:v>5.8650000000000002</c:v>
                </c:pt>
                <c:pt idx="1044">
                  <c:v>11.151</c:v>
                </c:pt>
                <c:pt idx="1045">
                  <c:v>8.02</c:v>
                </c:pt>
                <c:pt idx="1046">
                  <c:v>5.3209999999999997</c:v>
                </c:pt>
                <c:pt idx="1047">
                  <c:v>7.6680000000000001</c:v>
                </c:pt>
                <c:pt idx="1048">
                  <c:v>8.26</c:v>
                </c:pt>
                <c:pt idx="1049">
                  <c:v>5.3140000000000001</c:v>
                </c:pt>
                <c:pt idx="1050">
                  <c:v>8.6199999999999992</c:v>
                </c:pt>
                <c:pt idx="1051">
                  <c:v>9.1170000000000009</c:v>
                </c:pt>
                <c:pt idx="1052">
                  <c:v>7.8949999999999996</c:v>
                </c:pt>
                <c:pt idx="1053">
                  <c:v>5.1760000000000002</c:v>
                </c:pt>
                <c:pt idx="1054">
                  <c:v>3.7389999999999999</c:v>
                </c:pt>
                <c:pt idx="1055">
                  <c:v>7.3310000000000004</c:v>
                </c:pt>
                <c:pt idx="1056">
                  <c:v>10.327</c:v>
                </c:pt>
                <c:pt idx="1057">
                  <c:v>11.131</c:v>
                </c:pt>
                <c:pt idx="1058">
                  <c:v>4.5780000000000003</c:v>
                </c:pt>
                <c:pt idx="1059">
                  <c:v>7.0209999999999999</c:v>
                </c:pt>
                <c:pt idx="1060">
                  <c:v>11.375</c:v>
                </c:pt>
                <c:pt idx="1061">
                  <c:v>10.515000000000001</c:v>
                </c:pt>
                <c:pt idx="1062">
                  <c:v>11.378</c:v>
                </c:pt>
                <c:pt idx="1063">
                  <c:v>11.419</c:v>
                </c:pt>
                <c:pt idx="1064">
                  <c:v>9.0310000000000006</c:v>
                </c:pt>
                <c:pt idx="1065">
                  <c:v>11.129</c:v>
                </c:pt>
                <c:pt idx="1066">
                  <c:v>8.0350000000000001</c:v>
                </c:pt>
                <c:pt idx="1067">
                  <c:v>11.428000000000001</c:v>
                </c:pt>
                <c:pt idx="1068">
                  <c:v>8.4580000000000002</c:v>
                </c:pt>
                <c:pt idx="1069">
                  <c:v>10.377000000000001</c:v>
                </c:pt>
                <c:pt idx="1070">
                  <c:v>5.2809999999999997</c:v>
                </c:pt>
                <c:pt idx="1071">
                  <c:v>8.1959999999999997</c:v>
                </c:pt>
                <c:pt idx="1072">
                  <c:v>8.6669999999999998</c:v>
                </c:pt>
                <c:pt idx="1073">
                  <c:v>9.657</c:v>
                </c:pt>
                <c:pt idx="1074">
                  <c:v>12.231</c:v>
                </c:pt>
                <c:pt idx="1075">
                  <c:v>11.260999999999999</c:v>
                </c:pt>
                <c:pt idx="1076">
                  <c:v>11.01</c:v>
                </c:pt>
                <c:pt idx="1077">
                  <c:v>10.128</c:v>
                </c:pt>
                <c:pt idx="1078">
                  <c:v>8.9619999999999997</c:v>
                </c:pt>
                <c:pt idx="1079">
                  <c:v>8.2330000000000005</c:v>
                </c:pt>
                <c:pt idx="1080">
                  <c:v>10.611000000000001</c:v>
                </c:pt>
                <c:pt idx="1081">
                  <c:v>9.3469999999999995</c:v>
                </c:pt>
                <c:pt idx="1082">
                  <c:v>10.911</c:v>
                </c:pt>
                <c:pt idx="1083">
                  <c:v>11.125999999999999</c:v>
                </c:pt>
                <c:pt idx="1084">
                  <c:v>7.9</c:v>
                </c:pt>
                <c:pt idx="1085">
                  <c:v>9.9049999999999994</c:v>
                </c:pt>
                <c:pt idx="1086">
                  <c:v>8.5380000000000003</c:v>
                </c:pt>
                <c:pt idx="1087">
                  <c:v>5.6239999999999997</c:v>
                </c:pt>
                <c:pt idx="1088">
                  <c:v>10.773999999999999</c:v>
                </c:pt>
                <c:pt idx="1089">
                  <c:v>8.3089999999999993</c:v>
                </c:pt>
                <c:pt idx="1090">
                  <c:v>6.6760000000000002</c:v>
                </c:pt>
                <c:pt idx="1091">
                  <c:v>8.6470000000000002</c:v>
                </c:pt>
                <c:pt idx="1092">
                  <c:v>7.569</c:v>
                </c:pt>
                <c:pt idx="1093">
                  <c:v>5.5810000000000004</c:v>
                </c:pt>
                <c:pt idx="1094">
                  <c:v>9.1449999999999996</c:v>
                </c:pt>
                <c:pt idx="1095">
                  <c:v>7.5570000000000004</c:v>
                </c:pt>
                <c:pt idx="1096">
                  <c:v>8.3439999999999994</c:v>
                </c:pt>
                <c:pt idx="1097">
                  <c:v>3.3719999999999999</c:v>
                </c:pt>
                <c:pt idx="1098">
                  <c:v>9.6980000000000004</c:v>
                </c:pt>
                <c:pt idx="1099">
                  <c:v>12.78</c:v>
                </c:pt>
                <c:pt idx="1100">
                  <c:v>12.699</c:v>
                </c:pt>
                <c:pt idx="1101">
                  <c:v>4.7830000000000004</c:v>
                </c:pt>
                <c:pt idx="1102">
                  <c:v>7.6189999999999998</c:v>
                </c:pt>
                <c:pt idx="1103">
                  <c:v>8.9480000000000004</c:v>
                </c:pt>
                <c:pt idx="1104">
                  <c:v>7.7439999999999998</c:v>
                </c:pt>
                <c:pt idx="1105">
                  <c:v>7.9349999999999996</c:v>
                </c:pt>
                <c:pt idx="1106">
                  <c:v>10.647</c:v>
                </c:pt>
                <c:pt idx="1107">
                  <c:v>10.432</c:v>
                </c:pt>
                <c:pt idx="1108">
                  <c:v>11.308</c:v>
                </c:pt>
                <c:pt idx="1109">
                  <c:v>10.742000000000001</c:v>
                </c:pt>
                <c:pt idx="1110">
                  <c:v>8.8930000000000007</c:v>
                </c:pt>
                <c:pt idx="1111">
                  <c:v>10.131</c:v>
                </c:pt>
                <c:pt idx="1112">
                  <c:v>7.5259999999999998</c:v>
                </c:pt>
                <c:pt idx="1113">
                  <c:v>4.782</c:v>
                </c:pt>
                <c:pt idx="1114">
                  <c:v>9.0340000000000007</c:v>
                </c:pt>
                <c:pt idx="1115">
                  <c:v>9.5129999999999999</c:v>
                </c:pt>
                <c:pt idx="1116">
                  <c:v>11.349</c:v>
                </c:pt>
                <c:pt idx="1117">
                  <c:v>12.983000000000001</c:v>
                </c:pt>
                <c:pt idx="1118">
                  <c:v>3.35</c:v>
                </c:pt>
                <c:pt idx="1119">
                  <c:v>5.8860000000000001</c:v>
                </c:pt>
                <c:pt idx="1120">
                  <c:v>12.333</c:v>
                </c:pt>
                <c:pt idx="1121">
                  <c:v>9.8989999999999991</c:v>
                </c:pt>
                <c:pt idx="1122">
                  <c:v>10.557</c:v>
                </c:pt>
                <c:pt idx="1123">
                  <c:v>10.199999999999999</c:v>
                </c:pt>
                <c:pt idx="1124">
                  <c:v>11.119</c:v>
                </c:pt>
                <c:pt idx="1125">
                  <c:v>15.388999999999999</c:v>
                </c:pt>
                <c:pt idx="1126">
                  <c:v>12.786</c:v>
                </c:pt>
                <c:pt idx="1127">
                  <c:v>13.331</c:v>
                </c:pt>
                <c:pt idx="1128">
                  <c:v>13.988</c:v>
                </c:pt>
                <c:pt idx="1129">
                  <c:v>10.984</c:v>
                </c:pt>
                <c:pt idx="1130">
                  <c:v>10.287000000000001</c:v>
                </c:pt>
                <c:pt idx="1131">
                  <c:v>7.2450000000000001</c:v>
                </c:pt>
                <c:pt idx="1132">
                  <c:v>10.083</c:v>
                </c:pt>
                <c:pt idx="1133">
                  <c:v>12.73</c:v>
                </c:pt>
                <c:pt idx="1134">
                  <c:v>11.779</c:v>
                </c:pt>
                <c:pt idx="1135">
                  <c:v>10.196</c:v>
                </c:pt>
                <c:pt idx="1136">
                  <c:v>7.7439999999999998</c:v>
                </c:pt>
                <c:pt idx="1137">
                  <c:v>12.135</c:v>
                </c:pt>
                <c:pt idx="1138">
                  <c:v>7.4160000000000004</c:v>
                </c:pt>
                <c:pt idx="1139">
                  <c:v>13.928000000000001</c:v>
                </c:pt>
                <c:pt idx="1140">
                  <c:v>10.15</c:v>
                </c:pt>
                <c:pt idx="1141">
                  <c:v>15.166</c:v>
                </c:pt>
                <c:pt idx="1142">
                  <c:v>7.4569999999999999</c:v>
                </c:pt>
                <c:pt idx="1143">
                  <c:v>12.218</c:v>
                </c:pt>
                <c:pt idx="1144">
                  <c:v>10.446999999999999</c:v>
                </c:pt>
                <c:pt idx="1145">
                  <c:v>9.44</c:v>
                </c:pt>
                <c:pt idx="1146">
                  <c:v>7.3789999999999996</c:v>
                </c:pt>
                <c:pt idx="1147">
                  <c:v>5.1769999999999996</c:v>
                </c:pt>
                <c:pt idx="1148">
                  <c:v>8.6769999999999996</c:v>
                </c:pt>
                <c:pt idx="1149">
                  <c:v>10.404</c:v>
                </c:pt>
                <c:pt idx="1150">
                  <c:v>9.44</c:v>
                </c:pt>
                <c:pt idx="1151">
                  <c:v>6.6980000000000004</c:v>
                </c:pt>
                <c:pt idx="1152">
                  <c:v>7.766</c:v>
                </c:pt>
                <c:pt idx="1153">
                  <c:v>6.8739999999999997</c:v>
                </c:pt>
                <c:pt idx="1154">
                  <c:v>6.6310000000000002</c:v>
                </c:pt>
                <c:pt idx="1155">
                  <c:v>8.8130000000000006</c:v>
                </c:pt>
                <c:pt idx="1156">
                  <c:v>6.6029999999999998</c:v>
                </c:pt>
                <c:pt idx="1157">
                  <c:v>7.1050000000000004</c:v>
                </c:pt>
                <c:pt idx="1158">
                  <c:v>6.4219999999999997</c:v>
                </c:pt>
                <c:pt idx="1159">
                  <c:v>9.1219999999999999</c:v>
                </c:pt>
                <c:pt idx="1160">
                  <c:v>9.06</c:v>
                </c:pt>
                <c:pt idx="1161">
                  <c:v>8.7059999999999995</c:v>
                </c:pt>
                <c:pt idx="1162">
                  <c:v>9.9580000000000002</c:v>
                </c:pt>
                <c:pt idx="1163">
                  <c:v>7.0540000000000003</c:v>
                </c:pt>
                <c:pt idx="1164">
                  <c:v>9.4329999999999998</c:v>
                </c:pt>
                <c:pt idx="1165">
                  <c:v>11.093999999999999</c:v>
                </c:pt>
                <c:pt idx="1166">
                  <c:v>8.48</c:v>
                </c:pt>
                <c:pt idx="1167">
                  <c:v>3.9470000000000001</c:v>
                </c:pt>
                <c:pt idx="1168">
                  <c:v>6.5869999999999997</c:v>
                </c:pt>
                <c:pt idx="1169">
                  <c:v>7.3419999999999996</c:v>
                </c:pt>
                <c:pt idx="1170">
                  <c:v>5.4790000000000001</c:v>
                </c:pt>
                <c:pt idx="1171">
                  <c:v>12.407</c:v>
                </c:pt>
                <c:pt idx="1172">
                  <c:v>11.792999999999999</c:v>
                </c:pt>
                <c:pt idx="1173">
                  <c:v>12.493</c:v>
                </c:pt>
                <c:pt idx="1174">
                  <c:v>9.3960000000000008</c:v>
                </c:pt>
                <c:pt idx="1175">
                  <c:v>12.067</c:v>
                </c:pt>
                <c:pt idx="1176">
                  <c:v>8.9410000000000007</c:v>
                </c:pt>
                <c:pt idx="1177">
                  <c:v>8.923</c:v>
                </c:pt>
                <c:pt idx="1178">
                  <c:v>9.7729999999999997</c:v>
                </c:pt>
                <c:pt idx="1179">
                  <c:v>9.4930000000000003</c:v>
                </c:pt>
                <c:pt idx="1180">
                  <c:v>3.4580000000000002</c:v>
                </c:pt>
                <c:pt idx="1181">
                  <c:v>6.3810000000000002</c:v>
                </c:pt>
                <c:pt idx="1182">
                  <c:v>5.4790000000000001</c:v>
                </c:pt>
                <c:pt idx="1183">
                  <c:v>12.272</c:v>
                </c:pt>
                <c:pt idx="1184">
                  <c:v>9.92</c:v>
                </c:pt>
                <c:pt idx="1185">
                  <c:v>6.782</c:v>
                </c:pt>
                <c:pt idx="1186">
                  <c:v>5.3689999999999998</c:v>
                </c:pt>
                <c:pt idx="1187">
                  <c:v>7.4329999999999998</c:v>
                </c:pt>
                <c:pt idx="1188">
                  <c:v>6.5490000000000004</c:v>
                </c:pt>
                <c:pt idx="1189">
                  <c:v>8.9179999999999993</c:v>
                </c:pt>
                <c:pt idx="1190">
                  <c:v>8.1470000000000002</c:v>
                </c:pt>
                <c:pt idx="1191">
                  <c:v>6.98</c:v>
                </c:pt>
                <c:pt idx="1192">
                  <c:v>4.0720000000000001</c:v>
                </c:pt>
                <c:pt idx="1193">
                  <c:v>6.141</c:v>
                </c:pt>
                <c:pt idx="1194">
                  <c:v>5.9489999999999998</c:v>
                </c:pt>
                <c:pt idx="1195">
                  <c:v>6.8780000000000001</c:v>
                </c:pt>
                <c:pt idx="1196">
                  <c:v>5.32</c:v>
                </c:pt>
                <c:pt idx="1197">
                  <c:v>6.0869999999999997</c:v>
                </c:pt>
                <c:pt idx="1198">
                  <c:v>3.9329999999999998</c:v>
                </c:pt>
                <c:pt idx="1199">
                  <c:v>7.63</c:v>
                </c:pt>
                <c:pt idx="1200">
                  <c:v>7.6379999999999999</c:v>
                </c:pt>
                <c:pt idx="1201">
                  <c:v>8.1110000000000007</c:v>
                </c:pt>
                <c:pt idx="1202">
                  <c:v>3.0409999999999999</c:v>
                </c:pt>
                <c:pt idx="1203">
                  <c:v>5.5049999999999999</c:v>
                </c:pt>
                <c:pt idx="1204">
                  <c:v>7.8869999999999996</c:v>
                </c:pt>
                <c:pt idx="1205">
                  <c:v>6.617</c:v>
                </c:pt>
                <c:pt idx="1206">
                  <c:v>2.5640000000000001</c:v>
                </c:pt>
                <c:pt idx="1207">
                  <c:v>11.112</c:v>
                </c:pt>
                <c:pt idx="1208">
                  <c:v>9.0329999999999995</c:v>
                </c:pt>
                <c:pt idx="1209">
                  <c:v>8.7490000000000006</c:v>
                </c:pt>
                <c:pt idx="1210">
                  <c:v>4.9080000000000004</c:v>
                </c:pt>
                <c:pt idx="1211">
                  <c:v>4.1159999999999997</c:v>
                </c:pt>
                <c:pt idx="1212">
                  <c:v>4.8620000000000001</c:v>
                </c:pt>
                <c:pt idx="1213">
                  <c:v>3.5110000000000001</c:v>
                </c:pt>
                <c:pt idx="1214">
                  <c:v>6.907</c:v>
                </c:pt>
                <c:pt idx="1215">
                  <c:v>3.919</c:v>
                </c:pt>
                <c:pt idx="1216">
                  <c:v>6.75</c:v>
                </c:pt>
                <c:pt idx="1217">
                  <c:v>8.2159999999999993</c:v>
                </c:pt>
                <c:pt idx="1218">
                  <c:v>7.3140000000000001</c:v>
                </c:pt>
                <c:pt idx="1219">
                  <c:v>5.58</c:v>
                </c:pt>
                <c:pt idx="1220">
                  <c:v>10.65</c:v>
                </c:pt>
                <c:pt idx="1221">
                  <c:v>10.045999999999999</c:v>
                </c:pt>
                <c:pt idx="1222">
                  <c:v>9.5150000000000006</c:v>
                </c:pt>
                <c:pt idx="1223">
                  <c:v>3.657</c:v>
                </c:pt>
                <c:pt idx="1224">
                  <c:v>8.0340000000000007</c:v>
                </c:pt>
                <c:pt idx="1225">
                  <c:v>9.5050000000000008</c:v>
                </c:pt>
                <c:pt idx="1226">
                  <c:v>8.4079999999999995</c:v>
                </c:pt>
                <c:pt idx="1227">
                  <c:v>3.407</c:v>
                </c:pt>
                <c:pt idx="1228">
                  <c:v>8.2050000000000001</c:v>
                </c:pt>
                <c:pt idx="1229">
                  <c:v>11.61</c:v>
                </c:pt>
                <c:pt idx="1230">
                  <c:v>11.702999999999999</c:v>
                </c:pt>
                <c:pt idx="1231">
                  <c:v>6.9489999999999998</c:v>
                </c:pt>
                <c:pt idx="1232">
                  <c:v>7.8179999999999996</c:v>
                </c:pt>
                <c:pt idx="1233">
                  <c:v>3.9079999999999999</c:v>
                </c:pt>
                <c:pt idx="1234">
                  <c:v>5.9119999999999999</c:v>
                </c:pt>
                <c:pt idx="1235">
                  <c:v>9.3919999999999995</c:v>
                </c:pt>
                <c:pt idx="1236">
                  <c:v>8.5229999999999997</c:v>
                </c:pt>
                <c:pt idx="1237">
                  <c:v>9.4730000000000008</c:v>
                </c:pt>
                <c:pt idx="1238">
                  <c:v>8.2889999999999997</c:v>
                </c:pt>
                <c:pt idx="1239">
                  <c:v>6.9749999999999996</c:v>
                </c:pt>
                <c:pt idx="1240">
                  <c:v>1.333</c:v>
                </c:pt>
                <c:pt idx="1241">
                  <c:v>6.0940000000000003</c:v>
                </c:pt>
                <c:pt idx="1242">
                  <c:v>3.1709999999999998</c:v>
                </c:pt>
                <c:pt idx="1243">
                  <c:v>4.1230000000000002</c:v>
                </c:pt>
                <c:pt idx="1244">
                  <c:v>7.1280000000000001</c:v>
                </c:pt>
                <c:pt idx="1245">
                  <c:v>7.335</c:v>
                </c:pt>
                <c:pt idx="1246">
                  <c:v>8.4280000000000008</c:v>
                </c:pt>
                <c:pt idx="1247">
                  <c:v>3.9990000000000001</c:v>
                </c:pt>
                <c:pt idx="1248">
                  <c:v>7.8049999999999997</c:v>
                </c:pt>
                <c:pt idx="1249">
                  <c:v>4.7450000000000001</c:v>
                </c:pt>
                <c:pt idx="1250">
                  <c:v>12.129</c:v>
                </c:pt>
                <c:pt idx="1251">
                  <c:v>4.5780000000000003</c:v>
                </c:pt>
                <c:pt idx="1252">
                  <c:v>5.0839999999999996</c:v>
                </c:pt>
                <c:pt idx="1253">
                  <c:v>10.881</c:v>
                </c:pt>
                <c:pt idx="1254">
                  <c:v>7.5490000000000004</c:v>
                </c:pt>
                <c:pt idx="1255">
                  <c:v>10.371</c:v>
                </c:pt>
                <c:pt idx="1256">
                  <c:v>8.702</c:v>
                </c:pt>
                <c:pt idx="1257">
                  <c:v>5.89</c:v>
                </c:pt>
                <c:pt idx="1258">
                  <c:v>5.0369999999999999</c:v>
                </c:pt>
                <c:pt idx="1259">
                  <c:v>6.1929999999999996</c:v>
                </c:pt>
                <c:pt idx="1260">
                  <c:v>9.4550000000000001</c:v>
                </c:pt>
                <c:pt idx="1261">
                  <c:v>5.0599999999999996</c:v>
                </c:pt>
                <c:pt idx="1262">
                  <c:v>10.144</c:v>
                </c:pt>
                <c:pt idx="1263">
                  <c:v>3.9020000000000001</c:v>
                </c:pt>
                <c:pt idx="1264">
                  <c:v>11.634</c:v>
                </c:pt>
                <c:pt idx="1265">
                  <c:v>7.1769999999999996</c:v>
                </c:pt>
                <c:pt idx="1266">
                  <c:v>8.2309999999999999</c:v>
                </c:pt>
                <c:pt idx="1267">
                  <c:v>3.2029999999999998</c:v>
                </c:pt>
                <c:pt idx="1268">
                  <c:v>11.132</c:v>
                </c:pt>
                <c:pt idx="1269">
                  <c:v>10.483000000000001</c:v>
                </c:pt>
                <c:pt idx="1270">
                  <c:v>0.28799999999999998</c:v>
                </c:pt>
                <c:pt idx="1271">
                  <c:v>7.23</c:v>
                </c:pt>
                <c:pt idx="1272">
                  <c:v>10.061999999999999</c:v>
                </c:pt>
                <c:pt idx="1273">
                  <c:v>8.6679999999999993</c:v>
                </c:pt>
                <c:pt idx="1274">
                  <c:v>3.5390000000000001</c:v>
                </c:pt>
                <c:pt idx="1275">
                  <c:v>8.6809999999999992</c:v>
                </c:pt>
                <c:pt idx="1276">
                  <c:v>8.9169999999999998</c:v>
                </c:pt>
                <c:pt idx="1277">
                  <c:v>4.7089999999999996</c:v>
                </c:pt>
                <c:pt idx="1278">
                  <c:v>6.4</c:v>
                </c:pt>
                <c:pt idx="1279">
                  <c:v>10.909000000000001</c:v>
                </c:pt>
                <c:pt idx="1280">
                  <c:v>4.2130000000000001</c:v>
                </c:pt>
                <c:pt idx="1281">
                  <c:v>6.4119999999999999</c:v>
                </c:pt>
                <c:pt idx="1282">
                  <c:v>6.5609999999999999</c:v>
                </c:pt>
                <c:pt idx="1283">
                  <c:v>2.448</c:v>
                </c:pt>
                <c:pt idx="1284">
                  <c:v>9.0579999999999998</c:v>
                </c:pt>
                <c:pt idx="1285">
                  <c:v>8.1170000000000009</c:v>
                </c:pt>
                <c:pt idx="1286">
                  <c:v>7.5679999999999996</c:v>
                </c:pt>
                <c:pt idx="1287">
                  <c:v>11.430999999999999</c:v>
                </c:pt>
                <c:pt idx="1288">
                  <c:v>5.79</c:v>
                </c:pt>
                <c:pt idx="1289">
                  <c:v>10.132999999999999</c:v>
                </c:pt>
                <c:pt idx="1290">
                  <c:v>5.774</c:v>
                </c:pt>
                <c:pt idx="1291">
                  <c:v>10.888</c:v>
                </c:pt>
                <c:pt idx="1292">
                  <c:v>10.308</c:v>
                </c:pt>
                <c:pt idx="1293">
                  <c:v>7.0259999999999998</c:v>
                </c:pt>
                <c:pt idx="1294">
                  <c:v>6.4950000000000001</c:v>
                </c:pt>
                <c:pt idx="1295">
                  <c:v>4.13</c:v>
                </c:pt>
                <c:pt idx="1296">
                  <c:v>9.6240000000000006</c:v>
                </c:pt>
                <c:pt idx="1297">
                  <c:v>10.119</c:v>
                </c:pt>
                <c:pt idx="1298">
                  <c:v>6.4669999999999996</c:v>
                </c:pt>
                <c:pt idx="1299">
                  <c:v>5.87</c:v>
                </c:pt>
                <c:pt idx="1300">
                  <c:v>8.9469999999999992</c:v>
                </c:pt>
                <c:pt idx="1301">
                  <c:v>0.85799999999999998</c:v>
                </c:pt>
                <c:pt idx="1302">
                  <c:v>6.0970000000000004</c:v>
                </c:pt>
                <c:pt idx="1303">
                  <c:v>2.819</c:v>
                </c:pt>
                <c:pt idx="1304">
                  <c:v>11.441000000000001</c:v>
                </c:pt>
                <c:pt idx="1305">
                  <c:v>1.129</c:v>
                </c:pt>
                <c:pt idx="1306">
                  <c:v>7.9459999999999997</c:v>
                </c:pt>
                <c:pt idx="1307">
                  <c:v>5.9859999999999998</c:v>
                </c:pt>
                <c:pt idx="1308">
                  <c:v>5.34</c:v>
                </c:pt>
                <c:pt idx="1309">
                  <c:v>9.3840000000000003</c:v>
                </c:pt>
                <c:pt idx="1310">
                  <c:v>8.3290000000000006</c:v>
                </c:pt>
                <c:pt idx="1311">
                  <c:v>7.9720000000000004</c:v>
                </c:pt>
                <c:pt idx="1312">
                  <c:v>8.2750000000000004</c:v>
                </c:pt>
                <c:pt idx="1313">
                  <c:v>13.592000000000001</c:v>
                </c:pt>
                <c:pt idx="1314">
                  <c:v>8.7799999999999994</c:v>
                </c:pt>
                <c:pt idx="1315">
                  <c:v>10.584</c:v>
                </c:pt>
                <c:pt idx="1316">
                  <c:v>11.207000000000001</c:v>
                </c:pt>
                <c:pt idx="1317">
                  <c:v>9.9250000000000007</c:v>
                </c:pt>
                <c:pt idx="1318">
                  <c:v>4.4509999999999996</c:v>
                </c:pt>
                <c:pt idx="1319">
                  <c:v>4.524</c:v>
                </c:pt>
                <c:pt idx="1320">
                  <c:v>8.0530000000000008</c:v>
                </c:pt>
                <c:pt idx="1321">
                  <c:v>6.8680000000000003</c:v>
                </c:pt>
                <c:pt idx="1322">
                  <c:v>10.925000000000001</c:v>
                </c:pt>
                <c:pt idx="1323">
                  <c:v>7.258</c:v>
                </c:pt>
                <c:pt idx="1324">
                  <c:v>11.169</c:v>
                </c:pt>
                <c:pt idx="1325">
                  <c:v>9.1549999999999994</c:v>
                </c:pt>
                <c:pt idx="1326">
                  <c:v>2.4950000000000001</c:v>
                </c:pt>
                <c:pt idx="1327">
                  <c:v>4.7699999999999996</c:v>
                </c:pt>
                <c:pt idx="1328">
                  <c:v>3.8490000000000002</c:v>
                </c:pt>
                <c:pt idx="1329">
                  <c:v>8.0350000000000001</c:v>
                </c:pt>
                <c:pt idx="1330">
                  <c:v>6.8120000000000003</c:v>
                </c:pt>
                <c:pt idx="1331">
                  <c:v>6.0250000000000004</c:v>
                </c:pt>
                <c:pt idx="1332">
                  <c:v>4.3739999999999997</c:v>
                </c:pt>
                <c:pt idx="1333">
                  <c:v>5.7910000000000004</c:v>
                </c:pt>
                <c:pt idx="1334">
                  <c:v>8.3979999999999997</c:v>
                </c:pt>
                <c:pt idx="1335">
                  <c:v>3.1840000000000002</c:v>
                </c:pt>
                <c:pt idx="1336">
                  <c:v>3.6030000000000002</c:v>
                </c:pt>
                <c:pt idx="1337">
                  <c:v>5.0730000000000004</c:v>
                </c:pt>
                <c:pt idx="1338">
                  <c:v>6.3680000000000003</c:v>
                </c:pt>
                <c:pt idx="1339">
                  <c:v>6.94</c:v>
                </c:pt>
                <c:pt idx="1340">
                  <c:v>7.2889999999999997</c:v>
                </c:pt>
                <c:pt idx="1341">
                  <c:v>4.9039999999999999</c:v>
                </c:pt>
                <c:pt idx="1342">
                  <c:v>5.8929999999999998</c:v>
                </c:pt>
                <c:pt idx="1343">
                  <c:v>5.6070000000000002</c:v>
                </c:pt>
                <c:pt idx="1344">
                  <c:v>3.613</c:v>
                </c:pt>
                <c:pt idx="1345">
                  <c:v>4.2309999999999999</c:v>
                </c:pt>
                <c:pt idx="1346">
                  <c:v>7.4690000000000003</c:v>
                </c:pt>
                <c:pt idx="1347">
                  <c:v>7.4569999999999999</c:v>
                </c:pt>
                <c:pt idx="1348">
                  <c:v>5.0170000000000003</c:v>
                </c:pt>
                <c:pt idx="1349">
                  <c:v>8.39</c:v>
                </c:pt>
                <c:pt idx="1350">
                  <c:v>3.0779999999999998</c:v>
                </c:pt>
                <c:pt idx="1351">
                  <c:v>10.252000000000001</c:v>
                </c:pt>
                <c:pt idx="1352">
                  <c:v>10.369</c:v>
                </c:pt>
                <c:pt idx="1353">
                  <c:v>2.286</c:v>
                </c:pt>
                <c:pt idx="1354">
                  <c:v>2.9129999999999998</c:v>
                </c:pt>
                <c:pt idx="1355">
                  <c:v>3.6440000000000001</c:v>
                </c:pt>
                <c:pt idx="1356">
                  <c:v>5.5469999999999997</c:v>
                </c:pt>
                <c:pt idx="1357">
                  <c:v>8.327</c:v>
                </c:pt>
                <c:pt idx="1358">
                  <c:v>5.32</c:v>
                </c:pt>
                <c:pt idx="1359">
                  <c:v>3.101</c:v>
                </c:pt>
                <c:pt idx="1360">
                  <c:v>4.8639999999999999</c:v>
                </c:pt>
                <c:pt idx="1361">
                  <c:v>3.0249999999999999</c:v>
                </c:pt>
                <c:pt idx="1362">
                  <c:v>3.972</c:v>
                </c:pt>
                <c:pt idx="1363">
                  <c:v>8.8610000000000007</c:v>
                </c:pt>
                <c:pt idx="1364">
                  <c:v>8.1690000000000005</c:v>
                </c:pt>
                <c:pt idx="1365">
                  <c:v>5.758</c:v>
                </c:pt>
                <c:pt idx="1366">
                  <c:v>8.1649999999999991</c:v>
                </c:pt>
                <c:pt idx="1367">
                  <c:v>8.9580000000000002</c:v>
                </c:pt>
                <c:pt idx="1368">
                  <c:v>6.4740000000000002</c:v>
                </c:pt>
                <c:pt idx="1369">
                  <c:v>10.648999999999999</c:v>
                </c:pt>
                <c:pt idx="1370">
                  <c:v>6.4720000000000004</c:v>
                </c:pt>
                <c:pt idx="1371">
                  <c:v>7.1559999999999997</c:v>
                </c:pt>
                <c:pt idx="1372">
                  <c:v>8.7050000000000001</c:v>
                </c:pt>
                <c:pt idx="1373">
                  <c:v>7.0490000000000004</c:v>
                </c:pt>
                <c:pt idx="1374">
                  <c:v>7.9180000000000001</c:v>
                </c:pt>
                <c:pt idx="1375">
                  <c:v>9.2789999999999999</c:v>
                </c:pt>
                <c:pt idx="1376">
                  <c:v>9.1940000000000008</c:v>
                </c:pt>
                <c:pt idx="1377">
                  <c:v>9.1750000000000007</c:v>
                </c:pt>
                <c:pt idx="1378">
                  <c:v>5.0549999999999997</c:v>
                </c:pt>
                <c:pt idx="1379">
                  <c:v>5.5529999999999999</c:v>
                </c:pt>
                <c:pt idx="1380">
                  <c:v>6.6779999999999999</c:v>
                </c:pt>
                <c:pt idx="1381">
                  <c:v>5.5919999999999996</c:v>
                </c:pt>
                <c:pt idx="1382">
                  <c:v>7.7889999999999997</c:v>
                </c:pt>
                <c:pt idx="1383">
                  <c:v>7.1829999999999998</c:v>
                </c:pt>
                <c:pt idx="1384">
                  <c:v>8.7210000000000001</c:v>
                </c:pt>
                <c:pt idx="1385">
                  <c:v>7.99</c:v>
                </c:pt>
                <c:pt idx="1386">
                  <c:v>8.016</c:v>
                </c:pt>
                <c:pt idx="1387">
                  <c:v>10.29</c:v>
                </c:pt>
                <c:pt idx="1388">
                  <c:v>9.2159999999999993</c:v>
                </c:pt>
                <c:pt idx="1389">
                  <c:v>5.883</c:v>
                </c:pt>
                <c:pt idx="1390">
                  <c:v>10.475</c:v>
                </c:pt>
                <c:pt idx="1391">
                  <c:v>9.2569999999999997</c:v>
                </c:pt>
                <c:pt idx="1392">
                  <c:v>7.2649999999999997</c:v>
                </c:pt>
                <c:pt idx="1393">
                  <c:v>7.8070000000000004</c:v>
                </c:pt>
                <c:pt idx="1394">
                  <c:v>8.1189999999999998</c:v>
                </c:pt>
                <c:pt idx="1395">
                  <c:v>7.7279999999999998</c:v>
                </c:pt>
                <c:pt idx="1396">
                  <c:v>7.569</c:v>
                </c:pt>
                <c:pt idx="1397">
                  <c:v>5.64</c:v>
                </c:pt>
                <c:pt idx="1398">
                  <c:v>7.2519999999999998</c:v>
                </c:pt>
                <c:pt idx="1399">
                  <c:v>8.3160000000000007</c:v>
                </c:pt>
                <c:pt idx="1400">
                  <c:v>9.3350000000000009</c:v>
                </c:pt>
                <c:pt idx="1401">
                  <c:v>10.093</c:v>
                </c:pt>
                <c:pt idx="1402">
                  <c:v>9.641</c:v>
                </c:pt>
                <c:pt idx="1403">
                  <c:v>8.8979999999999997</c:v>
                </c:pt>
                <c:pt idx="1404">
                  <c:v>6.2530000000000001</c:v>
                </c:pt>
                <c:pt idx="1405">
                  <c:v>8.7370000000000001</c:v>
                </c:pt>
                <c:pt idx="1406">
                  <c:v>9.4510000000000005</c:v>
                </c:pt>
                <c:pt idx="1407">
                  <c:v>8.2840000000000007</c:v>
                </c:pt>
                <c:pt idx="1408">
                  <c:v>8.2059999999999995</c:v>
                </c:pt>
                <c:pt idx="1409">
                  <c:v>9.86</c:v>
                </c:pt>
                <c:pt idx="1410">
                  <c:v>7.9889999999999999</c:v>
                </c:pt>
                <c:pt idx="1411">
                  <c:v>9.8529999999999998</c:v>
                </c:pt>
                <c:pt idx="1412">
                  <c:v>5.8129999999999997</c:v>
                </c:pt>
                <c:pt idx="1413">
                  <c:v>8.4770000000000003</c:v>
                </c:pt>
                <c:pt idx="1414">
                  <c:v>6.5549999999999997</c:v>
                </c:pt>
                <c:pt idx="1415">
                  <c:v>7.8890000000000002</c:v>
                </c:pt>
                <c:pt idx="1416">
                  <c:v>9.2970000000000006</c:v>
                </c:pt>
                <c:pt idx="1417">
                  <c:v>8.6159999999999997</c:v>
                </c:pt>
                <c:pt idx="1418">
                  <c:v>9.7729999999999997</c:v>
                </c:pt>
                <c:pt idx="1419">
                  <c:v>7.4219999999999997</c:v>
                </c:pt>
                <c:pt idx="1420">
                  <c:v>6.766</c:v>
                </c:pt>
                <c:pt idx="1421">
                  <c:v>10.323</c:v>
                </c:pt>
                <c:pt idx="1422">
                  <c:v>7.13</c:v>
                </c:pt>
                <c:pt idx="1423">
                  <c:v>8.0440000000000005</c:v>
                </c:pt>
                <c:pt idx="1424">
                  <c:v>8.1620000000000008</c:v>
                </c:pt>
                <c:pt idx="1425">
                  <c:v>8.1240000000000006</c:v>
                </c:pt>
                <c:pt idx="1426">
                  <c:v>9.8670000000000009</c:v>
                </c:pt>
                <c:pt idx="1427">
                  <c:v>8.2159999999999993</c:v>
                </c:pt>
                <c:pt idx="1428">
                  <c:v>9.8290000000000006</c:v>
                </c:pt>
                <c:pt idx="1429">
                  <c:v>10.305999999999999</c:v>
                </c:pt>
                <c:pt idx="1430">
                  <c:v>7.5670000000000002</c:v>
                </c:pt>
                <c:pt idx="1431">
                  <c:v>9.6950000000000003</c:v>
                </c:pt>
                <c:pt idx="1432">
                  <c:v>9.5950000000000006</c:v>
                </c:pt>
                <c:pt idx="1433">
                  <c:v>6.8579999999999997</c:v>
                </c:pt>
                <c:pt idx="1434">
                  <c:v>7.2789999999999999</c:v>
                </c:pt>
                <c:pt idx="1435">
                  <c:v>8.6859999999999999</c:v>
                </c:pt>
                <c:pt idx="1436">
                  <c:v>10.375</c:v>
                </c:pt>
                <c:pt idx="1437">
                  <c:v>8.3979999999999997</c:v>
                </c:pt>
                <c:pt idx="1438">
                  <c:v>9.1519999999999992</c:v>
                </c:pt>
                <c:pt idx="1439">
                  <c:v>9.3879999999999999</c:v>
                </c:pt>
                <c:pt idx="1440">
                  <c:v>7.34</c:v>
                </c:pt>
                <c:pt idx="1441">
                  <c:v>8.968</c:v>
                </c:pt>
                <c:pt idx="1442">
                  <c:v>6.4690000000000003</c:v>
                </c:pt>
                <c:pt idx="1443">
                  <c:v>9.1110000000000007</c:v>
                </c:pt>
                <c:pt idx="1444">
                  <c:v>9.2390000000000008</c:v>
                </c:pt>
                <c:pt idx="1445">
                  <c:v>11.742000000000001</c:v>
                </c:pt>
                <c:pt idx="1446">
                  <c:v>9.86</c:v>
                </c:pt>
                <c:pt idx="1447">
                  <c:v>6.9470000000000001</c:v>
                </c:pt>
                <c:pt idx="1448">
                  <c:v>8.827</c:v>
                </c:pt>
                <c:pt idx="1449">
                  <c:v>10.739000000000001</c:v>
                </c:pt>
                <c:pt idx="1450">
                  <c:v>9.6329999999999991</c:v>
                </c:pt>
                <c:pt idx="1451">
                  <c:v>8.2859999999999996</c:v>
                </c:pt>
                <c:pt idx="1452">
                  <c:v>11.492000000000001</c:v>
                </c:pt>
                <c:pt idx="1453">
                  <c:v>8.4469999999999992</c:v>
                </c:pt>
                <c:pt idx="1454">
                  <c:v>6.6319999999999997</c:v>
                </c:pt>
                <c:pt idx="1455">
                  <c:v>8.0429999999999993</c:v>
                </c:pt>
                <c:pt idx="1456">
                  <c:v>6.9889999999999999</c:v>
                </c:pt>
                <c:pt idx="1457">
                  <c:v>12.093999999999999</c:v>
                </c:pt>
                <c:pt idx="1458">
                  <c:v>9.9009999999999998</c:v>
                </c:pt>
                <c:pt idx="1459">
                  <c:v>8.0820000000000007</c:v>
                </c:pt>
                <c:pt idx="1460">
                  <c:v>7.5439999999999996</c:v>
                </c:pt>
                <c:pt idx="1461">
                  <c:v>7.1879999999999997</c:v>
                </c:pt>
                <c:pt idx="1462">
                  <c:v>9.1489999999999991</c:v>
                </c:pt>
                <c:pt idx="1463">
                  <c:v>7.9960000000000004</c:v>
                </c:pt>
                <c:pt idx="1464">
                  <c:v>12.569000000000001</c:v>
                </c:pt>
                <c:pt idx="1465">
                  <c:v>8.31</c:v>
                </c:pt>
                <c:pt idx="1466">
                  <c:v>10.474</c:v>
                </c:pt>
                <c:pt idx="1467">
                  <c:v>9.2590000000000003</c:v>
                </c:pt>
                <c:pt idx="1468">
                  <c:v>8.4220000000000006</c:v>
                </c:pt>
                <c:pt idx="1469">
                  <c:v>9.4450000000000003</c:v>
                </c:pt>
                <c:pt idx="1470">
                  <c:v>9.7059999999999995</c:v>
                </c:pt>
                <c:pt idx="1471">
                  <c:v>6.7839999999999998</c:v>
                </c:pt>
                <c:pt idx="1472">
                  <c:v>10.422000000000001</c:v>
                </c:pt>
                <c:pt idx="1473">
                  <c:v>9.15</c:v>
                </c:pt>
                <c:pt idx="1474">
                  <c:v>7.9269999999999996</c:v>
                </c:pt>
                <c:pt idx="1475">
                  <c:v>7.2249999999999996</c:v>
                </c:pt>
                <c:pt idx="1476">
                  <c:v>10.61</c:v>
                </c:pt>
                <c:pt idx="1477">
                  <c:v>9.4429999999999996</c:v>
                </c:pt>
                <c:pt idx="1478">
                  <c:v>6.5519999999999996</c:v>
                </c:pt>
                <c:pt idx="1479">
                  <c:v>7.2530000000000001</c:v>
                </c:pt>
                <c:pt idx="1480">
                  <c:v>6.5270000000000001</c:v>
                </c:pt>
                <c:pt idx="1481">
                  <c:v>12.065</c:v>
                </c:pt>
                <c:pt idx="1482">
                  <c:v>13.621</c:v>
                </c:pt>
                <c:pt idx="1483">
                  <c:v>11.484999999999999</c:v>
                </c:pt>
                <c:pt idx="1484">
                  <c:v>8.3040000000000003</c:v>
                </c:pt>
                <c:pt idx="1485">
                  <c:v>8.4819999999999993</c:v>
                </c:pt>
                <c:pt idx="1486">
                  <c:v>10.343</c:v>
                </c:pt>
                <c:pt idx="1487">
                  <c:v>15.074999999999999</c:v>
                </c:pt>
                <c:pt idx="1488">
                  <c:v>8.2370000000000001</c:v>
                </c:pt>
                <c:pt idx="1489">
                  <c:v>12.683</c:v>
                </c:pt>
                <c:pt idx="1490">
                  <c:v>10.034000000000001</c:v>
                </c:pt>
                <c:pt idx="1491">
                  <c:v>10.542</c:v>
                </c:pt>
                <c:pt idx="1492">
                  <c:v>10.744999999999999</c:v>
                </c:pt>
                <c:pt idx="1493">
                  <c:v>5.6950000000000003</c:v>
                </c:pt>
                <c:pt idx="1494">
                  <c:v>11.670999999999999</c:v>
                </c:pt>
                <c:pt idx="1495">
                  <c:v>9.5229999999999997</c:v>
                </c:pt>
                <c:pt idx="1496">
                  <c:v>7.8819999999999997</c:v>
                </c:pt>
                <c:pt idx="1497">
                  <c:v>8.6180000000000003</c:v>
                </c:pt>
                <c:pt idx="1498">
                  <c:v>8.1690000000000005</c:v>
                </c:pt>
                <c:pt idx="1499">
                  <c:v>12.47</c:v>
                </c:pt>
                <c:pt idx="1500">
                  <c:v>11.999000000000001</c:v>
                </c:pt>
                <c:pt idx="1501">
                  <c:v>11.353999999999999</c:v>
                </c:pt>
                <c:pt idx="1502">
                  <c:v>10.398</c:v>
                </c:pt>
                <c:pt idx="1503">
                  <c:v>9.2240000000000002</c:v>
                </c:pt>
                <c:pt idx="1504">
                  <c:v>6.29</c:v>
                </c:pt>
                <c:pt idx="1505">
                  <c:v>10.243</c:v>
                </c:pt>
                <c:pt idx="1506">
                  <c:v>12.093</c:v>
                </c:pt>
                <c:pt idx="1507">
                  <c:v>5.3339999999999996</c:v>
                </c:pt>
                <c:pt idx="1508">
                  <c:v>8.6560000000000006</c:v>
                </c:pt>
                <c:pt idx="1509">
                  <c:v>7.6420000000000003</c:v>
                </c:pt>
                <c:pt idx="1510">
                  <c:v>9.61</c:v>
                </c:pt>
                <c:pt idx="1511">
                  <c:v>10.396000000000001</c:v>
                </c:pt>
                <c:pt idx="1512">
                  <c:v>9.484</c:v>
                </c:pt>
                <c:pt idx="1513">
                  <c:v>11.789</c:v>
                </c:pt>
                <c:pt idx="1514">
                  <c:v>12.579000000000001</c:v>
                </c:pt>
                <c:pt idx="1515">
                  <c:v>11.369</c:v>
                </c:pt>
                <c:pt idx="1516">
                  <c:v>12.561</c:v>
                </c:pt>
                <c:pt idx="1517">
                  <c:v>12.914</c:v>
                </c:pt>
                <c:pt idx="1518">
                  <c:v>10.208</c:v>
                </c:pt>
                <c:pt idx="1519">
                  <c:v>10.316000000000001</c:v>
                </c:pt>
                <c:pt idx="1520">
                  <c:v>11.09</c:v>
                </c:pt>
                <c:pt idx="1521">
                  <c:v>6.28</c:v>
                </c:pt>
                <c:pt idx="1522">
                  <c:v>8.8000000000000007</c:v>
                </c:pt>
                <c:pt idx="1523">
                  <c:v>12.154999999999999</c:v>
                </c:pt>
                <c:pt idx="1524">
                  <c:v>8.8369999999999997</c:v>
                </c:pt>
                <c:pt idx="1525">
                  <c:v>11.172000000000001</c:v>
                </c:pt>
                <c:pt idx="1526">
                  <c:v>9.5960000000000001</c:v>
                </c:pt>
                <c:pt idx="1527">
                  <c:v>6.827</c:v>
                </c:pt>
                <c:pt idx="1528">
                  <c:v>8.8569999999999993</c:v>
                </c:pt>
                <c:pt idx="1529">
                  <c:v>4.5720000000000001</c:v>
                </c:pt>
                <c:pt idx="1530">
                  <c:v>3.1560000000000001</c:v>
                </c:pt>
                <c:pt idx="1531">
                  <c:v>8.2409999999999997</c:v>
                </c:pt>
                <c:pt idx="1532">
                  <c:v>5.5549999999999997</c:v>
                </c:pt>
                <c:pt idx="1533">
                  <c:v>13.204000000000001</c:v>
                </c:pt>
                <c:pt idx="1534">
                  <c:v>8.7530000000000001</c:v>
                </c:pt>
                <c:pt idx="1535">
                  <c:v>11.18</c:v>
                </c:pt>
                <c:pt idx="1536">
                  <c:v>3.645</c:v>
                </c:pt>
                <c:pt idx="1537">
                  <c:v>11.238</c:v>
                </c:pt>
                <c:pt idx="1538">
                  <c:v>5.6689999999999996</c:v>
                </c:pt>
                <c:pt idx="1539">
                  <c:v>7.2270000000000003</c:v>
                </c:pt>
                <c:pt idx="1540">
                  <c:v>6.4909999999999997</c:v>
                </c:pt>
                <c:pt idx="1541">
                  <c:v>4.29</c:v>
                </c:pt>
                <c:pt idx="1542">
                  <c:v>11.853999999999999</c:v>
                </c:pt>
                <c:pt idx="1543">
                  <c:v>5.3330000000000002</c:v>
                </c:pt>
                <c:pt idx="1544">
                  <c:v>7.7240000000000002</c:v>
                </c:pt>
                <c:pt idx="1545">
                  <c:v>9.9090000000000007</c:v>
                </c:pt>
                <c:pt idx="1546">
                  <c:v>11.757</c:v>
                </c:pt>
                <c:pt idx="1547">
                  <c:v>10.523</c:v>
                </c:pt>
                <c:pt idx="1548">
                  <c:v>10.433999999999999</c:v>
                </c:pt>
                <c:pt idx="1549">
                  <c:v>13.443</c:v>
                </c:pt>
                <c:pt idx="1550">
                  <c:v>8.1609999999999996</c:v>
                </c:pt>
                <c:pt idx="1551">
                  <c:v>6.8049999999999997</c:v>
                </c:pt>
                <c:pt idx="1552">
                  <c:v>4.077</c:v>
                </c:pt>
                <c:pt idx="1553">
                  <c:v>4.4349999999999996</c:v>
                </c:pt>
                <c:pt idx="1554">
                  <c:v>12.419</c:v>
                </c:pt>
                <c:pt idx="1555">
                  <c:v>10.016</c:v>
                </c:pt>
                <c:pt idx="1556">
                  <c:v>6.5830000000000002</c:v>
                </c:pt>
                <c:pt idx="1557">
                  <c:v>3.5430000000000001</c:v>
                </c:pt>
                <c:pt idx="1558">
                  <c:v>9.0190000000000001</c:v>
                </c:pt>
                <c:pt idx="1559">
                  <c:v>11.117000000000001</c:v>
                </c:pt>
                <c:pt idx="1560">
                  <c:v>8.2050000000000001</c:v>
                </c:pt>
                <c:pt idx="1561">
                  <c:v>9.8979999999999997</c:v>
                </c:pt>
                <c:pt idx="1562">
                  <c:v>3.3279999999999998</c:v>
                </c:pt>
                <c:pt idx="1563">
                  <c:v>5.6079999999999997</c:v>
                </c:pt>
                <c:pt idx="1564">
                  <c:v>8.4540000000000006</c:v>
                </c:pt>
                <c:pt idx="1565">
                  <c:v>10.247999999999999</c:v>
                </c:pt>
                <c:pt idx="1566">
                  <c:v>9.4570000000000007</c:v>
                </c:pt>
                <c:pt idx="1567">
                  <c:v>6.0069999999999997</c:v>
                </c:pt>
                <c:pt idx="1568">
                  <c:v>7.4829999999999997</c:v>
                </c:pt>
                <c:pt idx="1569">
                  <c:v>8.2629999999999999</c:v>
                </c:pt>
                <c:pt idx="1570">
                  <c:v>11.503</c:v>
                </c:pt>
                <c:pt idx="1571">
                  <c:v>5.7160000000000002</c:v>
                </c:pt>
                <c:pt idx="1572">
                  <c:v>6.702</c:v>
                </c:pt>
                <c:pt idx="1573">
                  <c:v>3.0379999999999998</c:v>
                </c:pt>
                <c:pt idx="1574">
                  <c:v>7.5960000000000001</c:v>
                </c:pt>
                <c:pt idx="1575">
                  <c:v>5.5350000000000001</c:v>
                </c:pt>
                <c:pt idx="1576">
                  <c:v>11.185</c:v>
                </c:pt>
                <c:pt idx="1577">
                  <c:v>3.4009999999999998</c:v>
                </c:pt>
                <c:pt idx="1578">
                  <c:v>5.9470000000000001</c:v>
                </c:pt>
                <c:pt idx="1579">
                  <c:v>3.2210000000000001</c:v>
                </c:pt>
                <c:pt idx="1580">
                  <c:v>8.1649999999999991</c:v>
                </c:pt>
                <c:pt idx="1581">
                  <c:v>13.445</c:v>
                </c:pt>
                <c:pt idx="1582">
                  <c:v>4.899</c:v>
                </c:pt>
                <c:pt idx="1583">
                  <c:v>6.11</c:v>
                </c:pt>
                <c:pt idx="1584">
                  <c:v>4.8499999999999996</c:v>
                </c:pt>
                <c:pt idx="1585">
                  <c:v>6.617</c:v>
                </c:pt>
                <c:pt idx="1586">
                  <c:v>11.387</c:v>
                </c:pt>
                <c:pt idx="1587">
                  <c:v>10.396000000000001</c:v>
                </c:pt>
                <c:pt idx="1588">
                  <c:v>9.7409999999999997</c:v>
                </c:pt>
                <c:pt idx="1589">
                  <c:v>8.1440000000000001</c:v>
                </c:pt>
                <c:pt idx="1590">
                  <c:v>8.7370000000000001</c:v>
                </c:pt>
                <c:pt idx="1591">
                  <c:v>3.621</c:v>
                </c:pt>
                <c:pt idx="1592">
                  <c:v>5.5460000000000003</c:v>
                </c:pt>
                <c:pt idx="1593">
                  <c:v>7.9210000000000003</c:v>
                </c:pt>
                <c:pt idx="1594">
                  <c:v>6.3470000000000004</c:v>
                </c:pt>
                <c:pt idx="1595">
                  <c:v>4.8010000000000002</c:v>
                </c:pt>
                <c:pt idx="1596">
                  <c:v>3.7930000000000001</c:v>
                </c:pt>
                <c:pt idx="1597">
                  <c:v>8.34</c:v>
                </c:pt>
                <c:pt idx="1598">
                  <c:v>9.173</c:v>
                </c:pt>
                <c:pt idx="1599">
                  <c:v>10.601000000000001</c:v>
                </c:pt>
                <c:pt idx="1600">
                  <c:v>6.8639999999999999</c:v>
                </c:pt>
                <c:pt idx="1601">
                  <c:v>8.9190000000000005</c:v>
                </c:pt>
                <c:pt idx="1602">
                  <c:v>9.8260000000000005</c:v>
                </c:pt>
                <c:pt idx="1603">
                  <c:v>8.9779999999999998</c:v>
                </c:pt>
                <c:pt idx="1604">
                  <c:v>7.609</c:v>
                </c:pt>
                <c:pt idx="1605">
                  <c:v>2.8610000000000002</c:v>
                </c:pt>
                <c:pt idx="1606">
                  <c:v>8.2750000000000004</c:v>
                </c:pt>
                <c:pt idx="1607">
                  <c:v>5.7009999999999996</c:v>
                </c:pt>
                <c:pt idx="1608">
                  <c:v>2.3559999999999999</c:v>
                </c:pt>
                <c:pt idx="1609">
                  <c:v>8.4979999999999993</c:v>
                </c:pt>
                <c:pt idx="1610">
                  <c:v>8.2650000000000006</c:v>
                </c:pt>
                <c:pt idx="1611">
                  <c:v>7.7329999999999997</c:v>
                </c:pt>
                <c:pt idx="1612">
                  <c:v>9.6820000000000004</c:v>
                </c:pt>
                <c:pt idx="1613">
                  <c:v>7.8289999999999997</c:v>
                </c:pt>
                <c:pt idx="1614">
                  <c:v>7.5419999999999998</c:v>
                </c:pt>
                <c:pt idx="1615">
                  <c:v>8.1219999999999999</c:v>
                </c:pt>
                <c:pt idx="1616">
                  <c:v>2.9660000000000002</c:v>
                </c:pt>
                <c:pt idx="1617">
                  <c:v>8.2530000000000001</c:v>
                </c:pt>
                <c:pt idx="1618">
                  <c:v>10.292</c:v>
                </c:pt>
                <c:pt idx="1619">
                  <c:v>2.1389999999999998</c:v>
                </c:pt>
                <c:pt idx="1620">
                  <c:v>12.712999999999999</c:v>
                </c:pt>
                <c:pt idx="1621">
                  <c:v>6.7939999999999996</c:v>
                </c:pt>
                <c:pt idx="1622">
                  <c:v>8.16</c:v>
                </c:pt>
                <c:pt idx="1623">
                  <c:v>7.9560000000000004</c:v>
                </c:pt>
                <c:pt idx="1624">
                  <c:v>6.1760000000000002</c:v>
                </c:pt>
                <c:pt idx="1625">
                  <c:v>2.5409999999999999</c:v>
                </c:pt>
                <c:pt idx="1626">
                  <c:v>5.7439999999999998</c:v>
                </c:pt>
                <c:pt idx="1627">
                  <c:v>3.35</c:v>
                </c:pt>
                <c:pt idx="1628">
                  <c:v>2.831</c:v>
                </c:pt>
                <c:pt idx="1629">
                  <c:v>6.6310000000000002</c:v>
                </c:pt>
                <c:pt idx="1630">
                  <c:v>10.205</c:v>
                </c:pt>
                <c:pt idx="1631">
                  <c:v>11.574</c:v>
                </c:pt>
                <c:pt idx="1632">
                  <c:v>2.9329999999999998</c:v>
                </c:pt>
                <c:pt idx="1633">
                  <c:v>10.074999999999999</c:v>
                </c:pt>
                <c:pt idx="1634">
                  <c:v>6.0439999999999996</c:v>
                </c:pt>
                <c:pt idx="1635">
                  <c:v>9.1210000000000004</c:v>
                </c:pt>
                <c:pt idx="1636">
                  <c:v>10.627000000000001</c:v>
                </c:pt>
                <c:pt idx="1637">
                  <c:v>0.30299999999999999</c:v>
                </c:pt>
                <c:pt idx="1638">
                  <c:v>6.7370000000000001</c:v>
                </c:pt>
                <c:pt idx="1639">
                  <c:v>10.097</c:v>
                </c:pt>
                <c:pt idx="1640">
                  <c:v>10.67</c:v>
                </c:pt>
                <c:pt idx="1641">
                  <c:v>3.9119999999999999</c:v>
                </c:pt>
                <c:pt idx="1642">
                  <c:v>7.7329999999999997</c:v>
                </c:pt>
                <c:pt idx="1643">
                  <c:v>1.1830000000000001</c:v>
                </c:pt>
                <c:pt idx="1644">
                  <c:v>9.7759999999999998</c:v>
                </c:pt>
                <c:pt idx="1645">
                  <c:v>3.363</c:v>
                </c:pt>
                <c:pt idx="1646">
                  <c:v>5.8840000000000003</c:v>
                </c:pt>
                <c:pt idx="1647">
                  <c:v>6.4489999999999998</c:v>
                </c:pt>
                <c:pt idx="1648">
                  <c:v>7.444</c:v>
                </c:pt>
                <c:pt idx="1649">
                  <c:v>7.3109999999999999</c:v>
                </c:pt>
                <c:pt idx="1650">
                  <c:v>8.3290000000000006</c:v>
                </c:pt>
                <c:pt idx="1651">
                  <c:v>5.6959999999999997</c:v>
                </c:pt>
                <c:pt idx="1652">
                  <c:v>5.5650000000000004</c:v>
                </c:pt>
                <c:pt idx="1653">
                  <c:v>9.2449999999999992</c:v>
                </c:pt>
                <c:pt idx="1654">
                  <c:v>9.8819999999999997</c:v>
                </c:pt>
                <c:pt idx="1655">
                  <c:v>6.3970000000000002</c:v>
                </c:pt>
                <c:pt idx="1656">
                  <c:v>3.8620000000000001</c:v>
                </c:pt>
                <c:pt idx="1657">
                  <c:v>4.9349999999999996</c:v>
                </c:pt>
                <c:pt idx="1658">
                  <c:v>8.7110000000000003</c:v>
                </c:pt>
                <c:pt idx="1659">
                  <c:v>4.6970000000000001</c:v>
                </c:pt>
                <c:pt idx="1660">
                  <c:v>7.899</c:v>
                </c:pt>
                <c:pt idx="1661">
                  <c:v>7.101</c:v>
                </c:pt>
                <c:pt idx="1662">
                  <c:v>6.726</c:v>
                </c:pt>
                <c:pt idx="1663">
                  <c:v>2.5379999999999998</c:v>
                </c:pt>
                <c:pt idx="1664">
                  <c:v>11.16</c:v>
                </c:pt>
                <c:pt idx="1665">
                  <c:v>12.651</c:v>
                </c:pt>
                <c:pt idx="1666">
                  <c:v>9.9090000000000007</c:v>
                </c:pt>
                <c:pt idx="1667">
                  <c:v>9.6129999999999995</c:v>
                </c:pt>
                <c:pt idx="1668">
                  <c:v>11.33</c:v>
                </c:pt>
                <c:pt idx="1669">
                  <c:v>10.922000000000001</c:v>
                </c:pt>
                <c:pt idx="1670">
                  <c:v>13.951000000000001</c:v>
                </c:pt>
                <c:pt idx="1671">
                  <c:v>10.606</c:v>
                </c:pt>
                <c:pt idx="1672">
                  <c:v>9.6690000000000005</c:v>
                </c:pt>
                <c:pt idx="1673">
                  <c:v>8.33</c:v>
                </c:pt>
                <c:pt idx="1674">
                  <c:v>3.4750000000000001</c:v>
                </c:pt>
                <c:pt idx="1675">
                  <c:v>11.606</c:v>
                </c:pt>
                <c:pt idx="1676">
                  <c:v>12.173</c:v>
                </c:pt>
                <c:pt idx="1677">
                  <c:v>10.526999999999999</c:v>
                </c:pt>
                <c:pt idx="1678">
                  <c:v>6.15</c:v>
                </c:pt>
                <c:pt idx="1679">
                  <c:v>5.593</c:v>
                </c:pt>
                <c:pt idx="1680">
                  <c:v>3.427</c:v>
                </c:pt>
                <c:pt idx="1681">
                  <c:v>12.462</c:v>
                </c:pt>
                <c:pt idx="1682">
                  <c:v>8.5530000000000008</c:v>
                </c:pt>
                <c:pt idx="1683">
                  <c:v>5.157</c:v>
                </c:pt>
                <c:pt idx="1684">
                  <c:v>6.1349999999999998</c:v>
                </c:pt>
                <c:pt idx="1685">
                  <c:v>9.3740000000000006</c:v>
                </c:pt>
                <c:pt idx="1686">
                  <c:v>8.8829999999999991</c:v>
                </c:pt>
                <c:pt idx="1687">
                  <c:v>8.016</c:v>
                </c:pt>
                <c:pt idx="1688">
                  <c:v>5.0890000000000004</c:v>
                </c:pt>
                <c:pt idx="1689">
                  <c:v>8.8650000000000002</c:v>
                </c:pt>
                <c:pt idx="1690">
                  <c:v>5.2859999999999996</c:v>
                </c:pt>
                <c:pt idx="1691">
                  <c:v>6.4180000000000001</c:v>
                </c:pt>
                <c:pt idx="1692">
                  <c:v>3.024</c:v>
                </c:pt>
                <c:pt idx="1693">
                  <c:v>13.045</c:v>
                </c:pt>
                <c:pt idx="1694">
                  <c:v>5.7450000000000001</c:v>
                </c:pt>
                <c:pt idx="1695">
                  <c:v>11.497</c:v>
                </c:pt>
                <c:pt idx="1696">
                  <c:v>2.319</c:v>
                </c:pt>
                <c:pt idx="1697">
                  <c:v>5.7670000000000003</c:v>
                </c:pt>
                <c:pt idx="1698">
                  <c:v>5.9539999999999997</c:v>
                </c:pt>
                <c:pt idx="1699">
                  <c:v>11.154</c:v>
                </c:pt>
                <c:pt idx="1700">
                  <c:v>7.1950000000000003</c:v>
                </c:pt>
                <c:pt idx="1701">
                  <c:v>8.2479999999999993</c:v>
                </c:pt>
                <c:pt idx="1702">
                  <c:v>9.7349999999999994</c:v>
                </c:pt>
                <c:pt idx="1703">
                  <c:v>5.21</c:v>
                </c:pt>
                <c:pt idx="1704">
                  <c:v>5.8810000000000002</c:v>
                </c:pt>
                <c:pt idx="1705">
                  <c:v>7.39</c:v>
                </c:pt>
                <c:pt idx="1706">
                  <c:v>3.3650000000000002</c:v>
                </c:pt>
                <c:pt idx="1707">
                  <c:v>3.351</c:v>
                </c:pt>
                <c:pt idx="1708">
                  <c:v>5.8849999999999998</c:v>
                </c:pt>
                <c:pt idx="1709">
                  <c:v>8.0619999999999994</c:v>
                </c:pt>
                <c:pt idx="1710">
                  <c:v>7.91</c:v>
                </c:pt>
                <c:pt idx="1711">
                  <c:v>8.0380000000000003</c:v>
                </c:pt>
                <c:pt idx="1712">
                  <c:v>9.6660000000000004</c:v>
                </c:pt>
                <c:pt idx="1713">
                  <c:v>10.348000000000001</c:v>
                </c:pt>
                <c:pt idx="1714">
                  <c:v>6.6379999999999999</c:v>
                </c:pt>
                <c:pt idx="1715">
                  <c:v>2.9940000000000002</c:v>
                </c:pt>
                <c:pt idx="1716">
                  <c:v>5.0209999999999999</c:v>
                </c:pt>
                <c:pt idx="1717">
                  <c:v>7.9390000000000001</c:v>
                </c:pt>
                <c:pt idx="1718">
                  <c:v>6.5279999999999996</c:v>
                </c:pt>
                <c:pt idx="1719">
                  <c:v>5.4530000000000003</c:v>
                </c:pt>
                <c:pt idx="1720">
                  <c:v>7.2409999999999997</c:v>
                </c:pt>
                <c:pt idx="1721">
                  <c:v>6.6529999999999996</c:v>
                </c:pt>
                <c:pt idx="1722">
                  <c:v>9.7840000000000007</c:v>
                </c:pt>
                <c:pt idx="1723">
                  <c:v>5.05</c:v>
                </c:pt>
                <c:pt idx="1724">
                  <c:v>8.7720000000000002</c:v>
                </c:pt>
                <c:pt idx="1725">
                  <c:v>8.1110000000000007</c:v>
                </c:pt>
                <c:pt idx="1726">
                  <c:v>10.737</c:v>
                </c:pt>
                <c:pt idx="1727">
                  <c:v>11.144</c:v>
                </c:pt>
                <c:pt idx="1728">
                  <c:v>10.422000000000001</c:v>
                </c:pt>
                <c:pt idx="1729">
                  <c:v>8.1720000000000006</c:v>
                </c:pt>
                <c:pt idx="1730">
                  <c:v>8.2710000000000008</c:v>
                </c:pt>
                <c:pt idx="1731">
                  <c:v>8.5340000000000007</c:v>
                </c:pt>
                <c:pt idx="1732">
                  <c:v>11.731</c:v>
                </c:pt>
                <c:pt idx="1733">
                  <c:v>3.0230000000000001</c:v>
                </c:pt>
                <c:pt idx="1734">
                  <c:v>5.859</c:v>
                </c:pt>
                <c:pt idx="1735">
                  <c:v>7.5389999999999997</c:v>
                </c:pt>
                <c:pt idx="1736">
                  <c:v>6.1130000000000004</c:v>
                </c:pt>
                <c:pt idx="1737">
                  <c:v>10.054</c:v>
                </c:pt>
                <c:pt idx="1738">
                  <c:v>6.226</c:v>
                </c:pt>
                <c:pt idx="1739">
                  <c:v>2.3820000000000001</c:v>
                </c:pt>
                <c:pt idx="1740">
                  <c:v>3.8260000000000001</c:v>
                </c:pt>
                <c:pt idx="1741">
                  <c:v>5.4180000000000001</c:v>
                </c:pt>
                <c:pt idx="1742">
                  <c:v>7.1559999999999997</c:v>
                </c:pt>
                <c:pt idx="1743">
                  <c:v>11.159000000000001</c:v>
                </c:pt>
                <c:pt idx="1744">
                  <c:v>11.128</c:v>
                </c:pt>
                <c:pt idx="1745">
                  <c:v>10.512</c:v>
                </c:pt>
                <c:pt idx="1746">
                  <c:v>5.524</c:v>
                </c:pt>
                <c:pt idx="1747">
                  <c:v>8.7230000000000008</c:v>
                </c:pt>
                <c:pt idx="1748">
                  <c:v>9.56</c:v>
                </c:pt>
                <c:pt idx="1749">
                  <c:v>12.598000000000001</c:v>
                </c:pt>
                <c:pt idx="1750">
                  <c:v>8.0210000000000008</c:v>
                </c:pt>
                <c:pt idx="1751">
                  <c:v>6.4029999999999996</c:v>
                </c:pt>
                <c:pt idx="1752">
                  <c:v>7.3310000000000004</c:v>
                </c:pt>
                <c:pt idx="1753">
                  <c:v>5.49</c:v>
                </c:pt>
                <c:pt idx="1754">
                  <c:v>4.1420000000000003</c:v>
                </c:pt>
                <c:pt idx="1755">
                  <c:v>8.4220000000000006</c:v>
                </c:pt>
                <c:pt idx="1756">
                  <c:v>10.196999999999999</c:v>
                </c:pt>
                <c:pt idx="1757">
                  <c:v>4.492</c:v>
                </c:pt>
                <c:pt idx="1758">
                  <c:v>8.3689999999999998</c:v>
                </c:pt>
                <c:pt idx="1759">
                  <c:v>3.4169999999999998</c:v>
                </c:pt>
                <c:pt idx="1760">
                  <c:v>7.032</c:v>
                </c:pt>
                <c:pt idx="1761">
                  <c:v>9.4570000000000007</c:v>
                </c:pt>
                <c:pt idx="1762">
                  <c:v>7.2709999999999999</c:v>
                </c:pt>
                <c:pt idx="1763">
                  <c:v>6.6360000000000001</c:v>
                </c:pt>
                <c:pt idx="1764">
                  <c:v>11.121</c:v>
                </c:pt>
                <c:pt idx="1765">
                  <c:v>8.8059999999999992</c:v>
                </c:pt>
                <c:pt idx="1766">
                  <c:v>5.476</c:v>
                </c:pt>
                <c:pt idx="1767">
                  <c:v>4.0199999999999996</c:v>
                </c:pt>
                <c:pt idx="1768">
                  <c:v>7.1719999999999997</c:v>
                </c:pt>
                <c:pt idx="1769">
                  <c:v>10.27</c:v>
                </c:pt>
                <c:pt idx="1770">
                  <c:v>10.361000000000001</c:v>
                </c:pt>
                <c:pt idx="1771">
                  <c:v>7.77</c:v>
                </c:pt>
                <c:pt idx="1772">
                  <c:v>9.1479999999999997</c:v>
                </c:pt>
                <c:pt idx="1773">
                  <c:v>8.0329999999999995</c:v>
                </c:pt>
                <c:pt idx="1774">
                  <c:v>11.231</c:v>
                </c:pt>
                <c:pt idx="1775">
                  <c:v>12.616</c:v>
                </c:pt>
                <c:pt idx="1776">
                  <c:v>11.073</c:v>
                </c:pt>
                <c:pt idx="1777">
                  <c:v>8.9559999999999995</c:v>
                </c:pt>
                <c:pt idx="1778">
                  <c:v>9.9540000000000006</c:v>
                </c:pt>
                <c:pt idx="1779">
                  <c:v>9.1560000000000006</c:v>
                </c:pt>
                <c:pt idx="1780">
                  <c:v>11.631</c:v>
                </c:pt>
                <c:pt idx="1781">
                  <c:v>9.3740000000000006</c:v>
                </c:pt>
                <c:pt idx="1782">
                  <c:v>11.138</c:v>
                </c:pt>
                <c:pt idx="1783">
                  <c:v>7.5279999999999996</c:v>
                </c:pt>
                <c:pt idx="1784">
                  <c:v>6.274</c:v>
                </c:pt>
                <c:pt idx="1785">
                  <c:v>8.5250000000000004</c:v>
                </c:pt>
                <c:pt idx="1786">
                  <c:v>9.6609999999999996</c:v>
                </c:pt>
                <c:pt idx="1787">
                  <c:v>10.769</c:v>
                </c:pt>
                <c:pt idx="1788">
                  <c:v>5.34</c:v>
                </c:pt>
                <c:pt idx="1789">
                  <c:v>4.4580000000000002</c:v>
                </c:pt>
                <c:pt idx="1790">
                  <c:v>8.5760000000000005</c:v>
                </c:pt>
                <c:pt idx="1791">
                  <c:v>10.726000000000001</c:v>
                </c:pt>
                <c:pt idx="1792">
                  <c:v>11.597</c:v>
                </c:pt>
                <c:pt idx="1793">
                  <c:v>8.8460000000000001</c:v>
                </c:pt>
                <c:pt idx="1794">
                  <c:v>10.180999999999999</c:v>
                </c:pt>
                <c:pt idx="1795">
                  <c:v>8.6110000000000007</c:v>
                </c:pt>
                <c:pt idx="1796">
                  <c:v>9.7650000000000006</c:v>
                </c:pt>
                <c:pt idx="1797">
                  <c:v>9.4290000000000003</c:v>
                </c:pt>
                <c:pt idx="1798">
                  <c:v>9.0579999999999998</c:v>
                </c:pt>
                <c:pt idx="1799">
                  <c:v>10.324</c:v>
                </c:pt>
                <c:pt idx="1800">
                  <c:v>7.7519999999999998</c:v>
                </c:pt>
                <c:pt idx="1801">
                  <c:v>11.145</c:v>
                </c:pt>
                <c:pt idx="1802">
                  <c:v>5.2469999999999999</c:v>
                </c:pt>
                <c:pt idx="1803">
                  <c:v>12.563000000000001</c:v>
                </c:pt>
                <c:pt idx="1804">
                  <c:v>12.606</c:v>
                </c:pt>
                <c:pt idx="1805">
                  <c:v>12.18</c:v>
                </c:pt>
                <c:pt idx="1806">
                  <c:v>9.2720000000000002</c:v>
                </c:pt>
                <c:pt idx="1807">
                  <c:v>10.821999999999999</c:v>
                </c:pt>
                <c:pt idx="1808">
                  <c:v>9.6590000000000007</c:v>
                </c:pt>
                <c:pt idx="1809">
                  <c:v>12.475</c:v>
                </c:pt>
                <c:pt idx="1810">
                  <c:v>9.9949999999999992</c:v>
                </c:pt>
                <c:pt idx="1811">
                  <c:v>11.988</c:v>
                </c:pt>
                <c:pt idx="1812">
                  <c:v>11.102</c:v>
                </c:pt>
                <c:pt idx="1813">
                  <c:v>9.3940000000000001</c:v>
                </c:pt>
                <c:pt idx="1814">
                  <c:v>8.4879999999999995</c:v>
                </c:pt>
                <c:pt idx="1815">
                  <c:v>8.1150000000000002</c:v>
                </c:pt>
                <c:pt idx="1816">
                  <c:v>12.122</c:v>
                </c:pt>
                <c:pt idx="1817">
                  <c:v>10.749000000000001</c:v>
                </c:pt>
                <c:pt idx="1818">
                  <c:v>8.9570000000000007</c:v>
                </c:pt>
                <c:pt idx="1819">
                  <c:v>12.698</c:v>
                </c:pt>
                <c:pt idx="1820">
                  <c:v>12.234999999999999</c:v>
                </c:pt>
                <c:pt idx="1821">
                  <c:v>7.5609999999999999</c:v>
                </c:pt>
                <c:pt idx="1822">
                  <c:v>12.516</c:v>
                </c:pt>
                <c:pt idx="1823">
                  <c:v>12.621</c:v>
                </c:pt>
                <c:pt idx="1824">
                  <c:v>8.016</c:v>
                </c:pt>
                <c:pt idx="1825">
                  <c:v>12.206</c:v>
                </c:pt>
                <c:pt idx="1826">
                  <c:v>9.6319999999999997</c:v>
                </c:pt>
                <c:pt idx="1827">
                  <c:v>11.282999999999999</c:v>
                </c:pt>
                <c:pt idx="1828">
                  <c:v>8.91</c:v>
                </c:pt>
                <c:pt idx="1829">
                  <c:v>6.7750000000000004</c:v>
                </c:pt>
                <c:pt idx="1830">
                  <c:v>8.9550000000000001</c:v>
                </c:pt>
                <c:pt idx="1831">
                  <c:v>7.4880000000000004</c:v>
                </c:pt>
                <c:pt idx="1832">
                  <c:v>12.076000000000001</c:v>
                </c:pt>
                <c:pt idx="1833">
                  <c:v>11.855</c:v>
                </c:pt>
                <c:pt idx="1834">
                  <c:v>8.9109999999999996</c:v>
                </c:pt>
                <c:pt idx="1835">
                  <c:v>12.87</c:v>
                </c:pt>
                <c:pt idx="1836">
                  <c:v>12.884</c:v>
                </c:pt>
                <c:pt idx="1837">
                  <c:v>11.907</c:v>
                </c:pt>
                <c:pt idx="1838">
                  <c:v>12.307</c:v>
                </c:pt>
                <c:pt idx="1839">
                  <c:v>12.635999999999999</c:v>
                </c:pt>
                <c:pt idx="1840">
                  <c:v>10.382</c:v>
                </c:pt>
                <c:pt idx="1841">
                  <c:v>10.276</c:v>
                </c:pt>
                <c:pt idx="1842">
                  <c:v>11.688000000000001</c:v>
                </c:pt>
                <c:pt idx="1843">
                  <c:v>9.5950000000000006</c:v>
                </c:pt>
                <c:pt idx="1844">
                  <c:v>11.702999999999999</c:v>
                </c:pt>
                <c:pt idx="1845">
                  <c:v>7.7590000000000003</c:v>
                </c:pt>
                <c:pt idx="1846">
                  <c:v>7.7809999999999997</c:v>
                </c:pt>
                <c:pt idx="1847">
                  <c:v>9.1039999999999992</c:v>
                </c:pt>
                <c:pt idx="1848">
                  <c:v>13.872</c:v>
                </c:pt>
                <c:pt idx="1849">
                  <c:v>10.715999999999999</c:v>
                </c:pt>
                <c:pt idx="1850">
                  <c:v>9.5969999999999995</c:v>
                </c:pt>
                <c:pt idx="1851">
                  <c:v>9.5109999999999992</c:v>
                </c:pt>
                <c:pt idx="1852">
                  <c:v>12.092000000000001</c:v>
                </c:pt>
                <c:pt idx="1853">
                  <c:v>11.853999999999999</c:v>
                </c:pt>
                <c:pt idx="1854">
                  <c:v>13.147</c:v>
                </c:pt>
                <c:pt idx="1855">
                  <c:v>11.817</c:v>
                </c:pt>
                <c:pt idx="1856">
                  <c:v>12.284000000000001</c:v>
                </c:pt>
                <c:pt idx="1857">
                  <c:v>7.0129999999999999</c:v>
                </c:pt>
                <c:pt idx="1858">
                  <c:v>9.0210000000000008</c:v>
                </c:pt>
                <c:pt idx="1859">
                  <c:v>12.948</c:v>
                </c:pt>
                <c:pt idx="1860">
                  <c:v>8.1509999999999998</c:v>
                </c:pt>
                <c:pt idx="1861">
                  <c:v>10.393000000000001</c:v>
                </c:pt>
                <c:pt idx="1862">
                  <c:v>9.7789999999999999</c:v>
                </c:pt>
                <c:pt idx="1863">
                  <c:v>10.785</c:v>
                </c:pt>
                <c:pt idx="1864">
                  <c:v>7.3849999999999998</c:v>
                </c:pt>
                <c:pt idx="1865">
                  <c:v>6.7060000000000004</c:v>
                </c:pt>
                <c:pt idx="1866">
                  <c:v>9.9369999999999994</c:v>
                </c:pt>
                <c:pt idx="1867">
                  <c:v>7.8840000000000003</c:v>
                </c:pt>
                <c:pt idx="1868">
                  <c:v>7.9089999999999998</c:v>
                </c:pt>
                <c:pt idx="1869">
                  <c:v>7.4870000000000001</c:v>
                </c:pt>
                <c:pt idx="1870">
                  <c:v>5.7720000000000002</c:v>
                </c:pt>
                <c:pt idx="1871">
                  <c:v>9.6419999999999995</c:v>
                </c:pt>
                <c:pt idx="1872">
                  <c:v>12.276999999999999</c:v>
                </c:pt>
                <c:pt idx="1873">
                  <c:v>10.327</c:v>
                </c:pt>
                <c:pt idx="1874">
                  <c:v>12.829000000000001</c:v>
                </c:pt>
                <c:pt idx="1875">
                  <c:v>10.981999999999999</c:v>
                </c:pt>
                <c:pt idx="1876">
                  <c:v>10.897</c:v>
                </c:pt>
                <c:pt idx="1877">
                  <c:v>14.959</c:v>
                </c:pt>
                <c:pt idx="1878">
                  <c:v>10.256</c:v>
                </c:pt>
                <c:pt idx="1879">
                  <c:v>11.441000000000001</c:v>
                </c:pt>
                <c:pt idx="1880">
                  <c:v>7.1479999999999997</c:v>
                </c:pt>
                <c:pt idx="1881">
                  <c:v>7.61</c:v>
                </c:pt>
                <c:pt idx="1882">
                  <c:v>15.840999999999999</c:v>
                </c:pt>
                <c:pt idx="1883">
                  <c:v>10.553000000000001</c:v>
                </c:pt>
                <c:pt idx="1884">
                  <c:v>6.5030000000000001</c:v>
                </c:pt>
                <c:pt idx="1885">
                  <c:v>8.984</c:v>
                </c:pt>
                <c:pt idx="1886">
                  <c:v>11.053000000000001</c:v>
                </c:pt>
                <c:pt idx="1887">
                  <c:v>14.02</c:v>
                </c:pt>
                <c:pt idx="1888">
                  <c:v>9.9670000000000005</c:v>
                </c:pt>
                <c:pt idx="1889">
                  <c:v>9.6210000000000004</c:v>
                </c:pt>
                <c:pt idx="1890">
                  <c:v>10.608000000000001</c:v>
                </c:pt>
                <c:pt idx="1891">
                  <c:v>9.2370000000000001</c:v>
                </c:pt>
                <c:pt idx="1892">
                  <c:v>7.54</c:v>
                </c:pt>
                <c:pt idx="1893">
                  <c:v>11.611000000000001</c:v>
                </c:pt>
                <c:pt idx="1894">
                  <c:v>6.7140000000000004</c:v>
                </c:pt>
                <c:pt idx="1895">
                  <c:v>7.74</c:v>
                </c:pt>
                <c:pt idx="1896">
                  <c:v>7.282</c:v>
                </c:pt>
                <c:pt idx="1897">
                  <c:v>10.086</c:v>
                </c:pt>
                <c:pt idx="1898">
                  <c:v>10.83</c:v>
                </c:pt>
                <c:pt idx="1899">
                  <c:v>14.192</c:v>
                </c:pt>
                <c:pt idx="1900">
                  <c:v>7.6050000000000004</c:v>
                </c:pt>
                <c:pt idx="1901">
                  <c:v>11.673</c:v>
                </c:pt>
                <c:pt idx="1902">
                  <c:v>4.242</c:v>
                </c:pt>
                <c:pt idx="1903">
                  <c:v>13.000999999999999</c:v>
                </c:pt>
                <c:pt idx="1904">
                  <c:v>2.8490000000000002</c:v>
                </c:pt>
                <c:pt idx="1905">
                  <c:v>7.5469999999999997</c:v>
                </c:pt>
                <c:pt idx="1906">
                  <c:v>3.0750000000000002</c:v>
                </c:pt>
                <c:pt idx="1907">
                  <c:v>11.147</c:v>
                </c:pt>
                <c:pt idx="1908">
                  <c:v>12.324</c:v>
                </c:pt>
                <c:pt idx="1909">
                  <c:v>5.7130000000000001</c:v>
                </c:pt>
                <c:pt idx="1910">
                  <c:v>11.374000000000001</c:v>
                </c:pt>
                <c:pt idx="1911">
                  <c:v>11.420999999999999</c:v>
                </c:pt>
                <c:pt idx="1912">
                  <c:v>11.541</c:v>
                </c:pt>
                <c:pt idx="1913">
                  <c:v>9.8620000000000001</c:v>
                </c:pt>
                <c:pt idx="1914">
                  <c:v>2.2639999999999998</c:v>
                </c:pt>
                <c:pt idx="1915">
                  <c:v>4.4980000000000002</c:v>
                </c:pt>
                <c:pt idx="1916">
                  <c:v>9.3460000000000001</c:v>
                </c:pt>
                <c:pt idx="1917">
                  <c:v>10.340999999999999</c:v>
                </c:pt>
                <c:pt idx="1918">
                  <c:v>12.907</c:v>
                </c:pt>
                <c:pt idx="1919">
                  <c:v>7.26</c:v>
                </c:pt>
                <c:pt idx="1920">
                  <c:v>4.0279999999999996</c:v>
                </c:pt>
                <c:pt idx="1921">
                  <c:v>14.164</c:v>
                </c:pt>
                <c:pt idx="1922">
                  <c:v>12.808999999999999</c:v>
                </c:pt>
                <c:pt idx="1923">
                  <c:v>5.2569999999999997</c:v>
                </c:pt>
                <c:pt idx="1924">
                  <c:v>7.15</c:v>
                </c:pt>
                <c:pt idx="1925">
                  <c:v>9.2910000000000004</c:v>
                </c:pt>
                <c:pt idx="1926">
                  <c:v>6.4770000000000003</c:v>
                </c:pt>
                <c:pt idx="1927">
                  <c:v>6.077</c:v>
                </c:pt>
                <c:pt idx="1928">
                  <c:v>3.2429999999999999</c:v>
                </c:pt>
                <c:pt idx="1929">
                  <c:v>9.1690000000000005</c:v>
                </c:pt>
                <c:pt idx="1930">
                  <c:v>11.595000000000001</c:v>
                </c:pt>
                <c:pt idx="1931">
                  <c:v>10.412000000000001</c:v>
                </c:pt>
                <c:pt idx="1932">
                  <c:v>9.7279999999999998</c:v>
                </c:pt>
                <c:pt idx="1933">
                  <c:v>3.3849999999999998</c:v>
                </c:pt>
                <c:pt idx="1934">
                  <c:v>9.8550000000000004</c:v>
                </c:pt>
                <c:pt idx="1935">
                  <c:v>5.6920000000000002</c:v>
                </c:pt>
                <c:pt idx="1936">
                  <c:v>4.5979999999999999</c:v>
                </c:pt>
                <c:pt idx="1937">
                  <c:v>3.8149999999999999</c:v>
                </c:pt>
                <c:pt idx="1938">
                  <c:v>7.3460000000000001</c:v>
                </c:pt>
                <c:pt idx="1939">
                  <c:v>5.484</c:v>
                </c:pt>
                <c:pt idx="1940">
                  <c:v>9.218</c:v>
                </c:pt>
                <c:pt idx="1941">
                  <c:v>3.8130000000000002</c:v>
                </c:pt>
                <c:pt idx="1942">
                  <c:v>9.0449999999999999</c:v>
                </c:pt>
                <c:pt idx="1943">
                  <c:v>11.769</c:v>
                </c:pt>
                <c:pt idx="1944">
                  <c:v>2.9340000000000002</c:v>
                </c:pt>
                <c:pt idx="1945">
                  <c:v>3.7919999999999998</c:v>
                </c:pt>
                <c:pt idx="1946">
                  <c:v>5.75</c:v>
                </c:pt>
                <c:pt idx="1947">
                  <c:v>8.3249999999999993</c:v>
                </c:pt>
                <c:pt idx="1948">
                  <c:v>5.4269999999999996</c:v>
                </c:pt>
                <c:pt idx="1949">
                  <c:v>8.1609999999999996</c:v>
                </c:pt>
                <c:pt idx="1950">
                  <c:v>6.1369999999999996</c:v>
                </c:pt>
                <c:pt idx="1951">
                  <c:v>7.6479999999999997</c:v>
                </c:pt>
                <c:pt idx="1952">
                  <c:v>1.2</c:v>
                </c:pt>
                <c:pt idx="1953">
                  <c:v>10.599</c:v>
                </c:pt>
                <c:pt idx="1954">
                  <c:v>6.516</c:v>
                </c:pt>
                <c:pt idx="1955">
                  <c:v>5.4669999999999996</c:v>
                </c:pt>
                <c:pt idx="1956">
                  <c:v>5.9169999999999998</c:v>
                </c:pt>
                <c:pt idx="1957">
                  <c:v>11.167</c:v>
                </c:pt>
                <c:pt idx="1958">
                  <c:v>6.89</c:v>
                </c:pt>
                <c:pt idx="1959">
                  <c:v>5.6520000000000001</c:v>
                </c:pt>
                <c:pt idx="1960">
                  <c:v>8.952</c:v>
                </c:pt>
                <c:pt idx="1961">
                  <c:v>2.5550000000000002</c:v>
                </c:pt>
                <c:pt idx="1962">
                  <c:v>5.0149999999999997</c:v>
                </c:pt>
                <c:pt idx="1963">
                  <c:v>9.9149999999999991</c:v>
                </c:pt>
                <c:pt idx="1964">
                  <c:v>6.6870000000000003</c:v>
                </c:pt>
                <c:pt idx="1965">
                  <c:v>11.381</c:v>
                </c:pt>
                <c:pt idx="1966">
                  <c:v>9.73</c:v>
                </c:pt>
                <c:pt idx="1967">
                  <c:v>7.0679999999999996</c:v>
                </c:pt>
                <c:pt idx="1968">
                  <c:v>7.2080000000000002</c:v>
                </c:pt>
                <c:pt idx="1969">
                  <c:v>6.0209999999999999</c:v>
                </c:pt>
                <c:pt idx="1970">
                  <c:v>4.9969999999999999</c:v>
                </c:pt>
                <c:pt idx="1971">
                  <c:v>8.73</c:v>
                </c:pt>
                <c:pt idx="1972">
                  <c:v>3.6179999999999999</c:v>
                </c:pt>
                <c:pt idx="1973">
                  <c:v>7.8650000000000002</c:v>
                </c:pt>
                <c:pt idx="1974">
                  <c:v>6.9450000000000003</c:v>
                </c:pt>
                <c:pt idx="1975">
                  <c:v>10.503</c:v>
                </c:pt>
                <c:pt idx="1976">
                  <c:v>13.179</c:v>
                </c:pt>
                <c:pt idx="1977">
                  <c:v>8.4649999999999999</c:v>
                </c:pt>
                <c:pt idx="1978">
                  <c:v>12.202999999999999</c:v>
                </c:pt>
                <c:pt idx="1979">
                  <c:v>11.86</c:v>
                </c:pt>
                <c:pt idx="1980">
                  <c:v>9.9830000000000005</c:v>
                </c:pt>
                <c:pt idx="1981">
                  <c:v>9.26</c:v>
                </c:pt>
                <c:pt idx="1982">
                  <c:v>6.7140000000000004</c:v>
                </c:pt>
                <c:pt idx="1983">
                  <c:v>9.5180000000000007</c:v>
                </c:pt>
                <c:pt idx="1984">
                  <c:v>6.016</c:v>
                </c:pt>
                <c:pt idx="1985">
                  <c:v>3.1190000000000002</c:v>
                </c:pt>
                <c:pt idx="1986">
                  <c:v>10.755000000000001</c:v>
                </c:pt>
                <c:pt idx="1987">
                  <c:v>9.65</c:v>
                </c:pt>
                <c:pt idx="1988">
                  <c:v>1.976</c:v>
                </c:pt>
                <c:pt idx="1989">
                  <c:v>5.6390000000000002</c:v>
                </c:pt>
                <c:pt idx="1990">
                  <c:v>7.87</c:v>
                </c:pt>
                <c:pt idx="1991">
                  <c:v>4.3460000000000001</c:v>
                </c:pt>
                <c:pt idx="1992">
                  <c:v>8.2379999999999995</c:v>
                </c:pt>
                <c:pt idx="1993">
                  <c:v>9.7590000000000003</c:v>
                </c:pt>
                <c:pt idx="1994">
                  <c:v>2.423</c:v>
                </c:pt>
                <c:pt idx="1995">
                  <c:v>7.68</c:v>
                </c:pt>
                <c:pt idx="1996">
                  <c:v>10.092000000000001</c:v>
                </c:pt>
                <c:pt idx="1997">
                  <c:v>5.0609999999999999</c:v>
                </c:pt>
                <c:pt idx="1998">
                  <c:v>2.6480000000000001</c:v>
                </c:pt>
                <c:pt idx="1999">
                  <c:v>5.1390000000000002</c:v>
                </c:pt>
                <c:pt idx="2000">
                  <c:v>14.119</c:v>
                </c:pt>
                <c:pt idx="2001">
                  <c:v>5.1509999999999998</c:v>
                </c:pt>
                <c:pt idx="2002">
                  <c:v>7.5979999999999999</c:v>
                </c:pt>
                <c:pt idx="2003">
                  <c:v>7.8570000000000002</c:v>
                </c:pt>
                <c:pt idx="2004">
                  <c:v>6.07</c:v>
                </c:pt>
                <c:pt idx="2005">
                  <c:v>14.896000000000001</c:v>
                </c:pt>
                <c:pt idx="2006">
                  <c:v>9.2390000000000008</c:v>
                </c:pt>
                <c:pt idx="2007">
                  <c:v>5.4450000000000003</c:v>
                </c:pt>
                <c:pt idx="2008">
                  <c:v>8.8539999999999992</c:v>
                </c:pt>
                <c:pt idx="2009">
                  <c:v>7.13</c:v>
                </c:pt>
                <c:pt idx="2010">
                  <c:v>8.9190000000000005</c:v>
                </c:pt>
                <c:pt idx="2011">
                  <c:v>7.5709999999999997</c:v>
                </c:pt>
                <c:pt idx="2012">
                  <c:v>8.8949999999999996</c:v>
                </c:pt>
                <c:pt idx="2013">
                  <c:v>13.367000000000001</c:v>
                </c:pt>
                <c:pt idx="2014">
                  <c:v>12.054</c:v>
                </c:pt>
                <c:pt idx="2015">
                  <c:v>11.19</c:v>
                </c:pt>
                <c:pt idx="2016">
                  <c:v>4.9569999999999999</c:v>
                </c:pt>
                <c:pt idx="2017">
                  <c:v>2.032</c:v>
                </c:pt>
                <c:pt idx="2018">
                  <c:v>9.9079999999999995</c:v>
                </c:pt>
                <c:pt idx="2019">
                  <c:v>8.9209999999999994</c:v>
                </c:pt>
                <c:pt idx="2020">
                  <c:v>9.2460000000000004</c:v>
                </c:pt>
                <c:pt idx="2021">
                  <c:v>6.5979999999999999</c:v>
                </c:pt>
                <c:pt idx="2022">
                  <c:v>7.4939999999999998</c:v>
                </c:pt>
                <c:pt idx="2023">
                  <c:v>8.7680000000000007</c:v>
                </c:pt>
                <c:pt idx="2024">
                  <c:v>8.8450000000000006</c:v>
                </c:pt>
                <c:pt idx="2025">
                  <c:v>4.6449999999999996</c:v>
                </c:pt>
                <c:pt idx="2026">
                  <c:v>8.1460000000000008</c:v>
                </c:pt>
                <c:pt idx="2027">
                  <c:v>10.255000000000001</c:v>
                </c:pt>
                <c:pt idx="2028">
                  <c:v>9.1010000000000009</c:v>
                </c:pt>
                <c:pt idx="2029">
                  <c:v>8.5419999999999998</c:v>
                </c:pt>
                <c:pt idx="2030">
                  <c:v>9.5429999999999993</c:v>
                </c:pt>
                <c:pt idx="2031">
                  <c:v>8.6649999999999991</c:v>
                </c:pt>
                <c:pt idx="2032">
                  <c:v>5.7709999999999999</c:v>
                </c:pt>
                <c:pt idx="2033">
                  <c:v>10.693</c:v>
                </c:pt>
                <c:pt idx="2034">
                  <c:v>3.915</c:v>
                </c:pt>
                <c:pt idx="2035">
                  <c:v>4.0419999999999998</c:v>
                </c:pt>
                <c:pt idx="2036">
                  <c:v>8.9480000000000004</c:v>
                </c:pt>
                <c:pt idx="2037">
                  <c:v>5.6189999999999998</c:v>
                </c:pt>
                <c:pt idx="2038">
                  <c:v>6.5860000000000003</c:v>
                </c:pt>
                <c:pt idx="2039">
                  <c:v>9.1509999999999998</c:v>
                </c:pt>
                <c:pt idx="2040">
                  <c:v>0.98299999999999998</c:v>
                </c:pt>
                <c:pt idx="2041">
                  <c:v>12.003</c:v>
                </c:pt>
                <c:pt idx="2042">
                  <c:v>6.5419999999999998</c:v>
                </c:pt>
                <c:pt idx="2043">
                  <c:v>6.8959999999999999</c:v>
                </c:pt>
                <c:pt idx="2044">
                  <c:v>7.3239999999999998</c:v>
                </c:pt>
                <c:pt idx="2045">
                  <c:v>9.6449999999999996</c:v>
                </c:pt>
                <c:pt idx="2046">
                  <c:v>5.9080000000000004</c:v>
                </c:pt>
                <c:pt idx="2047">
                  <c:v>13.746</c:v>
                </c:pt>
                <c:pt idx="2048">
                  <c:v>2.02</c:v>
                </c:pt>
                <c:pt idx="2049">
                  <c:v>11.316000000000001</c:v>
                </c:pt>
                <c:pt idx="2050">
                  <c:v>9.3420000000000005</c:v>
                </c:pt>
                <c:pt idx="2051">
                  <c:v>7.1390000000000002</c:v>
                </c:pt>
                <c:pt idx="2052">
                  <c:v>7.1139999999999999</c:v>
                </c:pt>
                <c:pt idx="2053">
                  <c:v>5.35</c:v>
                </c:pt>
                <c:pt idx="2054">
                  <c:v>5.54</c:v>
                </c:pt>
                <c:pt idx="2055">
                  <c:v>11.234999999999999</c:v>
                </c:pt>
                <c:pt idx="2056">
                  <c:v>10.391999999999999</c:v>
                </c:pt>
                <c:pt idx="2057">
                  <c:v>5.7450000000000001</c:v>
                </c:pt>
                <c:pt idx="2058">
                  <c:v>1.964</c:v>
                </c:pt>
                <c:pt idx="2059">
                  <c:v>9.8819999999999997</c:v>
                </c:pt>
                <c:pt idx="2060">
                  <c:v>8.5549999999999997</c:v>
                </c:pt>
                <c:pt idx="2061">
                  <c:v>11.582000000000001</c:v>
                </c:pt>
                <c:pt idx="2062">
                  <c:v>7.06</c:v>
                </c:pt>
                <c:pt idx="2063">
                  <c:v>6.1609999999999996</c:v>
                </c:pt>
                <c:pt idx="2064">
                  <c:v>8.3979999999999997</c:v>
                </c:pt>
                <c:pt idx="2065">
                  <c:v>12.528</c:v>
                </c:pt>
                <c:pt idx="2066">
                  <c:v>11.6</c:v>
                </c:pt>
                <c:pt idx="2067">
                  <c:v>7.1959999999999997</c:v>
                </c:pt>
                <c:pt idx="2068">
                  <c:v>7.0759999999999996</c:v>
                </c:pt>
                <c:pt idx="2069">
                  <c:v>8.56</c:v>
                </c:pt>
                <c:pt idx="2070">
                  <c:v>11.157</c:v>
                </c:pt>
                <c:pt idx="2071">
                  <c:v>8.9359999999999999</c:v>
                </c:pt>
                <c:pt idx="2072">
                  <c:v>7.694</c:v>
                </c:pt>
                <c:pt idx="2073">
                  <c:v>9.1069999999999993</c:v>
                </c:pt>
                <c:pt idx="2074">
                  <c:v>6.7480000000000002</c:v>
                </c:pt>
                <c:pt idx="2075">
                  <c:v>6.65</c:v>
                </c:pt>
                <c:pt idx="2076">
                  <c:v>10.154999999999999</c:v>
                </c:pt>
                <c:pt idx="2077">
                  <c:v>10.186999999999999</c:v>
                </c:pt>
                <c:pt idx="2078">
                  <c:v>11.746</c:v>
                </c:pt>
                <c:pt idx="2079">
                  <c:v>9.4529999999999994</c:v>
                </c:pt>
                <c:pt idx="2080">
                  <c:v>11.285</c:v>
                </c:pt>
                <c:pt idx="2081">
                  <c:v>11.590999999999999</c:v>
                </c:pt>
                <c:pt idx="2082">
                  <c:v>4.57</c:v>
                </c:pt>
                <c:pt idx="2083">
                  <c:v>4.4119999999999999</c:v>
                </c:pt>
                <c:pt idx="2084">
                  <c:v>5.7619999999999996</c:v>
                </c:pt>
                <c:pt idx="2085">
                  <c:v>6.3259999999999996</c:v>
                </c:pt>
                <c:pt idx="2086">
                  <c:v>9.6000000000000002E-2</c:v>
                </c:pt>
                <c:pt idx="2087">
                  <c:v>7.8890000000000002</c:v>
                </c:pt>
                <c:pt idx="2088">
                  <c:v>5.0910000000000002</c:v>
                </c:pt>
                <c:pt idx="2089">
                  <c:v>9.0730000000000004</c:v>
                </c:pt>
                <c:pt idx="2090">
                  <c:v>6.6970000000000001</c:v>
                </c:pt>
                <c:pt idx="2091">
                  <c:v>7.1070000000000002</c:v>
                </c:pt>
                <c:pt idx="2092">
                  <c:v>6.7759999999999998</c:v>
                </c:pt>
                <c:pt idx="2093">
                  <c:v>8.3179999999999996</c:v>
                </c:pt>
                <c:pt idx="2094">
                  <c:v>9.7949999999999999</c:v>
                </c:pt>
                <c:pt idx="2095">
                  <c:v>6.0540000000000003</c:v>
                </c:pt>
                <c:pt idx="2096">
                  <c:v>4.9039999999999999</c:v>
                </c:pt>
                <c:pt idx="2097">
                  <c:v>3.3239999999999998</c:v>
                </c:pt>
                <c:pt idx="2098">
                  <c:v>10.425000000000001</c:v>
                </c:pt>
                <c:pt idx="2099">
                  <c:v>6.6219999999999999</c:v>
                </c:pt>
                <c:pt idx="2100">
                  <c:v>7.9939999999999998</c:v>
                </c:pt>
                <c:pt idx="2101">
                  <c:v>8.5779999999999994</c:v>
                </c:pt>
                <c:pt idx="2102">
                  <c:v>2.871</c:v>
                </c:pt>
                <c:pt idx="2103">
                  <c:v>7.024</c:v>
                </c:pt>
                <c:pt idx="2104">
                  <c:v>7.9770000000000003</c:v>
                </c:pt>
                <c:pt idx="2105">
                  <c:v>11.77</c:v>
                </c:pt>
                <c:pt idx="2106">
                  <c:v>5.8630000000000004</c:v>
                </c:pt>
                <c:pt idx="2107">
                  <c:v>8.609</c:v>
                </c:pt>
                <c:pt idx="2108">
                  <c:v>11.725</c:v>
                </c:pt>
                <c:pt idx="2109">
                  <c:v>9.4339999999999993</c:v>
                </c:pt>
                <c:pt idx="2110">
                  <c:v>8.92</c:v>
                </c:pt>
                <c:pt idx="2111">
                  <c:v>8.2550000000000008</c:v>
                </c:pt>
                <c:pt idx="2112">
                  <c:v>11.218999999999999</c:v>
                </c:pt>
                <c:pt idx="2113">
                  <c:v>9.4429999999999996</c:v>
                </c:pt>
                <c:pt idx="2114">
                  <c:v>8.4809999999999999</c:v>
                </c:pt>
                <c:pt idx="2115">
                  <c:v>10.26</c:v>
                </c:pt>
                <c:pt idx="2116">
                  <c:v>8.81</c:v>
                </c:pt>
                <c:pt idx="2117">
                  <c:v>8.0670000000000002</c:v>
                </c:pt>
                <c:pt idx="2118">
                  <c:v>7.3470000000000004</c:v>
                </c:pt>
                <c:pt idx="2119">
                  <c:v>11.025</c:v>
                </c:pt>
                <c:pt idx="2120">
                  <c:v>5.3230000000000004</c:v>
                </c:pt>
                <c:pt idx="2121">
                  <c:v>9.67</c:v>
                </c:pt>
                <c:pt idx="2122">
                  <c:v>6.71</c:v>
                </c:pt>
                <c:pt idx="2123">
                  <c:v>9.4649999999999999</c:v>
                </c:pt>
                <c:pt idx="2124">
                  <c:v>7.415</c:v>
                </c:pt>
                <c:pt idx="2125">
                  <c:v>9.9939999999999998</c:v>
                </c:pt>
                <c:pt idx="2126">
                  <c:v>4.7489999999999997</c:v>
                </c:pt>
                <c:pt idx="2127">
                  <c:v>11.814</c:v>
                </c:pt>
                <c:pt idx="2128">
                  <c:v>8.6620000000000008</c:v>
                </c:pt>
                <c:pt idx="2129">
                  <c:v>7.5259999999999998</c:v>
                </c:pt>
                <c:pt idx="2130">
                  <c:v>9.9710000000000001</c:v>
                </c:pt>
                <c:pt idx="2131">
                  <c:v>9.3049999999999997</c:v>
                </c:pt>
                <c:pt idx="2132">
                  <c:v>6.9870000000000001</c:v>
                </c:pt>
              </c:numCache>
            </c:numRef>
          </c:yVal>
          <c:smooth val="0"/>
          <c:extLst>
            <c:ext xmlns:c16="http://schemas.microsoft.com/office/drawing/2014/chart" uri="{C3380CC4-5D6E-409C-BE32-E72D297353CC}">
              <c16:uniqueId val="{00000000-9FAC-4947-81C0-AC8BE62CB9EC}"/>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0"/>
        </c:scaling>
        <c:delete val="0"/>
        <c:axPos val="l"/>
        <c:title>
          <c:tx>
            <c:rich>
              <a:bodyPr/>
              <a:lstStyle/>
              <a:p>
                <a:pPr>
                  <a:defRPr sz="1400"/>
                </a:pPr>
                <a:r>
                  <a:rPr lang="en-US" sz="1400"/>
                  <a:t>Net Rad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Min Air Temperature</a:t>
            </a:r>
            <a:endParaRPr lang="en-US">
              <a:effectLst/>
            </a:endParaRPr>
          </a:p>
        </c:rich>
      </c:tx>
      <c:overlay val="0"/>
    </c:title>
    <c:autoTitleDeleted val="0"/>
    <c:plotArea>
      <c:layout>
        <c:manualLayout>
          <c:layoutTarget val="inner"/>
          <c:xMode val="edge"/>
          <c:yMode val="edge"/>
          <c:x val="0.11589252806165187"/>
          <c:y val="0.11119862329576667"/>
          <c:w val="0.83984395567575332"/>
          <c:h val="0.75364901533185735"/>
        </c:manualLayout>
      </c:layout>
      <c:lineChart>
        <c:grouping val="standard"/>
        <c:varyColors val="0"/>
        <c:ser>
          <c:idx val="2"/>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Temp'!$B$105:$M$105</c:f>
              <c:numCache>
                <c:formatCode>0.0</c:formatCode>
                <c:ptCount val="12"/>
                <c:pt idx="0">
                  <c:v>22.021000000000001</c:v>
                </c:pt>
                <c:pt idx="1">
                  <c:v>22.06</c:v>
                </c:pt>
                <c:pt idx="2">
                  <c:v>21.960999999999999</c:v>
                </c:pt>
                <c:pt idx="3">
                  <c:v>22.495000000000001</c:v>
                </c:pt>
                <c:pt idx="4">
                  <c:v>22.741</c:v>
                </c:pt>
                <c:pt idx="5">
                  <c:v>22.213000000000001</c:v>
                </c:pt>
                <c:pt idx="6">
                  <c:v>22.363</c:v>
                </c:pt>
                <c:pt idx="7">
                  <c:v>22.178999999999998</c:v>
                </c:pt>
                <c:pt idx="8">
                  <c:v>22.295000000000002</c:v>
                </c:pt>
                <c:pt idx="9">
                  <c:v>22.305</c:v>
                </c:pt>
              </c:numCache>
            </c:numRef>
          </c:val>
          <c:smooth val="0"/>
          <c:extLst>
            <c:ext xmlns:c16="http://schemas.microsoft.com/office/drawing/2014/chart" uri="{C3380CC4-5D6E-409C-BE32-E72D297353CC}">
              <c16:uniqueId val="{00000000-2B83-4EF7-92DC-991D19391F85}"/>
            </c:ext>
          </c:extLst>
        </c:ser>
        <c:ser>
          <c:idx val="0"/>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Temp'!$B$111:$M$111</c:f>
                <c:numCache>
                  <c:formatCode>General</c:formatCode>
                  <c:ptCount val="12"/>
                  <c:pt idx="0">
                    <c:v>0.39121332628971905</c:v>
                  </c:pt>
                  <c:pt idx="1">
                    <c:v>0.40774718474401067</c:v>
                  </c:pt>
                  <c:pt idx="2">
                    <c:v>0.31697836789643241</c:v>
                  </c:pt>
                  <c:pt idx="3">
                    <c:v>0.44251618210927729</c:v>
                  </c:pt>
                  <c:pt idx="4">
                    <c:v>0.45892825458577136</c:v>
                  </c:pt>
                  <c:pt idx="5">
                    <c:v>0.58594734039355922</c:v>
                  </c:pt>
                  <c:pt idx="6">
                    <c:v>0.42827744678954494</c:v>
                  </c:pt>
                  <c:pt idx="7">
                    <c:v>0.34679230781824583</c:v>
                  </c:pt>
                  <c:pt idx="8">
                    <c:v>0.47128279853021993</c:v>
                  </c:pt>
                  <c:pt idx="9">
                    <c:v>0.27453831374561544</c:v>
                  </c:pt>
                  <c:pt idx="10">
                    <c:v>0.63097017890441365</c:v>
                  </c:pt>
                  <c:pt idx="11">
                    <c:v>0.53575420359215731</c:v>
                  </c:pt>
                </c:numCache>
              </c:numRef>
            </c:plus>
            <c:minus>
              <c:numRef>
                <c:f>'Air Temp'!$B$111:$M$111</c:f>
                <c:numCache>
                  <c:formatCode>General</c:formatCode>
                  <c:ptCount val="12"/>
                  <c:pt idx="0">
                    <c:v>0.39121332628971905</c:v>
                  </c:pt>
                  <c:pt idx="1">
                    <c:v>0.40774718474401067</c:v>
                  </c:pt>
                  <c:pt idx="2">
                    <c:v>0.31697836789643241</c:v>
                  </c:pt>
                  <c:pt idx="3">
                    <c:v>0.44251618210927729</c:v>
                  </c:pt>
                  <c:pt idx="4">
                    <c:v>0.45892825458577136</c:v>
                  </c:pt>
                  <c:pt idx="5">
                    <c:v>0.58594734039355922</c:v>
                  </c:pt>
                  <c:pt idx="6">
                    <c:v>0.42827744678954494</c:v>
                  </c:pt>
                  <c:pt idx="7">
                    <c:v>0.34679230781824583</c:v>
                  </c:pt>
                  <c:pt idx="8">
                    <c:v>0.47128279853021993</c:v>
                  </c:pt>
                  <c:pt idx="9">
                    <c:v>0.27453831374561544</c:v>
                  </c:pt>
                  <c:pt idx="10">
                    <c:v>0.63097017890441365</c:v>
                  </c:pt>
                  <c:pt idx="11">
                    <c:v>0.53575420359215731</c:v>
                  </c:pt>
                </c:numCache>
              </c:numRef>
            </c:minus>
          </c:errBars>
          <c:val>
            <c:numRef>
              <c:f>'Air Temp'!$B$110:$M$110</c:f>
              <c:numCache>
                <c:formatCode>0.0</c:formatCode>
                <c:ptCount val="12"/>
                <c:pt idx="0">
                  <c:v>22.163333333333338</c:v>
                </c:pt>
                <c:pt idx="1">
                  <c:v>22.139166666666664</c:v>
                </c:pt>
                <c:pt idx="2">
                  <c:v>22.151428571428571</c:v>
                </c:pt>
                <c:pt idx="3">
                  <c:v>22.822714285714287</c:v>
                </c:pt>
                <c:pt idx="4">
                  <c:v>23.001857142857141</c:v>
                </c:pt>
                <c:pt idx="5">
                  <c:v>22.790428571428571</c:v>
                </c:pt>
                <c:pt idx="6">
                  <c:v>22.700714285714287</c:v>
                </c:pt>
                <c:pt idx="7">
                  <c:v>22.690285714285714</c:v>
                </c:pt>
                <c:pt idx="8">
                  <c:v>22.536857142857141</c:v>
                </c:pt>
                <c:pt idx="9">
                  <c:v>22.321428571428573</c:v>
                </c:pt>
                <c:pt idx="10">
                  <c:v>22.238833333333332</c:v>
                </c:pt>
                <c:pt idx="11">
                  <c:v>22.555833333333336</c:v>
                </c:pt>
              </c:numCache>
            </c:numRef>
          </c:val>
          <c:smooth val="0"/>
          <c:extLst>
            <c:ext xmlns:c16="http://schemas.microsoft.com/office/drawing/2014/chart" uri="{C3380CC4-5D6E-409C-BE32-E72D297353CC}">
              <c16:uniqueId val="{00000001-2B83-4EF7-92DC-991D19391F85}"/>
            </c:ext>
          </c:extLst>
        </c:ser>
        <c:dLbls>
          <c:showLegendKey val="0"/>
          <c:showVal val="0"/>
          <c:showCatName val="0"/>
          <c:showSerName val="0"/>
          <c:showPercent val="0"/>
          <c:showBubbleSize val="0"/>
        </c:dLbls>
        <c:marker val="1"/>
        <c:smooth val="0"/>
        <c:axId val="633284624"/>
        <c:axId val="742014608"/>
      </c:lineChart>
      <c:catAx>
        <c:axId val="6332846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42014608"/>
        <c:crosses val="autoZero"/>
        <c:auto val="1"/>
        <c:lblAlgn val="ctr"/>
        <c:lblOffset val="100"/>
        <c:noMultiLvlLbl val="0"/>
      </c:catAx>
      <c:valAx>
        <c:axId val="742014608"/>
        <c:scaling>
          <c:orientation val="minMax"/>
          <c:max val="24"/>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633284624"/>
        <c:crosses val="autoZero"/>
        <c:crossBetween val="between"/>
        <c:majorUnit val="0.5"/>
      </c:valAx>
    </c:plotArea>
    <c:legend>
      <c:legendPos val="r"/>
      <c:layout>
        <c:manualLayout>
          <c:xMode val="edge"/>
          <c:yMode val="edge"/>
          <c:x val="0.84365441686810427"/>
          <c:y val="0.11414825840735421"/>
          <c:w val="0.13985562310030394"/>
          <c:h val="0.1113479888289825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Celestino PAR vs Pyraonometer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Daily_Prev!$K$10:$K$1785</c:f>
              <c:numCache>
                <c:formatCode>0.0</c:formatCode>
                <c:ptCount val="1776"/>
                <c:pt idx="0">
                  <c:v>21.57</c:v>
                </c:pt>
                <c:pt idx="1">
                  <c:v>21.57</c:v>
                </c:pt>
                <c:pt idx="2">
                  <c:v>18.850000000000001</c:v>
                </c:pt>
                <c:pt idx="3">
                  <c:v>19.66</c:v>
                </c:pt>
                <c:pt idx="4">
                  <c:v>15.26</c:v>
                </c:pt>
                <c:pt idx="5">
                  <c:v>25.05</c:v>
                </c:pt>
                <c:pt idx="6">
                  <c:v>21.94</c:v>
                </c:pt>
                <c:pt idx="7">
                  <c:v>19.43</c:v>
                </c:pt>
                <c:pt idx="8">
                  <c:v>18.82</c:v>
                </c:pt>
                <c:pt idx="9">
                  <c:v>13.44</c:v>
                </c:pt>
                <c:pt idx="10">
                  <c:v>20.05</c:v>
                </c:pt>
                <c:pt idx="11">
                  <c:v>22.14</c:v>
                </c:pt>
                <c:pt idx="12">
                  <c:v>19.53</c:v>
                </c:pt>
                <c:pt idx="13">
                  <c:v>24.24</c:v>
                </c:pt>
                <c:pt idx="14">
                  <c:v>20.76</c:v>
                </c:pt>
                <c:pt idx="15">
                  <c:v>18.329999999999998</c:v>
                </c:pt>
                <c:pt idx="16">
                  <c:v>18.190000000000001</c:v>
                </c:pt>
                <c:pt idx="17">
                  <c:v>18.29</c:v>
                </c:pt>
                <c:pt idx="18">
                  <c:v>22.69</c:v>
                </c:pt>
                <c:pt idx="19">
                  <c:v>21.23</c:v>
                </c:pt>
                <c:pt idx="20">
                  <c:v>15.69</c:v>
                </c:pt>
                <c:pt idx="21">
                  <c:v>19.920000000000002</c:v>
                </c:pt>
                <c:pt idx="22">
                  <c:v>20.260000000000002</c:v>
                </c:pt>
                <c:pt idx="23">
                  <c:v>17.829999999999998</c:v>
                </c:pt>
                <c:pt idx="24">
                  <c:v>18.440000000000001</c:v>
                </c:pt>
                <c:pt idx="25">
                  <c:v>17.510000000000002</c:v>
                </c:pt>
                <c:pt idx="26">
                  <c:v>19.59</c:v>
                </c:pt>
                <c:pt idx="27">
                  <c:v>17.62</c:v>
                </c:pt>
                <c:pt idx="28">
                  <c:v>20.21</c:v>
                </c:pt>
                <c:pt idx="29">
                  <c:v>23.16</c:v>
                </c:pt>
                <c:pt idx="30">
                  <c:v>20.88</c:v>
                </c:pt>
                <c:pt idx="31">
                  <c:v>20.69</c:v>
                </c:pt>
                <c:pt idx="32">
                  <c:v>17.809999999999999</c:v>
                </c:pt>
                <c:pt idx="33">
                  <c:v>21.97</c:v>
                </c:pt>
                <c:pt idx="34">
                  <c:v>17.86</c:v>
                </c:pt>
                <c:pt idx="35">
                  <c:v>16.82</c:v>
                </c:pt>
                <c:pt idx="36">
                  <c:v>17.03</c:v>
                </c:pt>
                <c:pt idx="37">
                  <c:v>11.17</c:v>
                </c:pt>
                <c:pt idx="38">
                  <c:v>18.32</c:v>
                </c:pt>
                <c:pt idx="39">
                  <c:v>14.53</c:v>
                </c:pt>
                <c:pt idx="40">
                  <c:v>22.7</c:v>
                </c:pt>
                <c:pt idx="41">
                  <c:v>12.9</c:v>
                </c:pt>
                <c:pt idx="42">
                  <c:v>16.68</c:v>
                </c:pt>
                <c:pt idx="43">
                  <c:v>16.2</c:v>
                </c:pt>
                <c:pt idx="44">
                  <c:v>25.37</c:v>
                </c:pt>
                <c:pt idx="45">
                  <c:v>19</c:v>
                </c:pt>
                <c:pt idx="46">
                  <c:v>17.11</c:v>
                </c:pt>
                <c:pt idx="47">
                  <c:v>18.920000000000002</c:v>
                </c:pt>
                <c:pt idx="48">
                  <c:v>15.78</c:v>
                </c:pt>
                <c:pt idx="49">
                  <c:v>14.68</c:v>
                </c:pt>
                <c:pt idx="50">
                  <c:v>14.41</c:v>
                </c:pt>
                <c:pt idx="51">
                  <c:v>14.79</c:v>
                </c:pt>
                <c:pt idx="52">
                  <c:v>15.94</c:v>
                </c:pt>
                <c:pt idx="53">
                  <c:v>17.43</c:v>
                </c:pt>
                <c:pt idx="54">
                  <c:v>12.77</c:v>
                </c:pt>
                <c:pt idx="55">
                  <c:v>19.5</c:v>
                </c:pt>
                <c:pt idx="56">
                  <c:v>16.34</c:v>
                </c:pt>
                <c:pt idx="57">
                  <c:v>21.73</c:v>
                </c:pt>
                <c:pt idx="58">
                  <c:v>18.21</c:v>
                </c:pt>
                <c:pt idx="59">
                  <c:v>15.26</c:v>
                </c:pt>
                <c:pt idx="60">
                  <c:v>14.57</c:v>
                </c:pt>
                <c:pt idx="61">
                  <c:v>17.11</c:v>
                </c:pt>
                <c:pt idx="62">
                  <c:v>18.760000000000002</c:v>
                </c:pt>
                <c:pt idx="63">
                  <c:v>17.93</c:v>
                </c:pt>
                <c:pt idx="64">
                  <c:v>11</c:v>
                </c:pt>
                <c:pt idx="65">
                  <c:v>15.65</c:v>
                </c:pt>
                <c:pt idx="66">
                  <c:v>16.600000000000001</c:v>
                </c:pt>
                <c:pt idx="67">
                  <c:v>21.5</c:v>
                </c:pt>
                <c:pt idx="68">
                  <c:v>14.79</c:v>
                </c:pt>
                <c:pt idx="69">
                  <c:v>8.07</c:v>
                </c:pt>
                <c:pt idx="70">
                  <c:v>5.46</c:v>
                </c:pt>
                <c:pt idx="71">
                  <c:v>6.79</c:v>
                </c:pt>
                <c:pt idx="72">
                  <c:v>10.66</c:v>
                </c:pt>
                <c:pt idx="73">
                  <c:v>13.14</c:v>
                </c:pt>
                <c:pt idx="74">
                  <c:v>17.91</c:v>
                </c:pt>
                <c:pt idx="75">
                  <c:v>18.899999999999999</c:v>
                </c:pt>
                <c:pt idx="76">
                  <c:v>14.86</c:v>
                </c:pt>
                <c:pt idx="77">
                  <c:v>17.2</c:v>
                </c:pt>
                <c:pt idx="78">
                  <c:v>12</c:v>
                </c:pt>
                <c:pt idx="79">
                  <c:v>14.4</c:v>
                </c:pt>
                <c:pt idx="80">
                  <c:v>12.91</c:v>
                </c:pt>
                <c:pt idx="81">
                  <c:v>20.62</c:v>
                </c:pt>
                <c:pt idx="82">
                  <c:v>16.45</c:v>
                </c:pt>
                <c:pt idx="83">
                  <c:v>18.23</c:v>
                </c:pt>
                <c:pt idx="84">
                  <c:v>13.1</c:v>
                </c:pt>
                <c:pt idx="85">
                  <c:v>3.45</c:v>
                </c:pt>
                <c:pt idx="86">
                  <c:v>6.17</c:v>
                </c:pt>
                <c:pt idx="87">
                  <c:v>7.71</c:v>
                </c:pt>
                <c:pt idx="88">
                  <c:v>11.5</c:v>
                </c:pt>
                <c:pt idx="89">
                  <c:v>12.97</c:v>
                </c:pt>
                <c:pt idx="90">
                  <c:v>10.4</c:v>
                </c:pt>
                <c:pt idx="91">
                  <c:v>12.08</c:v>
                </c:pt>
                <c:pt idx="92">
                  <c:v>17.059999999999999</c:v>
                </c:pt>
                <c:pt idx="93">
                  <c:v>12.92</c:v>
                </c:pt>
                <c:pt idx="94">
                  <c:v>9.77</c:v>
                </c:pt>
                <c:pt idx="95">
                  <c:v>12.06</c:v>
                </c:pt>
                <c:pt idx="96">
                  <c:v>18.41</c:v>
                </c:pt>
                <c:pt idx="97">
                  <c:v>14.27</c:v>
                </c:pt>
                <c:pt idx="98">
                  <c:v>14.82</c:v>
                </c:pt>
                <c:pt idx="99">
                  <c:v>12.78</c:v>
                </c:pt>
                <c:pt idx="100">
                  <c:v>21.13</c:v>
                </c:pt>
                <c:pt idx="101">
                  <c:v>16.02</c:v>
                </c:pt>
                <c:pt idx="102">
                  <c:v>15.9</c:v>
                </c:pt>
                <c:pt idx="103">
                  <c:v>12.93</c:v>
                </c:pt>
                <c:pt idx="104">
                  <c:v>10.85</c:v>
                </c:pt>
                <c:pt idx="105">
                  <c:v>7.11</c:v>
                </c:pt>
                <c:pt idx="106">
                  <c:v>18.97</c:v>
                </c:pt>
                <c:pt idx="107">
                  <c:v>8.74</c:v>
                </c:pt>
                <c:pt idx="108">
                  <c:v>9.16</c:v>
                </c:pt>
                <c:pt idx="109">
                  <c:v>10.72</c:v>
                </c:pt>
                <c:pt idx="110">
                  <c:v>11.33</c:v>
                </c:pt>
                <c:pt idx="111">
                  <c:v>15.13</c:v>
                </c:pt>
                <c:pt idx="112">
                  <c:v>14.96</c:v>
                </c:pt>
                <c:pt idx="113">
                  <c:v>17.28</c:v>
                </c:pt>
                <c:pt idx="114">
                  <c:v>17.190000000000001</c:v>
                </c:pt>
                <c:pt idx="115">
                  <c:v>20.92</c:v>
                </c:pt>
                <c:pt idx="116">
                  <c:v>16.760000000000002</c:v>
                </c:pt>
                <c:pt idx="117">
                  <c:v>18.920000000000002</c:v>
                </c:pt>
                <c:pt idx="118">
                  <c:v>16.760000000000002</c:v>
                </c:pt>
                <c:pt idx="119">
                  <c:v>20.03</c:v>
                </c:pt>
                <c:pt idx="120">
                  <c:v>13.66</c:v>
                </c:pt>
                <c:pt idx="121">
                  <c:v>13.37</c:v>
                </c:pt>
                <c:pt idx="122">
                  <c:v>15.97</c:v>
                </c:pt>
                <c:pt idx="123">
                  <c:v>18.41</c:v>
                </c:pt>
                <c:pt idx="124">
                  <c:v>16.170000000000002</c:v>
                </c:pt>
                <c:pt idx="125">
                  <c:v>20.260000000000002</c:v>
                </c:pt>
                <c:pt idx="126">
                  <c:v>18.809999999999999</c:v>
                </c:pt>
                <c:pt idx="127">
                  <c:v>21.27</c:v>
                </c:pt>
                <c:pt idx="128">
                  <c:v>16.09</c:v>
                </c:pt>
                <c:pt idx="129">
                  <c:v>12.59</c:v>
                </c:pt>
                <c:pt idx="130">
                  <c:v>15.66</c:v>
                </c:pt>
                <c:pt idx="131">
                  <c:v>20.079999999999998</c:v>
                </c:pt>
                <c:pt idx="132">
                  <c:v>24.53</c:v>
                </c:pt>
                <c:pt idx="133">
                  <c:v>18.489999999999998</c:v>
                </c:pt>
                <c:pt idx="134">
                  <c:v>18</c:v>
                </c:pt>
                <c:pt idx="135">
                  <c:v>16.559999999999999</c:v>
                </c:pt>
                <c:pt idx="136">
                  <c:v>14.84</c:v>
                </c:pt>
                <c:pt idx="137">
                  <c:v>6.88</c:v>
                </c:pt>
                <c:pt idx="138">
                  <c:v>7.56</c:v>
                </c:pt>
                <c:pt idx="139">
                  <c:v>11.07</c:v>
                </c:pt>
                <c:pt idx="140">
                  <c:v>11.27</c:v>
                </c:pt>
                <c:pt idx="141">
                  <c:v>12.36</c:v>
                </c:pt>
                <c:pt idx="142">
                  <c:v>4.6399999999999997</c:v>
                </c:pt>
                <c:pt idx="143">
                  <c:v>8.34</c:v>
                </c:pt>
                <c:pt idx="144">
                  <c:v>14.29</c:v>
                </c:pt>
                <c:pt idx="145">
                  <c:v>12.59</c:v>
                </c:pt>
                <c:pt idx="146">
                  <c:v>12.73</c:v>
                </c:pt>
                <c:pt idx="147">
                  <c:v>8.8000000000000007</c:v>
                </c:pt>
                <c:pt idx="148">
                  <c:v>4.7300000000000004</c:v>
                </c:pt>
                <c:pt idx="149">
                  <c:v>14.13</c:v>
                </c:pt>
                <c:pt idx="150">
                  <c:v>10.48</c:v>
                </c:pt>
                <c:pt idx="151">
                  <c:v>6.09</c:v>
                </c:pt>
                <c:pt idx="152">
                  <c:v>5.8</c:v>
                </c:pt>
                <c:pt idx="153">
                  <c:v>7.1</c:v>
                </c:pt>
                <c:pt idx="154">
                  <c:v>14.94</c:v>
                </c:pt>
                <c:pt idx="155">
                  <c:v>18.16</c:v>
                </c:pt>
                <c:pt idx="156">
                  <c:v>20.12</c:v>
                </c:pt>
                <c:pt idx="157">
                  <c:v>17.559999999999999</c:v>
                </c:pt>
                <c:pt idx="158">
                  <c:v>20.56</c:v>
                </c:pt>
                <c:pt idx="159">
                  <c:v>10.44</c:v>
                </c:pt>
                <c:pt idx="160">
                  <c:v>13.41</c:v>
                </c:pt>
                <c:pt idx="161">
                  <c:v>20.440000000000001</c:v>
                </c:pt>
                <c:pt idx="162">
                  <c:v>9.89</c:v>
                </c:pt>
                <c:pt idx="163">
                  <c:v>18.47</c:v>
                </c:pt>
                <c:pt idx="164">
                  <c:v>15.53</c:v>
                </c:pt>
                <c:pt idx="165">
                  <c:v>19.11</c:v>
                </c:pt>
                <c:pt idx="166">
                  <c:v>18.170000000000002</c:v>
                </c:pt>
                <c:pt idx="167">
                  <c:v>19.96</c:v>
                </c:pt>
                <c:pt idx="168">
                  <c:v>14.48</c:v>
                </c:pt>
                <c:pt idx="169">
                  <c:v>17.170000000000002</c:v>
                </c:pt>
                <c:pt idx="170">
                  <c:v>12.69</c:v>
                </c:pt>
                <c:pt idx="171">
                  <c:v>11.04</c:v>
                </c:pt>
                <c:pt idx="172">
                  <c:v>11.51</c:v>
                </c:pt>
                <c:pt idx="173">
                  <c:v>18.77</c:v>
                </c:pt>
                <c:pt idx="174">
                  <c:v>16.72</c:v>
                </c:pt>
                <c:pt idx="175">
                  <c:v>4.03</c:v>
                </c:pt>
                <c:pt idx="176">
                  <c:v>9.51</c:v>
                </c:pt>
                <c:pt idx="177">
                  <c:v>8.4</c:v>
                </c:pt>
                <c:pt idx="178">
                  <c:v>6.49</c:v>
                </c:pt>
                <c:pt idx="179">
                  <c:v>15.94</c:v>
                </c:pt>
                <c:pt idx="180">
                  <c:v>18.739999999999998</c:v>
                </c:pt>
                <c:pt idx="181">
                  <c:v>16.989999999999998</c:v>
                </c:pt>
                <c:pt idx="182">
                  <c:v>10.01</c:v>
                </c:pt>
                <c:pt idx="183">
                  <c:v>10.68</c:v>
                </c:pt>
                <c:pt idx="184">
                  <c:v>9.74</c:v>
                </c:pt>
                <c:pt idx="185">
                  <c:v>10.41</c:v>
                </c:pt>
                <c:pt idx="186">
                  <c:v>4.07</c:v>
                </c:pt>
                <c:pt idx="187">
                  <c:v>4.79</c:v>
                </c:pt>
                <c:pt idx="188">
                  <c:v>15.12</c:v>
                </c:pt>
                <c:pt idx="189">
                  <c:v>13.32</c:v>
                </c:pt>
                <c:pt idx="190">
                  <c:v>18.170000000000002</c:v>
                </c:pt>
                <c:pt idx="191">
                  <c:v>9.85</c:v>
                </c:pt>
                <c:pt idx="192">
                  <c:v>13.15</c:v>
                </c:pt>
                <c:pt idx="193">
                  <c:v>10.17</c:v>
                </c:pt>
                <c:pt idx="194">
                  <c:v>10.09</c:v>
                </c:pt>
                <c:pt idx="195">
                  <c:v>9.2899999999999991</c:v>
                </c:pt>
                <c:pt idx="196">
                  <c:v>9.7799999999999994</c:v>
                </c:pt>
                <c:pt idx="197">
                  <c:v>9.25</c:v>
                </c:pt>
                <c:pt idx="198">
                  <c:v>7.35</c:v>
                </c:pt>
                <c:pt idx="199">
                  <c:v>6.91</c:v>
                </c:pt>
                <c:pt idx="200">
                  <c:v>12.86</c:v>
                </c:pt>
                <c:pt idx="201">
                  <c:v>15.14</c:v>
                </c:pt>
                <c:pt idx="202">
                  <c:v>5.03</c:v>
                </c:pt>
                <c:pt idx="203">
                  <c:v>7.51</c:v>
                </c:pt>
                <c:pt idx="204">
                  <c:v>14.86</c:v>
                </c:pt>
                <c:pt idx="205">
                  <c:v>12.45</c:v>
                </c:pt>
                <c:pt idx="206">
                  <c:v>15.48</c:v>
                </c:pt>
                <c:pt idx="207">
                  <c:v>15.3</c:v>
                </c:pt>
                <c:pt idx="208">
                  <c:v>6.68</c:v>
                </c:pt>
                <c:pt idx="209">
                  <c:v>13.02</c:v>
                </c:pt>
                <c:pt idx="210">
                  <c:v>13.84</c:v>
                </c:pt>
                <c:pt idx="211">
                  <c:v>19.829999999999998</c:v>
                </c:pt>
                <c:pt idx="212">
                  <c:v>19.690000000000001</c:v>
                </c:pt>
                <c:pt idx="213">
                  <c:v>10.050000000000001</c:v>
                </c:pt>
                <c:pt idx="214">
                  <c:v>11.7</c:v>
                </c:pt>
                <c:pt idx="215">
                  <c:v>8.41</c:v>
                </c:pt>
                <c:pt idx="216">
                  <c:v>10.91</c:v>
                </c:pt>
                <c:pt idx="217">
                  <c:v>19.39</c:v>
                </c:pt>
                <c:pt idx="218">
                  <c:v>12.96</c:v>
                </c:pt>
                <c:pt idx="219">
                  <c:v>11.45</c:v>
                </c:pt>
                <c:pt idx="220">
                  <c:v>17.809999999999999</c:v>
                </c:pt>
                <c:pt idx="221">
                  <c:v>11.74</c:v>
                </c:pt>
                <c:pt idx="222">
                  <c:v>17.38</c:v>
                </c:pt>
                <c:pt idx="223">
                  <c:v>9.9499999999999993</c:v>
                </c:pt>
                <c:pt idx="224">
                  <c:v>17.28</c:v>
                </c:pt>
                <c:pt idx="225">
                  <c:v>20.079999999999998</c:v>
                </c:pt>
                <c:pt idx="226">
                  <c:v>12.35</c:v>
                </c:pt>
                <c:pt idx="227">
                  <c:v>13.06</c:v>
                </c:pt>
                <c:pt idx="228">
                  <c:v>11.08</c:v>
                </c:pt>
                <c:pt idx="229">
                  <c:v>10.06</c:v>
                </c:pt>
                <c:pt idx="230">
                  <c:v>10.09</c:v>
                </c:pt>
                <c:pt idx="231">
                  <c:v>10.029999999999999</c:v>
                </c:pt>
                <c:pt idx="232">
                  <c:v>4.24</c:v>
                </c:pt>
                <c:pt idx="233">
                  <c:v>10.130000000000001</c:v>
                </c:pt>
                <c:pt idx="234">
                  <c:v>13.18</c:v>
                </c:pt>
                <c:pt idx="235">
                  <c:v>11.66</c:v>
                </c:pt>
                <c:pt idx="236">
                  <c:v>9.85</c:v>
                </c:pt>
                <c:pt idx="237">
                  <c:v>12.46</c:v>
                </c:pt>
                <c:pt idx="238">
                  <c:v>11.83</c:v>
                </c:pt>
                <c:pt idx="239">
                  <c:v>18.149999999999999</c:v>
                </c:pt>
                <c:pt idx="240">
                  <c:v>15.89</c:v>
                </c:pt>
                <c:pt idx="241">
                  <c:v>15.63</c:v>
                </c:pt>
                <c:pt idx="242">
                  <c:v>14.57</c:v>
                </c:pt>
                <c:pt idx="243">
                  <c:v>5.25</c:v>
                </c:pt>
                <c:pt idx="244">
                  <c:v>13.23</c:v>
                </c:pt>
                <c:pt idx="245">
                  <c:v>14.5</c:v>
                </c:pt>
                <c:pt idx="246">
                  <c:v>8.02</c:v>
                </c:pt>
                <c:pt idx="247">
                  <c:v>17.64</c:v>
                </c:pt>
                <c:pt idx="248">
                  <c:v>15.14</c:v>
                </c:pt>
                <c:pt idx="249">
                  <c:v>16.899999999999999</c:v>
                </c:pt>
                <c:pt idx="250">
                  <c:v>10.039999999999999</c:v>
                </c:pt>
                <c:pt idx="251">
                  <c:v>19.53</c:v>
                </c:pt>
                <c:pt idx="252">
                  <c:v>7.15</c:v>
                </c:pt>
                <c:pt idx="253">
                  <c:v>9.6300000000000008</c:v>
                </c:pt>
                <c:pt idx="254">
                  <c:v>9.2799999999999994</c:v>
                </c:pt>
                <c:pt idx="255">
                  <c:v>14.03</c:v>
                </c:pt>
                <c:pt idx="256">
                  <c:v>13.91</c:v>
                </c:pt>
                <c:pt idx="257">
                  <c:v>10.33</c:v>
                </c:pt>
                <c:pt idx="258">
                  <c:v>14.97</c:v>
                </c:pt>
                <c:pt idx="259">
                  <c:v>9.26</c:v>
                </c:pt>
                <c:pt idx="260">
                  <c:v>12.65</c:v>
                </c:pt>
                <c:pt idx="261">
                  <c:v>15.64</c:v>
                </c:pt>
                <c:pt idx="262">
                  <c:v>8.0299999999999994</c:v>
                </c:pt>
                <c:pt idx="263">
                  <c:v>9.93</c:v>
                </c:pt>
                <c:pt idx="264">
                  <c:v>13.73</c:v>
                </c:pt>
                <c:pt idx="265">
                  <c:v>15.35</c:v>
                </c:pt>
                <c:pt idx="266">
                  <c:v>13.66</c:v>
                </c:pt>
                <c:pt idx="267">
                  <c:v>3.15</c:v>
                </c:pt>
                <c:pt idx="268">
                  <c:v>6.18</c:v>
                </c:pt>
                <c:pt idx="269">
                  <c:v>2.56</c:v>
                </c:pt>
                <c:pt idx="270">
                  <c:v>10.74</c:v>
                </c:pt>
                <c:pt idx="271">
                  <c:v>11.88</c:v>
                </c:pt>
                <c:pt idx="272">
                  <c:v>10.36</c:v>
                </c:pt>
                <c:pt idx="273">
                  <c:v>15.54</c:v>
                </c:pt>
                <c:pt idx="274">
                  <c:v>15.24</c:v>
                </c:pt>
                <c:pt idx="275">
                  <c:v>13.95</c:v>
                </c:pt>
                <c:pt idx="276">
                  <c:v>17.48</c:v>
                </c:pt>
                <c:pt idx="277">
                  <c:v>0.81</c:v>
                </c:pt>
                <c:pt idx="278">
                  <c:v>16.829999999999998</c:v>
                </c:pt>
                <c:pt idx="279">
                  <c:v>16.13</c:v>
                </c:pt>
                <c:pt idx="280">
                  <c:v>17.18</c:v>
                </c:pt>
                <c:pt idx="281">
                  <c:v>20.46</c:v>
                </c:pt>
                <c:pt idx="282">
                  <c:v>15.95</c:v>
                </c:pt>
                <c:pt idx="283">
                  <c:v>17.98</c:v>
                </c:pt>
                <c:pt idx="284">
                  <c:v>15.2</c:v>
                </c:pt>
                <c:pt idx="285">
                  <c:v>6.74</c:v>
                </c:pt>
                <c:pt idx="286">
                  <c:v>2.87</c:v>
                </c:pt>
                <c:pt idx="287">
                  <c:v>11.4</c:v>
                </c:pt>
                <c:pt idx="288">
                  <c:v>9.43</c:v>
                </c:pt>
                <c:pt idx="289">
                  <c:v>19.190000000000001</c:v>
                </c:pt>
                <c:pt idx="290">
                  <c:v>19.489999999999998</c:v>
                </c:pt>
                <c:pt idx="291">
                  <c:v>11.02</c:v>
                </c:pt>
                <c:pt idx="292">
                  <c:v>15.73</c:v>
                </c:pt>
                <c:pt idx="293">
                  <c:v>13.04</c:v>
                </c:pt>
                <c:pt idx="294">
                  <c:v>15.38</c:v>
                </c:pt>
                <c:pt idx="295">
                  <c:v>14.18</c:v>
                </c:pt>
                <c:pt idx="296">
                  <c:v>15.95</c:v>
                </c:pt>
                <c:pt idx="297">
                  <c:v>14.65</c:v>
                </c:pt>
                <c:pt idx="298">
                  <c:v>14.6</c:v>
                </c:pt>
                <c:pt idx="299">
                  <c:v>16.420000000000002</c:v>
                </c:pt>
                <c:pt idx="300">
                  <c:v>11.03</c:v>
                </c:pt>
                <c:pt idx="301">
                  <c:v>13.59</c:v>
                </c:pt>
                <c:pt idx="302">
                  <c:v>10.14</c:v>
                </c:pt>
                <c:pt idx="303">
                  <c:v>17.59</c:v>
                </c:pt>
                <c:pt idx="304">
                  <c:v>16</c:v>
                </c:pt>
                <c:pt idx="305">
                  <c:v>16.11</c:v>
                </c:pt>
                <c:pt idx="306">
                  <c:v>11.3</c:v>
                </c:pt>
                <c:pt idx="307">
                  <c:v>16.47</c:v>
                </c:pt>
                <c:pt idx="308">
                  <c:v>17.850000000000001</c:v>
                </c:pt>
                <c:pt idx="309">
                  <c:v>16.43</c:v>
                </c:pt>
                <c:pt idx="310">
                  <c:v>18.170000000000002</c:v>
                </c:pt>
                <c:pt idx="311">
                  <c:v>18.22</c:v>
                </c:pt>
                <c:pt idx="312">
                  <c:v>14.63</c:v>
                </c:pt>
                <c:pt idx="313">
                  <c:v>19.920000000000002</c:v>
                </c:pt>
                <c:pt idx="314">
                  <c:v>18.55</c:v>
                </c:pt>
                <c:pt idx="315">
                  <c:v>20.47</c:v>
                </c:pt>
                <c:pt idx="316">
                  <c:v>16.649999999999999</c:v>
                </c:pt>
                <c:pt idx="317">
                  <c:v>15.3</c:v>
                </c:pt>
                <c:pt idx="318">
                  <c:v>17.43</c:v>
                </c:pt>
                <c:pt idx="319">
                  <c:v>13.95</c:v>
                </c:pt>
                <c:pt idx="320">
                  <c:v>13.23</c:v>
                </c:pt>
                <c:pt idx="321">
                  <c:v>13.95</c:v>
                </c:pt>
                <c:pt idx="322">
                  <c:v>14.19</c:v>
                </c:pt>
                <c:pt idx="323">
                  <c:v>16.29</c:v>
                </c:pt>
                <c:pt idx="324">
                  <c:v>16.98</c:v>
                </c:pt>
                <c:pt idx="325">
                  <c:v>18.38</c:v>
                </c:pt>
                <c:pt idx="326">
                  <c:v>14.23</c:v>
                </c:pt>
                <c:pt idx="327">
                  <c:v>15.8</c:v>
                </c:pt>
                <c:pt idx="328">
                  <c:v>18.350000000000001</c:v>
                </c:pt>
                <c:pt idx="329">
                  <c:v>14.26</c:v>
                </c:pt>
                <c:pt idx="330">
                  <c:v>15.52</c:v>
                </c:pt>
                <c:pt idx="331">
                  <c:v>20.03</c:v>
                </c:pt>
                <c:pt idx="332">
                  <c:v>21.66</c:v>
                </c:pt>
                <c:pt idx="333">
                  <c:v>19.36</c:v>
                </c:pt>
                <c:pt idx="334">
                  <c:v>15.41</c:v>
                </c:pt>
                <c:pt idx="335">
                  <c:v>21.38</c:v>
                </c:pt>
                <c:pt idx="336">
                  <c:v>20.45</c:v>
                </c:pt>
                <c:pt idx="337">
                  <c:v>17.940000000000001</c:v>
                </c:pt>
                <c:pt idx="338">
                  <c:v>16.73</c:v>
                </c:pt>
                <c:pt idx="339">
                  <c:v>19.059999999999999</c:v>
                </c:pt>
                <c:pt idx="340">
                  <c:v>18.18</c:v>
                </c:pt>
                <c:pt idx="341">
                  <c:v>18.3</c:v>
                </c:pt>
                <c:pt idx="342">
                  <c:v>16.89</c:v>
                </c:pt>
                <c:pt idx="343">
                  <c:v>18.52</c:v>
                </c:pt>
                <c:pt idx="344">
                  <c:v>17.22</c:v>
                </c:pt>
                <c:pt idx="345">
                  <c:v>19.510000000000002</c:v>
                </c:pt>
                <c:pt idx="346">
                  <c:v>19.79</c:v>
                </c:pt>
                <c:pt idx="347">
                  <c:v>13.62</c:v>
                </c:pt>
                <c:pt idx="348">
                  <c:v>19.010000000000002</c:v>
                </c:pt>
                <c:pt idx="349">
                  <c:v>21.89</c:v>
                </c:pt>
                <c:pt idx="350">
                  <c:v>18.98</c:v>
                </c:pt>
                <c:pt idx="351">
                  <c:v>16.36</c:v>
                </c:pt>
                <c:pt idx="352">
                  <c:v>21.86</c:v>
                </c:pt>
                <c:pt idx="353">
                  <c:v>7.29</c:v>
                </c:pt>
                <c:pt idx="354">
                  <c:v>15.43</c:v>
                </c:pt>
                <c:pt idx="355">
                  <c:v>16.29</c:v>
                </c:pt>
                <c:pt idx="356">
                  <c:v>12.21</c:v>
                </c:pt>
                <c:pt idx="357">
                  <c:v>13.02</c:v>
                </c:pt>
                <c:pt idx="358">
                  <c:v>20.51</c:v>
                </c:pt>
                <c:pt idx="359">
                  <c:v>14.05</c:v>
                </c:pt>
                <c:pt idx="360">
                  <c:v>14.42</c:v>
                </c:pt>
                <c:pt idx="361">
                  <c:v>12.95</c:v>
                </c:pt>
                <c:pt idx="362">
                  <c:v>18.8</c:v>
                </c:pt>
                <c:pt idx="363">
                  <c:v>14.35</c:v>
                </c:pt>
                <c:pt idx="364">
                  <c:v>20.149999999999999</c:v>
                </c:pt>
                <c:pt idx="365">
                  <c:v>20.54</c:v>
                </c:pt>
                <c:pt idx="366">
                  <c:v>16.239999999999998</c:v>
                </c:pt>
                <c:pt idx="367">
                  <c:v>16.18</c:v>
                </c:pt>
                <c:pt idx="368">
                  <c:v>12.66</c:v>
                </c:pt>
                <c:pt idx="369">
                  <c:v>14.85</c:v>
                </c:pt>
                <c:pt idx="370">
                  <c:v>21.57</c:v>
                </c:pt>
                <c:pt idx="371">
                  <c:v>22.37</c:v>
                </c:pt>
                <c:pt idx="372">
                  <c:v>17.86</c:v>
                </c:pt>
                <c:pt idx="373">
                  <c:v>16.66</c:v>
                </c:pt>
                <c:pt idx="374">
                  <c:v>12.1</c:v>
                </c:pt>
                <c:pt idx="375">
                  <c:v>12.21</c:v>
                </c:pt>
                <c:pt idx="376">
                  <c:v>18.3</c:v>
                </c:pt>
                <c:pt idx="377">
                  <c:v>17.149999999999999</c:v>
                </c:pt>
                <c:pt idx="378">
                  <c:v>11.28</c:v>
                </c:pt>
                <c:pt idx="379">
                  <c:v>16.829999999999998</c:v>
                </c:pt>
                <c:pt idx="380">
                  <c:v>20.62</c:v>
                </c:pt>
                <c:pt idx="381">
                  <c:v>17.21</c:v>
                </c:pt>
                <c:pt idx="382">
                  <c:v>15.37</c:v>
                </c:pt>
                <c:pt idx="383">
                  <c:v>16.739999999999998</c:v>
                </c:pt>
                <c:pt idx="384">
                  <c:v>14.94</c:v>
                </c:pt>
                <c:pt idx="385">
                  <c:v>17.91</c:v>
                </c:pt>
                <c:pt idx="386">
                  <c:v>15.47</c:v>
                </c:pt>
                <c:pt idx="387">
                  <c:v>22.1</c:v>
                </c:pt>
                <c:pt idx="388">
                  <c:v>24.37</c:v>
                </c:pt>
                <c:pt idx="389">
                  <c:v>23.5</c:v>
                </c:pt>
                <c:pt idx="390">
                  <c:v>14.52</c:v>
                </c:pt>
                <c:pt idx="391">
                  <c:v>11.92</c:v>
                </c:pt>
                <c:pt idx="392">
                  <c:v>11.11</c:v>
                </c:pt>
                <c:pt idx="393">
                  <c:v>11.08</c:v>
                </c:pt>
                <c:pt idx="394">
                  <c:v>8.15</c:v>
                </c:pt>
                <c:pt idx="395">
                  <c:v>11.96</c:v>
                </c:pt>
                <c:pt idx="396">
                  <c:v>13.3</c:v>
                </c:pt>
                <c:pt idx="397">
                  <c:v>13.02</c:v>
                </c:pt>
                <c:pt idx="398">
                  <c:v>23.46</c:v>
                </c:pt>
                <c:pt idx="399">
                  <c:v>17.03</c:v>
                </c:pt>
                <c:pt idx="400">
                  <c:v>22.35</c:v>
                </c:pt>
                <c:pt idx="401">
                  <c:v>19.2</c:v>
                </c:pt>
                <c:pt idx="402">
                  <c:v>21.79</c:v>
                </c:pt>
                <c:pt idx="403">
                  <c:v>21.11</c:v>
                </c:pt>
                <c:pt idx="404">
                  <c:v>25.02</c:v>
                </c:pt>
                <c:pt idx="405">
                  <c:v>23.82</c:v>
                </c:pt>
                <c:pt idx="406">
                  <c:v>24.79</c:v>
                </c:pt>
                <c:pt idx="407">
                  <c:v>23.4</c:v>
                </c:pt>
                <c:pt idx="408">
                  <c:v>17.440000000000001</c:v>
                </c:pt>
                <c:pt idx="409">
                  <c:v>20.38</c:v>
                </c:pt>
                <c:pt idx="410">
                  <c:v>21.83</c:v>
                </c:pt>
                <c:pt idx="411">
                  <c:v>18.98</c:v>
                </c:pt>
                <c:pt idx="412">
                  <c:v>19.55</c:v>
                </c:pt>
                <c:pt idx="413">
                  <c:v>8.19</c:v>
                </c:pt>
                <c:pt idx="414">
                  <c:v>18.149999999999999</c:v>
                </c:pt>
                <c:pt idx="415">
                  <c:v>22.48</c:v>
                </c:pt>
                <c:pt idx="416">
                  <c:v>16.88</c:v>
                </c:pt>
                <c:pt idx="417">
                  <c:v>26.37</c:v>
                </c:pt>
                <c:pt idx="418">
                  <c:v>20.9</c:v>
                </c:pt>
                <c:pt idx="419">
                  <c:v>24.5</c:v>
                </c:pt>
                <c:pt idx="420">
                  <c:v>15.04</c:v>
                </c:pt>
                <c:pt idx="421">
                  <c:v>18.010000000000002</c:v>
                </c:pt>
                <c:pt idx="422">
                  <c:v>19.739999999999998</c:v>
                </c:pt>
                <c:pt idx="423">
                  <c:v>15.4</c:v>
                </c:pt>
                <c:pt idx="424">
                  <c:v>11.96</c:v>
                </c:pt>
                <c:pt idx="425">
                  <c:v>11.5</c:v>
                </c:pt>
                <c:pt idx="426">
                  <c:v>13.55</c:v>
                </c:pt>
                <c:pt idx="427">
                  <c:v>12.54</c:v>
                </c:pt>
                <c:pt idx="428">
                  <c:v>9.44</c:v>
                </c:pt>
                <c:pt idx="429">
                  <c:v>7.31</c:v>
                </c:pt>
                <c:pt idx="430">
                  <c:v>18.11</c:v>
                </c:pt>
                <c:pt idx="431">
                  <c:v>9.33</c:v>
                </c:pt>
                <c:pt idx="432">
                  <c:v>12.17</c:v>
                </c:pt>
                <c:pt idx="433">
                  <c:v>12.31</c:v>
                </c:pt>
                <c:pt idx="434">
                  <c:v>18.75</c:v>
                </c:pt>
                <c:pt idx="435">
                  <c:v>21.08</c:v>
                </c:pt>
                <c:pt idx="436">
                  <c:v>13.18</c:v>
                </c:pt>
                <c:pt idx="437">
                  <c:v>17.850000000000001</c:v>
                </c:pt>
                <c:pt idx="438">
                  <c:v>19.510000000000002</c:v>
                </c:pt>
                <c:pt idx="439">
                  <c:v>15.56</c:v>
                </c:pt>
                <c:pt idx="440">
                  <c:v>20.350000000000001</c:v>
                </c:pt>
                <c:pt idx="441">
                  <c:v>15.73</c:v>
                </c:pt>
                <c:pt idx="442">
                  <c:v>7.71</c:v>
                </c:pt>
                <c:pt idx="443">
                  <c:v>9.48</c:v>
                </c:pt>
                <c:pt idx="444">
                  <c:v>22.08</c:v>
                </c:pt>
                <c:pt idx="445">
                  <c:v>10.98</c:v>
                </c:pt>
                <c:pt idx="446">
                  <c:v>17.36</c:v>
                </c:pt>
                <c:pt idx="447">
                  <c:v>17.21</c:v>
                </c:pt>
                <c:pt idx="448">
                  <c:v>16.59</c:v>
                </c:pt>
                <c:pt idx="449">
                  <c:v>13.42</c:v>
                </c:pt>
                <c:pt idx="450">
                  <c:v>9.81</c:v>
                </c:pt>
                <c:pt idx="451">
                  <c:v>8.81</c:v>
                </c:pt>
                <c:pt idx="452">
                  <c:v>9.7100000000000009</c:v>
                </c:pt>
                <c:pt idx="453">
                  <c:v>6.16</c:v>
                </c:pt>
                <c:pt idx="454">
                  <c:v>11.91</c:v>
                </c:pt>
                <c:pt idx="455">
                  <c:v>13</c:v>
                </c:pt>
                <c:pt idx="456">
                  <c:v>8.36</c:v>
                </c:pt>
                <c:pt idx="457">
                  <c:v>15.51</c:v>
                </c:pt>
                <c:pt idx="458">
                  <c:v>12.28</c:v>
                </c:pt>
                <c:pt idx="459">
                  <c:v>12.96</c:v>
                </c:pt>
                <c:pt idx="460">
                  <c:v>4.84</c:v>
                </c:pt>
                <c:pt idx="461">
                  <c:v>14.5</c:v>
                </c:pt>
                <c:pt idx="462">
                  <c:v>11.47</c:v>
                </c:pt>
                <c:pt idx="463">
                  <c:v>14.21</c:v>
                </c:pt>
                <c:pt idx="464">
                  <c:v>9.74</c:v>
                </c:pt>
                <c:pt idx="465">
                  <c:v>14.27</c:v>
                </c:pt>
                <c:pt idx="466">
                  <c:v>14.37</c:v>
                </c:pt>
                <c:pt idx="467">
                  <c:v>8.41</c:v>
                </c:pt>
                <c:pt idx="468">
                  <c:v>11.45</c:v>
                </c:pt>
                <c:pt idx="469">
                  <c:v>9.17</c:v>
                </c:pt>
                <c:pt idx="470">
                  <c:v>21.43</c:v>
                </c:pt>
                <c:pt idx="471">
                  <c:v>21.66</c:v>
                </c:pt>
                <c:pt idx="472">
                  <c:v>12.37</c:v>
                </c:pt>
                <c:pt idx="473">
                  <c:v>19</c:v>
                </c:pt>
                <c:pt idx="474">
                  <c:v>12.96</c:v>
                </c:pt>
                <c:pt idx="475">
                  <c:v>12.95</c:v>
                </c:pt>
                <c:pt idx="476">
                  <c:v>7.25</c:v>
                </c:pt>
                <c:pt idx="477">
                  <c:v>15.96</c:v>
                </c:pt>
                <c:pt idx="478">
                  <c:v>11.47</c:v>
                </c:pt>
                <c:pt idx="479">
                  <c:v>9.24</c:v>
                </c:pt>
                <c:pt idx="480">
                  <c:v>8.52</c:v>
                </c:pt>
                <c:pt idx="481">
                  <c:v>16.3</c:v>
                </c:pt>
                <c:pt idx="482">
                  <c:v>10.33</c:v>
                </c:pt>
                <c:pt idx="483">
                  <c:v>7.84</c:v>
                </c:pt>
                <c:pt idx="484">
                  <c:v>10.51</c:v>
                </c:pt>
                <c:pt idx="485">
                  <c:v>7.6</c:v>
                </c:pt>
                <c:pt idx="486">
                  <c:v>8.15</c:v>
                </c:pt>
                <c:pt idx="487">
                  <c:v>10.199999999999999</c:v>
                </c:pt>
                <c:pt idx="488">
                  <c:v>13.07</c:v>
                </c:pt>
                <c:pt idx="489">
                  <c:v>13.54</c:v>
                </c:pt>
                <c:pt idx="490">
                  <c:v>11.31</c:v>
                </c:pt>
                <c:pt idx="491">
                  <c:v>13.06</c:v>
                </c:pt>
                <c:pt idx="492">
                  <c:v>11.96</c:v>
                </c:pt>
                <c:pt idx="493">
                  <c:v>10.8</c:v>
                </c:pt>
                <c:pt idx="494">
                  <c:v>10.43</c:v>
                </c:pt>
                <c:pt idx="495">
                  <c:v>14.09</c:v>
                </c:pt>
                <c:pt idx="496">
                  <c:v>13.22</c:v>
                </c:pt>
                <c:pt idx="497">
                  <c:v>9.15</c:v>
                </c:pt>
                <c:pt idx="498">
                  <c:v>6.83</c:v>
                </c:pt>
                <c:pt idx="499">
                  <c:v>6.22</c:v>
                </c:pt>
                <c:pt idx="500">
                  <c:v>6.38</c:v>
                </c:pt>
                <c:pt idx="501">
                  <c:v>9.2200000000000006</c:v>
                </c:pt>
                <c:pt idx="502">
                  <c:v>11.52</c:v>
                </c:pt>
                <c:pt idx="503">
                  <c:v>7.07</c:v>
                </c:pt>
                <c:pt idx="504">
                  <c:v>11.23</c:v>
                </c:pt>
                <c:pt idx="505">
                  <c:v>8.66</c:v>
                </c:pt>
                <c:pt idx="506">
                  <c:v>14.88</c:v>
                </c:pt>
                <c:pt idx="507">
                  <c:v>7.51</c:v>
                </c:pt>
                <c:pt idx="508">
                  <c:v>10.29</c:v>
                </c:pt>
                <c:pt idx="509">
                  <c:v>10.94</c:v>
                </c:pt>
                <c:pt idx="510">
                  <c:v>11.34</c:v>
                </c:pt>
                <c:pt idx="511">
                  <c:v>10.56</c:v>
                </c:pt>
                <c:pt idx="512">
                  <c:v>9</c:v>
                </c:pt>
                <c:pt idx="513">
                  <c:v>5.44</c:v>
                </c:pt>
                <c:pt idx="514">
                  <c:v>9.31</c:v>
                </c:pt>
                <c:pt idx="515">
                  <c:v>14.82</c:v>
                </c:pt>
                <c:pt idx="516">
                  <c:v>16.91</c:v>
                </c:pt>
                <c:pt idx="517">
                  <c:v>9.15</c:v>
                </c:pt>
                <c:pt idx="518">
                  <c:v>10.45</c:v>
                </c:pt>
                <c:pt idx="519">
                  <c:v>10.42</c:v>
                </c:pt>
                <c:pt idx="520">
                  <c:v>10.69</c:v>
                </c:pt>
                <c:pt idx="521">
                  <c:v>7.78</c:v>
                </c:pt>
                <c:pt idx="522">
                  <c:v>16.62</c:v>
                </c:pt>
                <c:pt idx="523">
                  <c:v>10.36</c:v>
                </c:pt>
                <c:pt idx="524">
                  <c:v>13.28</c:v>
                </c:pt>
                <c:pt idx="525">
                  <c:v>8.56</c:v>
                </c:pt>
                <c:pt idx="526">
                  <c:v>4.66</c:v>
                </c:pt>
                <c:pt idx="527">
                  <c:v>10.3</c:v>
                </c:pt>
                <c:pt idx="528">
                  <c:v>10.66</c:v>
                </c:pt>
                <c:pt idx="529">
                  <c:v>15.12</c:v>
                </c:pt>
                <c:pt idx="530">
                  <c:v>7.51</c:v>
                </c:pt>
                <c:pt idx="531">
                  <c:v>18.399999999999999</c:v>
                </c:pt>
                <c:pt idx="532">
                  <c:v>20.58</c:v>
                </c:pt>
                <c:pt idx="533">
                  <c:v>12.99</c:v>
                </c:pt>
                <c:pt idx="534">
                  <c:v>8.5</c:v>
                </c:pt>
                <c:pt idx="535">
                  <c:v>14.1</c:v>
                </c:pt>
                <c:pt idx="536">
                  <c:v>14.46</c:v>
                </c:pt>
                <c:pt idx="537">
                  <c:v>9.82</c:v>
                </c:pt>
                <c:pt idx="538">
                  <c:v>9.15</c:v>
                </c:pt>
                <c:pt idx="539">
                  <c:v>10.6</c:v>
                </c:pt>
                <c:pt idx="540">
                  <c:v>14.42</c:v>
                </c:pt>
                <c:pt idx="541">
                  <c:v>8.49</c:v>
                </c:pt>
                <c:pt idx="542">
                  <c:v>9.76</c:v>
                </c:pt>
                <c:pt idx="543">
                  <c:v>7.84</c:v>
                </c:pt>
                <c:pt idx="544">
                  <c:v>11.26</c:v>
                </c:pt>
                <c:pt idx="545">
                  <c:v>10.39</c:v>
                </c:pt>
                <c:pt idx="546">
                  <c:v>10.29</c:v>
                </c:pt>
                <c:pt idx="547">
                  <c:v>3.38</c:v>
                </c:pt>
                <c:pt idx="548">
                  <c:v>10.51</c:v>
                </c:pt>
                <c:pt idx="549">
                  <c:v>10.3</c:v>
                </c:pt>
                <c:pt idx="550">
                  <c:v>10.130000000000001</c:v>
                </c:pt>
                <c:pt idx="551">
                  <c:v>14.06</c:v>
                </c:pt>
                <c:pt idx="552">
                  <c:v>7.55</c:v>
                </c:pt>
                <c:pt idx="553">
                  <c:v>6.27</c:v>
                </c:pt>
                <c:pt idx="554">
                  <c:v>15.01</c:v>
                </c:pt>
                <c:pt idx="555">
                  <c:v>17.420000000000002</c:v>
                </c:pt>
                <c:pt idx="556">
                  <c:v>16.079999999999998</c:v>
                </c:pt>
                <c:pt idx="557">
                  <c:v>16.11</c:v>
                </c:pt>
                <c:pt idx="558">
                  <c:v>11.07</c:v>
                </c:pt>
                <c:pt idx="559">
                  <c:v>11.81</c:v>
                </c:pt>
                <c:pt idx="560">
                  <c:v>14.58</c:v>
                </c:pt>
                <c:pt idx="561">
                  <c:v>16.579999999999998</c:v>
                </c:pt>
                <c:pt idx="562">
                  <c:v>10.15</c:v>
                </c:pt>
                <c:pt idx="563">
                  <c:v>13.67</c:v>
                </c:pt>
                <c:pt idx="564">
                  <c:v>16.89</c:v>
                </c:pt>
                <c:pt idx="565">
                  <c:v>9.59</c:v>
                </c:pt>
                <c:pt idx="566">
                  <c:v>13.23</c:v>
                </c:pt>
                <c:pt idx="567">
                  <c:v>11.98</c:v>
                </c:pt>
                <c:pt idx="568">
                  <c:v>12.45</c:v>
                </c:pt>
                <c:pt idx="569">
                  <c:v>8.8000000000000007</c:v>
                </c:pt>
                <c:pt idx="570">
                  <c:v>7.44</c:v>
                </c:pt>
                <c:pt idx="571">
                  <c:v>14.82</c:v>
                </c:pt>
                <c:pt idx="572">
                  <c:v>18.71</c:v>
                </c:pt>
                <c:pt idx="573">
                  <c:v>4.2699999999999996</c:v>
                </c:pt>
                <c:pt idx="574">
                  <c:v>19.02</c:v>
                </c:pt>
                <c:pt idx="575">
                  <c:v>14.21</c:v>
                </c:pt>
                <c:pt idx="576">
                  <c:v>11.65</c:v>
                </c:pt>
                <c:pt idx="577">
                  <c:v>3.9</c:v>
                </c:pt>
                <c:pt idx="578">
                  <c:v>10.93</c:v>
                </c:pt>
                <c:pt idx="579">
                  <c:v>3.77</c:v>
                </c:pt>
                <c:pt idx="580">
                  <c:v>13.13</c:v>
                </c:pt>
                <c:pt idx="581">
                  <c:v>9.66</c:v>
                </c:pt>
                <c:pt idx="582">
                  <c:v>12.25</c:v>
                </c:pt>
                <c:pt idx="583">
                  <c:v>10.83</c:v>
                </c:pt>
                <c:pt idx="584">
                  <c:v>8.42</c:v>
                </c:pt>
                <c:pt idx="585">
                  <c:v>7.38</c:v>
                </c:pt>
                <c:pt idx="586">
                  <c:v>7.64</c:v>
                </c:pt>
                <c:pt idx="587">
                  <c:v>8.2200000000000006</c:v>
                </c:pt>
                <c:pt idx="588">
                  <c:v>7.54</c:v>
                </c:pt>
                <c:pt idx="589">
                  <c:v>7.1</c:v>
                </c:pt>
                <c:pt idx="590">
                  <c:v>17.96</c:v>
                </c:pt>
                <c:pt idx="591">
                  <c:v>16.12</c:v>
                </c:pt>
                <c:pt idx="592">
                  <c:v>17.239999999999998</c:v>
                </c:pt>
                <c:pt idx="593">
                  <c:v>16.3</c:v>
                </c:pt>
                <c:pt idx="594">
                  <c:v>12.24</c:v>
                </c:pt>
                <c:pt idx="595">
                  <c:v>10.26</c:v>
                </c:pt>
                <c:pt idx="596">
                  <c:v>6.07</c:v>
                </c:pt>
                <c:pt idx="597">
                  <c:v>13.86</c:v>
                </c:pt>
                <c:pt idx="598">
                  <c:v>12</c:v>
                </c:pt>
                <c:pt idx="599">
                  <c:v>8.07</c:v>
                </c:pt>
                <c:pt idx="600">
                  <c:v>8.4</c:v>
                </c:pt>
                <c:pt idx="601">
                  <c:v>12.56</c:v>
                </c:pt>
                <c:pt idx="602">
                  <c:v>13.12</c:v>
                </c:pt>
                <c:pt idx="603">
                  <c:v>9.9600000000000009</c:v>
                </c:pt>
                <c:pt idx="604">
                  <c:v>5.6</c:v>
                </c:pt>
                <c:pt idx="605">
                  <c:v>11.79</c:v>
                </c:pt>
                <c:pt idx="606">
                  <c:v>13.01</c:v>
                </c:pt>
                <c:pt idx="607">
                  <c:v>11.9</c:v>
                </c:pt>
                <c:pt idx="608">
                  <c:v>14.23</c:v>
                </c:pt>
                <c:pt idx="609">
                  <c:v>10.45</c:v>
                </c:pt>
                <c:pt idx="610">
                  <c:v>7.8</c:v>
                </c:pt>
                <c:pt idx="611">
                  <c:v>7.43</c:v>
                </c:pt>
                <c:pt idx="612">
                  <c:v>13.68</c:v>
                </c:pt>
                <c:pt idx="613">
                  <c:v>11.59</c:v>
                </c:pt>
                <c:pt idx="614">
                  <c:v>7.04</c:v>
                </c:pt>
                <c:pt idx="615">
                  <c:v>13.64</c:v>
                </c:pt>
                <c:pt idx="616">
                  <c:v>12.45</c:v>
                </c:pt>
                <c:pt idx="617">
                  <c:v>7</c:v>
                </c:pt>
                <c:pt idx="618">
                  <c:v>10.61</c:v>
                </c:pt>
                <c:pt idx="619">
                  <c:v>10.74</c:v>
                </c:pt>
                <c:pt idx="620">
                  <c:v>6.16</c:v>
                </c:pt>
                <c:pt idx="621">
                  <c:v>16.149999999999999</c:v>
                </c:pt>
                <c:pt idx="622">
                  <c:v>13.79</c:v>
                </c:pt>
                <c:pt idx="623">
                  <c:v>12.09</c:v>
                </c:pt>
                <c:pt idx="624">
                  <c:v>11.99</c:v>
                </c:pt>
                <c:pt idx="625">
                  <c:v>13.81</c:v>
                </c:pt>
                <c:pt idx="626">
                  <c:v>1.73</c:v>
                </c:pt>
                <c:pt idx="627">
                  <c:v>17.64</c:v>
                </c:pt>
                <c:pt idx="628">
                  <c:v>18.41</c:v>
                </c:pt>
                <c:pt idx="629">
                  <c:v>9.5399999999999991</c:v>
                </c:pt>
                <c:pt idx="630">
                  <c:v>3.98</c:v>
                </c:pt>
                <c:pt idx="631">
                  <c:v>4.21</c:v>
                </c:pt>
                <c:pt idx="632">
                  <c:v>11.27</c:v>
                </c:pt>
                <c:pt idx="633">
                  <c:v>5.85</c:v>
                </c:pt>
                <c:pt idx="634">
                  <c:v>4.82</c:v>
                </c:pt>
                <c:pt idx="635">
                  <c:v>7.99</c:v>
                </c:pt>
                <c:pt idx="636">
                  <c:v>13.88</c:v>
                </c:pt>
                <c:pt idx="637">
                  <c:v>13.67</c:v>
                </c:pt>
                <c:pt idx="638">
                  <c:v>8.68</c:v>
                </c:pt>
                <c:pt idx="639">
                  <c:v>10.14</c:v>
                </c:pt>
                <c:pt idx="640">
                  <c:v>2.25</c:v>
                </c:pt>
                <c:pt idx="641">
                  <c:v>1.85</c:v>
                </c:pt>
                <c:pt idx="642">
                  <c:v>7.74</c:v>
                </c:pt>
                <c:pt idx="643">
                  <c:v>15.14</c:v>
                </c:pt>
                <c:pt idx="644">
                  <c:v>7.56</c:v>
                </c:pt>
                <c:pt idx="645">
                  <c:v>8.42</c:v>
                </c:pt>
                <c:pt idx="646">
                  <c:v>11.38</c:v>
                </c:pt>
                <c:pt idx="647">
                  <c:v>7.53</c:v>
                </c:pt>
                <c:pt idx="648">
                  <c:v>12.22</c:v>
                </c:pt>
                <c:pt idx="649">
                  <c:v>6.89</c:v>
                </c:pt>
                <c:pt idx="650">
                  <c:v>7.15</c:v>
                </c:pt>
                <c:pt idx="651">
                  <c:v>15.17</c:v>
                </c:pt>
                <c:pt idx="652">
                  <c:v>16.82</c:v>
                </c:pt>
                <c:pt idx="653">
                  <c:v>14.64</c:v>
                </c:pt>
                <c:pt idx="654">
                  <c:v>12.4</c:v>
                </c:pt>
                <c:pt idx="655">
                  <c:v>12.36</c:v>
                </c:pt>
                <c:pt idx="656">
                  <c:v>7.58</c:v>
                </c:pt>
                <c:pt idx="657">
                  <c:v>9.39</c:v>
                </c:pt>
                <c:pt idx="658">
                  <c:v>10.050000000000001</c:v>
                </c:pt>
                <c:pt idx="659">
                  <c:v>7.61</c:v>
                </c:pt>
                <c:pt idx="660">
                  <c:v>14.34</c:v>
                </c:pt>
                <c:pt idx="661">
                  <c:v>10.51</c:v>
                </c:pt>
                <c:pt idx="662">
                  <c:v>10.44</c:v>
                </c:pt>
                <c:pt idx="663">
                  <c:v>10.19</c:v>
                </c:pt>
                <c:pt idx="664">
                  <c:v>9.59</c:v>
                </c:pt>
                <c:pt idx="665">
                  <c:v>11.88</c:v>
                </c:pt>
                <c:pt idx="666">
                  <c:v>17.04</c:v>
                </c:pt>
                <c:pt idx="667">
                  <c:v>19.489999999999998</c:v>
                </c:pt>
                <c:pt idx="668">
                  <c:v>17.84</c:v>
                </c:pt>
                <c:pt idx="669">
                  <c:v>17.29</c:v>
                </c:pt>
                <c:pt idx="670">
                  <c:v>19.059999999999999</c:v>
                </c:pt>
                <c:pt idx="671">
                  <c:v>10.29</c:v>
                </c:pt>
                <c:pt idx="672">
                  <c:v>13.87</c:v>
                </c:pt>
                <c:pt idx="673">
                  <c:v>11.15</c:v>
                </c:pt>
                <c:pt idx="674">
                  <c:v>7.98</c:v>
                </c:pt>
                <c:pt idx="675">
                  <c:v>11.49</c:v>
                </c:pt>
                <c:pt idx="676">
                  <c:v>15.75</c:v>
                </c:pt>
                <c:pt idx="677">
                  <c:v>16.93</c:v>
                </c:pt>
                <c:pt idx="678">
                  <c:v>17.13</c:v>
                </c:pt>
                <c:pt idx="679">
                  <c:v>16.36</c:v>
                </c:pt>
                <c:pt idx="680">
                  <c:v>14.96</c:v>
                </c:pt>
                <c:pt idx="681">
                  <c:v>18.34</c:v>
                </c:pt>
                <c:pt idx="682">
                  <c:v>18.97</c:v>
                </c:pt>
                <c:pt idx="683">
                  <c:v>18.68</c:v>
                </c:pt>
                <c:pt idx="684">
                  <c:v>20.32</c:v>
                </c:pt>
                <c:pt idx="685">
                  <c:v>18.11</c:v>
                </c:pt>
                <c:pt idx="686">
                  <c:v>17.88</c:v>
                </c:pt>
                <c:pt idx="687">
                  <c:v>16.36</c:v>
                </c:pt>
                <c:pt idx="688">
                  <c:v>16.940000000000001</c:v>
                </c:pt>
                <c:pt idx="689">
                  <c:v>15.78</c:v>
                </c:pt>
                <c:pt idx="690">
                  <c:v>17.98</c:v>
                </c:pt>
                <c:pt idx="691">
                  <c:v>20.34</c:v>
                </c:pt>
                <c:pt idx="692">
                  <c:v>20.54</c:v>
                </c:pt>
                <c:pt idx="693">
                  <c:v>17.670000000000002</c:v>
                </c:pt>
                <c:pt idx="694">
                  <c:v>21.03</c:v>
                </c:pt>
                <c:pt idx="695">
                  <c:v>18.989999999999998</c:v>
                </c:pt>
                <c:pt idx="696">
                  <c:v>19.16</c:v>
                </c:pt>
                <c:pt idx="697">
                  <c:v>20.9</c:v>
                </c:pt>
                <c:pt idx="698">
                  <c:v>18.84</c:v>
                </c:pt>
                <c:pt idx="699">
                  <c:v>13.26</c:v>
                </c:pt>
                <c:pt idx="700">
                  <c:v>16.86</c:v>
                </c:pt>
                <c:pt idx="701">
                  <c:v>20.98</c:v>
                </c:pt>
                <c:pt idx="702">
                  <c:v>21.74</c:v>
                </c:pt>
                <c:pt idx="703">
                  <c:v>14.68</c:v>
                </c:pt>
                <c:pt idx="704">
                  <c:v>19.489999999999998</c:v>
                </c:pt>
                <c:pt idx="705">
                  <c:v>16.100000000000001</c:v>
                </c:pt>
                <c:pt idx="706">
                  <c:v>11.73</c:v>
                </c:pt>
                <c:pt idx="707">
                  <c:v>14.64</c:v>
                </c:pt>
                <c:pt idx="708">
                  <c:v>15</c:v>
                </c:pt>
                <c:pt idx="709">
                  <c:v>13.99</c:v>
                </c:pt>
                <c:pt idx="710">
                  <c:v>20.399999999999999</c:v>
                </c:pt>
                <c:pt idx="711">
                  <c:v>10.79</c:v>
                </c:pt>
                <c:pt idx="712">
                  <c:v>15.2</c:v>
                </c:pt>
                <c:pt idx="713">
                  <c:v>19.63</c:v>
                </c:pt>
                <c:pt idx="714">
                  <c:v>19.18</c:v>
                </c:pt>
                <c:pt idx="715">
                  <c:v>12.15</c:v>
                </c:pt>
                <c:pt idx="716">
                  <c:v>14.24</c:v>
                </c:pt>
                <c:pt idx="717">
                  <c:v>15.92</c:v>
                </c:pt>
                <c:pt idx="718">
                  <c:v>14.37</c:v>
                </c:pt>
                <c:pt idx="719">
                  <c:v>17.399999999999999</c:v>
                </c:pt>
                <c:pt idx="720">
                  <c:v>16.53</c:v>
                </c:pt>
                <c:pt idx="721">
                  <c:v>19.63</c:v>
                </c:pt>
                <c:pt idx="722">
                  <c:v>17.93</c:v>
                </c:pt>
                <c:pt idx="723">
                  <c:v>21.07</c:v>
                </c:pt>
                <c:pt idx="724">
                  <c:v>16.260000000000002</c:v>
                </c:pt>
                <c:pt idx="725">
                  <c:v>13.34</c:v>
                </c:pt>
                <c:pt idx="726">
                  <c:v>21.09</c:v>
                </c:pt>
                <c:pt idx="727">
                  <c:v>18.62</c:v>
                </c:pt>
                <c:pt idx="728">
                  <c:v>19.8</c:v>
                </c:pt>
                <c:pt idx="729">
                  <c:v>16.14</c:v>
                </c:pt>
                <c:pt idx="730">
                  <c:v>18.350000000000001</c:v>
                </c:pt>
                <c:pt idx="731">
                  <c:v>21.32</c:v>
                </c:pt>
                <c:pt idx="732">
                  <c:v>18.600000000000001</c:v>
                </c:pt>
                <c:pt idx="733">
                  <c:v>21.26</c:v>
                </c:pt>
                <c:pt idx="734">
                  <c:v>18.41</c:v>
                </c:pt>
                <c:pt idx="735">
                  <c:v>20.76</c:v>
                </c:pt>
                <c:pt idx="736">
                  <c:v>23.34</c:v>
                </c:pt>
                <c:pt idx="737">
                  <c:v>23.36</c:v>
                </c:pt>
                <c:pt idx="738">
                  <c:v>21.51</c:v>
                </c:pt>
                <c:pt idx="739">
                  <c:v>21.67</c:v>
                </c:pt>
                <c:pt idx="740">
                  <c:v>16.809999999999999</c:v>
                </c:pt>
                <c:pt idx="741">
                  <c:v>17.46</c:v>
                </c:pt>
                <c:pt idx="742">
                  <c:v>16.510000000000002</c:v>
                </c:pt>
                <c:pt idx="743">
                  <c:v>18.05</c:v>
                </c:pt>
                <c:pt idx="744">
                  <c:v>13.99</c:v>
                </c:pt>
                <c:pt idx="745">
                  <c:v>17.45</c:v>
                </c:pt>
                <c:pt idx="746">
                  <c:v>19.64</c:v>
                </c:pt>
                <c:pt idx="747">
                  <c:v>18.98</c:v>
                </c:pt>
                <c:pt idx="748">
                  <c:v>18.350000000000001</c:v>
                </c:pt>
                <c:pt idx="749">
                  <c:v>15.34</c:v>
                </c:pt>
                <c:pt idx="750">
                  <c:v>15.47</c:v>
                </c:pt>
                <c:pt idx="751">
                  <c:v>11.91</c:v>
                </c:pt>
                <c:pt idx="752">
                  <c:v>18.05</c:v>
                </c:pt>
                <c:pt idx="753">
                  <c:v>14.88</c:v>
                </c:pt>
                <c:pt idx="754">
                  <c:v>16.87</c:v>
                </c:pt>
                <c:pt idx="755">
                  <c:v>20.170000000000002</c:v>
                </c:pt>
                <c:pt idx="756">
                  <c:v>21.6</c:v>
                </c:pt>
                <c:pt idx="757">
                  <c:v>23.52</c:v>
                </c:pt>
                <c:pt idx="758">
                  <c:v>21.72</c:v>
                </c:pt>
                <c:pt idx="759">
                  <c:v>18.940000000000001</c:v>
                </c:pt>
                <c:pt idx="760">
                  <c:v>24.76</c:v>
                </c:pt>
                <c:pt idx="761">
                  <c:v>20.85</c:v>
                </c:pt>
                <c:pt idx="762">
                  <c:v>15.52</c:v>
                </c:pt>
                <c:pt idx="763">
                  <c:v>18.77</c:v>
                </c:pt>
                <c:pt idx="764">
                  <c:v>7.47</c:v>
                </c:pt>
                <c:pt idx="765">
                  <c:v>15.89</c:v>
                </c:pt>
                <c:pt idx="766">
                  <c:v>15.64</c:v>
                </c:pt>
                <c:pt idx="767">
                  <c:v>24.55</c:v>
                </c:pt>
                <c:pt idx="768">
                  <c:v>24.29</c:v>
                </c:pt>
                <c:pt idx="769">
                  <c:v>24.19</c:v>
                </c:pt>
                <c:pt idx="770">
                  <c:v>22.32</c:v>
                </c:pt>
                <c:pt idx="771">
                  <c:v>12</c:v>
                </c:pt>
                <c:pt idx="772">
                  <c:v>12.01</c:v>
                </c:pt>
                <c:pt idx="773">
                  <c:v>15.79</c:v>
                </c:pt>
                <c:pt idx="774">
                  <c:v>20.77</c:v>
                </c:pt>
                <c:pt idx="775">
                  <c:v>16.440000000000001</c:v>
                </c:pt>
                <c:pt idx="776">
                  <c:v>19.71</c:v>
                </c:pt>
                <c:pt idx="777">
                  <c:v>17.55</c:v>
                </c:pt>
                <c:pt idx="778">
                  <c:v>22.62</c:v>
                </c:pt>
                <c:pt idx="779">
                  <c:v>19.95</c:v>
                </c:pt>
                <c:pt idx="780">
                  <c:v>19.3</c:v>
                </c:pt>
                <c:pt idx="781">
                  <c:v>18.61</c:v>
                </c:pt>
                <c:pt idx="782">
                  <c:v>21.43</c:v>
                </c:pt>
                <c:pt idx="783">
                  <c:v>19.559999999999999</c:v>
                </c:pt>
                <c:pt idx="784">
                  <c:v>23.37</c:v>
                </c:pt>
                <c:pt idx="785">
                  <c:v>10.97</c:v>
                </c:pt>
                <c:pt idx="786">
                  <c:v>16.989999999999998</c:v>
                </c:pt>
                <c:pt idx="787">
                  <c:v>4.78</c:v>
                </c:pt>
                <c:pt idx="788">
                  <c:v>14.14</c:v>
                </c:pt>
                <c:pt idx="789">
                  <c:v>12.37</c:v>
                </c:pt>
                <c:pt idx="790">
                  <c:v>14.64</c:v>
                </c:pt>
                <c:pt idx="791">
                  <c:v>20.82</c:v>
                </c:pt>
                <c:pt idx="792">
                  <c:v>19.760000000000002</c:v>
                </c:pt>
                <c:pt idx="793">
                  <c:v>21.73</c:v>
                </c:pt>
                <c:pt idx="794">
                  <c:v>22.17</c:v>
                </c:pt>
                <c:pt idx="795">
                  <c:v>12.66</c:v>
                </c:pt>
                <c:pt idx="796">
                  <c:v>14.96</c:v>
                </c:pt>
                <c:pt idx="797">
                  <c:v>15.9</c:v>
                </c:pt>
                <c:pt idx="798">
                  <c:v>17.239999999999998</c:v>
                </c:pt>
                <c:pt idx="799">
                  <c:v>10.19</c:v>
                </c:pt>
                <c:pt idx="800">
                  <c:v>8.49</c:v>
                </c:pt>
                <c:pt idx="801">
                  <c:v>13.54</c:v>
                </c:pt>
                <c:pt idx="802">
                  <c:v>11.23</c:v>
                </c:pt>
                <c:pt idx="803">
                  <c:v>6.39</c:v>
                </c:pt>
                <c:pt idx="804">
                  <c:v>13.78</c:v>
                </c:pt>
                <c:pt idx="805">
                  <c:v>10.44</c:v>
                </c:pt>
                <c:pt idx="806">
                  <c:v>9.9700000000000006</c:v>
                </c:pt>
                <c:pt idx="807">
                  <c:v>10.72</c:v>
                </c:pt>
                <c:pt idx="808">
                  <c:v>12.86</c:v>
                </c:pt>
                <c:pt idx="809">
                  <c:v>10.26</c:v>
                </c:pt>
                <c:pt idx="810">
                  <c:v>12.88</c:v>
                </c:pt>
                <c:pt idx="811">
                  <c:v>8.82</c:v>
                </c:pt>
                <c:pt idx="812">
                  <c:v>15.16</c:v>
                </c:pt>
                <c:pt idx="813">
                  <c:v>18.29</c:v>
                </c:pt>
                <c:pt idx="814">
                  <c:v>15.13</c:v>
                </c:pt>
                <c:pt idx="815">
                  <c:v>17.829999999999998</c:v>
                </c:pt>
                <c:pt idx="816">
                  <c:v>18.04</c:v>
                </c:pt>
                <c:pt idx="817">
                  <c:v>17.010000000000002</c:v>
                </c:pt>
                <c:pt idx="818">
                  <c:v>18.34</c:v>
                </c:pt>
                <c:pt idx="819">
                  <c:v>13.08</c:v>
                </c:pt>
                <c:pt idx="820">
                  <c:v>4.8099999999999996</c:v>
                </c:pt>
                <c:pt idx="821">
                  <c:v>10.67</c:v>
                </c:pt>
                <c:pt idx="822">
                  <c:v>12.82</c:v>
                </c:pt>
                <c:pt idx="823">
                  <c:v>11.87</c:v>
                </c:pt>
                <c:pt idx="824">
                  <c:v>20.66</c:v>
                </c:pt>
                <c:pt idx="825">
                  <c:v>10.62</c:v>
                </c:pt>
                <c:pt idx="826">
                  <c:v>6.13</c:v>
                </c:pt>
                <c:pt idx="827">
                  <c:v>8.8000000000000007</c:v>
                </c:pt>
                <c:pt idx="828">
                  <c:v>11.09</c:v>
                </c:pt>
                <c:pt idx="829">
                  <c:v>12.68</c:v>
                </c:pt>
                <c:pt idx="830">
                  <c:v>9.2899999999999991</c:v>
                </c:pt>
                <c:pt idx="831">
                  <c:v>14.58</c:v>
                </c:pt>
                <c:pt idx="832">
                  <c:v>7.99</c:v>
                </c:pt>
                <c:pt idx="833">
                  <c:v>12.95</c:v>
                </c:pt>
                <c:pt idx="834">
                  <c:v>17.91</c:v>
                </c:pt>
                <c:pt idx="835">
                  <c:v>16.75</c:v>
                </c:pt>
                <c:pt idx="836">
                  <c:v>10.119999999999999</c:v>
                </c:pt>
                <c:pt idx="837">
                  <c:v>20.11</c:v>
                </c:pt>
                <c:pt idx="838">
                  <c:v>5.53</c:v>
                </c:pt>
                <c:pt idx="839">
                  <c:v>6.55</c:v>
                </c:pt>
                <c:pt idx="840">
                  <c:v>11.06</c:v>
                </c:pt>
                <c:pt idx="841">
                  <c:v>14.2</c:v>
                </c:pt>
                <c:pt idx="842">
                  <c:v>4.07</c:v>
                </c:pt>
                <c:pt idx="843">
                  <c:v>7.82</c:v>
                </c:pt>
                <c:pt idx="844">
                  <c:v>14.01</c:v>
                </c:pt>
                <c:pt idx="845">
                  <c:v>18.260000000000002</c:v>
                </c:pt>
                <c:pt idx="846">
                  <c:v>14.32</c:v>
                </c:pt>
                <c:pt idx="847">
                  <c:v>13.89</c:v>
                </c:pt>
                <c:pt idx="848">
                  <c:v>13.13</c:v>
                </c:pt>
                <c:pt idx="849">
                  <c:v>22.86</c:v>
                </c:pt>
                <c:pt idx="850">
                  <c:v>7.86</c:v>
                </c:pt>
                <c:pt idx="851">
                  <c:v>14.38</c:v>
                </c:pt>
                <c:pt idx="852">
                  <c:v>4.96</c:v>
                </c:pt>
                <c:pt idx="853">
                  <c:v>16.23</c:v>
                </c:pt>
                <c:pt idx="854">
                  <c:v>9.06</c:v>
                </c:pt>
                <c:pt idx="855">
                  <c:v>7.79</c:v>
                </c:pt>
                <c:pt idx="856">
                  <c:v>11.98</c:v>
                </c:pt>
                <c:pt idx="857">
                  <c:v>7.37</c:v>
                </c:pt>
                <c:pt idx="858">
                  <c:v>12.4</c:v>
                </c:pt>
                <c:pt idx="859">
                  <c:v>8.65</c:v>
                </c:pt>
                <c:pt idx="860">
                  <c:v>7.78</c:v>
                </c:pt>
                <c:pt idx="861">
                  <c:v>11.94</c:v>
                </c:pt>
                <c:pt idx="862">
                  <c:v>12.57</c:v>
                </c:pt>
                <c:pt idx="863">
                  <c:v>8.48</c:v>
                </c:pt>
                <c:pt idx="864">
                  <c:v>10.43</c:v>
                </c:pt>
                <c:pt idx="865">
                  <c:v>13.97</c:v>
                </c:pt>
                <c:pt idx="866">
                  <c:v>20.260000000000002</c:v>
                </c:pt>
                <c:pt idx="867">
                  <c:v>9.84</c:v>
                </c:pt>
                <c:pt idx="868">
                  <c:v>3.92</c:v>
                </c:pt>
                <c:pt idx="869">
                  <c:v>7.97</c:v>
                </c:pt>
                <c:pt idx="870">
                  <c:v>14.47</c:v>
                </c:pt>
                <c:pt idx="871">
                  <c:v>9.15</c:v>
                </c:pt>
                <c:pt idx="872">
                  <c:v>8.18</c:v>
                </c:pt>
                <c:pt idx="873">
                  <c:v>13.38</c:v>
                </c:pt>
                <c:pt idx="874">
                  <c:v>8.34</c:v>
                </c:pt>
                <c:pt idx="875">
                  <c:v>11.75</c:v>
                </c:pt>
                <c:pt idx="876">
                  <c:v>11.11</c:v>
                </c:pt>
                <c:pt idx="877">
                  <c:v>12.56</c:v>
                </c:pt>
                <c:pt idx="878">
                  <c:v>22.04</c:v>
                </c:pt>
                <c:pt idx="879">
                  <c:v>9.2200000000000006</c:v>
                </c:pt>
                <c:pt idx="880">
                  <c:v>11.94</c:v>
                </c:pt>
                <c:pt idx="881">
                  <c:v>14.97</c:v>
                </c:pt>
                <c:pt idx="882">
                  <c:v>9.83</c:v>
                </c:pt>
                <c:pt idx="883">
                  <c:v>12.19</c:v>
                </c:pt>
                <c:pt idx="884">
                  <c:v>9.16</c:v>
                </c:pt>
                <c:pt idx="885">
                  <c:v>12.45</c:v>
                </c:pt>
                <c:pt idx="886">
                  <c:v>12.09</c:v>
                </c:pt>
                <c:pt idx="887">
                  <c:v>11.62</c:v>
                </c:pt>
                <c:pt idx="888">
                  <c:v>14.23</c:v>
                </c:pt>
                <c:pt idx="889">
                  <c:v>8.7100000000000009</c:v>
                </c:pt>
                <c:pt idx="890">
                  <c:v>11.02</c:v>
                </c:pt>
                <c:pt idx="891">
                  <c:v>8.4</c:v>
                </c:pt>
                <c:pt idx="892">
                  <c:v>13.12</c:v>
                </c:pt>
                <c:pt idx="893">
                  <c:v>16.02</c:v>
                </c:pt>
                <c:pt idx="894">
                  <c:v>15.62</c:v>
                </c:pt>
                <c:pt idx="895">
                  <c:v>16.73</c:v>
                </c:pt>
                <c:pt idx="896">
                  <c:v>14.63</c:v>
                </c:pt>
                <c:pt idx="897">
                  <c:v>16.41</c:v>
                </c:pt>
                <c:pt idx="898">
                  <c:v>18.82</c:v>
                </c:pt>
                <c:pt idx="899">
                  <c:v>19.079999999999998</c:v>
                </c:pt>
                <c:pt idx="900">
                  <c:v>17.3</c:v>
                </c:pt>
                <c:pt idx="901">
                  <c:v>12.47</c:v>
                </c:pt>
                <c:pt idx="902">
                  <c:v>12.64</c:v>
                </c:pt>
                <c:pt idx="903">
                  <c:v>5.81</c:v>
                </c:pt>
                <c:pt idx="904">
                  <c:v>7.34</c:v>
                </c:pt>
                <c:pt idx="905">
                  <c:v>12.32</c:v>
                </c:pt>
                <c:pt idx="906">
                  <c:v>19.27</c:v>
                </c:pt>
                <c:pt idx="907">
                  <c:v>11.2</c:v>
                </c:pt>
                <c:pt idx="908">
                  <c:v>9.6</c:v>
                </c:pt>
                <c:pt idx="909">
                  <c:v>12.72</c:v>
                </c:pt>
                <c:pt idx="910">
                  <c:v>11.86</c:v>
                </c:pt>
                <c:pt idx="911">
                  <c:v>11.73</c:v>
                </c:pt>
                <c:pt idx="912">
                  <c:v>4.3899999999999997</c:v>
                </c:pt>
                <c:pt idx="913">
                  <c:v>20.76</c:v>
                </c:pt>
                <c:pt idx="914">
                  <c:v>21.69</c:v>
                </c:pt>
                <c:pt idx="915">
                  <c:v>7.53</c:v>
                </c:pt>
                <c:pt idx="916">
                  <c:v>20.73</c:v>
                </c:pt>
                <c:pt idx="917">
                  <c:v>12.26</c:v>
                </c:pt>
                <c:pt idx="918">
                  <c:v>16.62</c:v>
                </c:pt>
                <c:pt idx="919">
                  <c:v>13.71</c:v>
                </c:pt>
                <c:pt idx="920">
                  <c:v>15.88</c:v>
                </c:pt>
                <c:pt idx="921">
                  <c:v>14.87</c:v>
                </c:pt>
                <c:pt idx="922">
                  <c:v>15.08</c:v>
                </c:pt>
                <c:pt idx="923">
                  <c:v>17.75</c:v>
                </c:pt>
                <c:pt idx="924">
                  <c:v>17.559999999999999</c:v>
                </c:pt>
                <c:pt idx="925">
                  <c:v>15.22</c:v>
                </c:pt>
                <c:pt idx="926">
                  <c:v>15.98</c:v>
                </c:pt>
                <c:pt idx="927">
                  <c:v>12.88</c:v>
                </c:pt>
                <c:pt idx="928">
                  <c:v>18.329999999999998</c:v>
                </c:pt>
                <c:pt idx="929">
                  <c:v>8.7799999999999994</c:v>
                </c:pt>
                <c:pt idx="930">
                  <c:v>6.56</c:v>
                </c:pt>
                <c:pt idx="931">
                  <c:v>20.309999999999999</c:v>
                </c:pt>
                <c:pt idx="932">
                  <c:v>18.71</c:v>
                </c:pt>
                <c:pt idx="933">
                  <c:v>10.23</c:v>
                </c:pt>
                <c:pt idx="934">
                  <c:v>24.18</c:v>
                </c:pt>
                <c:pt idx="935">
                  <c:v>18.37</c:v>
                </c:pt>
                <c:pt idx="936">
                  <c:v>6.95</c:v>
                </c:pt>
                <c:pt idx="937">
                  <c:v>11.99</c:v>
                </c:pt>
                <c:pt idx="938">
                  <c:v>8.5500000000000007</c:v>
                </c:pt>
                <c:pt idx="939">
                  <c:v>16.760000000000002</c:v>
                </c:pt>
                <c:pt idx="940">
                  <c:v>15.98</c:v>
                </c:pt>
                <c:pt idx="941">
                  <c:v>13.14</c:v>
                </c:pt>
                <c:pt idx="942">
                  <c:v>12.62</c:v>
                </c:pt>
                <c:pt idx="943">
                  <c:v>11.31</c:v>
                </c:pt>
                <c:pt idx="944">
                  <c:v>16.29</c:v>
                </c:pt>
                <c:pt idx="945">
                  <c:v>18.989999999999998</c:v>
                </c:pt>
                <c:pt idx="946">
                  <c:v>17.89</c:v>
                </c:pt>
                <c:pt idx="947">
                  <c:v>22.92</c:v>
                </c:pt>
                <c:pt idx="948">
                  <c:v>11.2</c:v>
                </c:pt>
                <c:pt idx="949">
                  <c:v>20.67</c:v>
                </c:pt>
                <c:pt idx="950">
                  <c:v>20.9</c:v>
                </c:pt>
                <c:pt idx="951">
                  <c:v>13.92</c:v>
                </c:pt>
                <c:pt idx="952">
                  <c:v>12.31</c:v>
                </c:pt>
                <c:pt idx="953">
                  <c:v>16.329999999999998</c:v>
                </c:pt>
                <c:pt idx="954">
                  <c:v>15.38</c:v>
                </c:pt>
                <c:pt idx="955">
                  <c:v>13</c:v>
                </c:pt>
                <c:pt idx="956">
                  <c:v>11.14</c:v>
                </c:pt>
                <c:pt idx="957">
                  <c:v>18.690000000000001</c:v>
                </c:pt>
                <c:pt idx="958">
                  <c:v>15.46</c:v>
                </c:pt>
                <c:pt idx="959">
                  <c:v>12.79</c:v>
                </c:pt>
                <c:pt idx="960">
                  <c:v>22.32</c:v>
                </c:pt>
                <c:pt idx="961">
                  <c:v>20.56</c:v>
                </c:pt>
                <c:pt idx="962">
                  <c:v>13.97</c:v>
                </c:pt>
                <c:pt idx="963">
                  <c:v>17.2</c:v>
                </c:pt>
                <c:pt idx="964">
                  <c:v>13.51</c:v>
                </c:pt>
                <c:pt idx="965">
                  <c:v>15.92</c:v>
                </c:pt>
                <c:pt idx="966">
                  <c:v>8.4499999999999993</c:v>
                </c:pt>
                <c:pt idx="967">
                  <c:v>7.93</c:v>
                </c:pt>
                <c:pt idx="968">
                  <c:v>24.17</c:v>
                </c:pt>
                <c:pt idx="969">
                  <c:v>12.27</c:v>
                </c:pt>
                <c:pt idx="970">
                  <c:v>13.32</c:v>
                </c:pt>
                <c:pt idx="971">
                  <c:v>9.14</c:v>
                </c:pt>
                <c:pt idx="972">
                  <c:v>15.19</c:v>
                </c:pt>
                <c:pt idx="973">
                  <c:v>14.5</c:v>
                </c:pt>
                <c:pt idx="974">
                  <c:v>15.44</c:v>
                </c:pt>
                <c:pt idx="975">
                  <c:v>9.4600000000000009</c:v>
                </c:pt>
                <c:pt idx="976">
                  <c:v>12.3</c:v>
                </c:pt>
                <c:pt idx="977">
                  <c:v>14</c:v>
                </c:pt>
                <c:pt idx="978">
                  <c:v>15.31</c:v>
                </c:pt>
                <c:pt idx="979">
                  <c:v>22.58</c:v>
                </c:pt>
                <c:pt idx="980">
                  <c:v>13.18</c:v>
                </c:pt>
                <c:pt idx="981">
                  <c:v>5.25</c:v>
                </c:pt>
                <c:pt idx="982">
                  <c:v>12.66</c:v>
                </c:pt>
                <c:pt idx="983">
                  <c:v>14.13</c:v>
                </c:pt>
                <c:pt idx="984">
                  <c:v>15.71</c:v>
                </c:pt>
                <c:pt idx="985">
                  <c:v>13.85</c:v>
                </c:pt>
                <c:pt idx="986">
                  <c:v>12.86</c:v>
                </c:pt>
                <c:pt idx="987">
                  <c:v>16.18</c:v>
                </c:pt>
                <c:pt idx="988">
                  <c:v>9.7799999999999994</c:v>
                </c:pt>
                <c:pt idx="989">
                  <c:v>9.74</c:v>
                </c:pt>
                <c:pt idx="990">
                  <c:v>21.26</c:v>
                </c:pt>
                <c:pt idx="991">
                  <c:v>10.65</c:v>
                </c:pt>
                <c:pt idx="992">
                  <c:v>15.56</c:v>
                </c:pt>
                <c:pt idx="993">
                  <c:v>7.25</c:v>
                </c:pt>
                <c:pt idx="994">
                  <c:v>12.04</c:v>
                </c:pt>
                <c:pt idx="995">
                  <c:v>12.83</c:v>
                </c:pt>
                <c:pt idx="996">
                  <c:v>18.63</c:v>
                </c:pt>
                <c:pt idx="997">
                  <c:v>7.16</c:v>
                </c:pt>
                <c:pt idx="998">
                  <c:v>11.91</c:v>
                </c:pt>
                <c:pt idx="999">
                  <c:v>13.28</c:v>
                </c:pt>
                <c:pt idx="1000">
                  <c:v>8.31</c:v>
                </c:pt>
                <c:pt idx="1001">
                  <c:v>9.89</c:v>
                </c:pt>
                <c:pt idx="1002">
                  <c:v>15.1</c:v>
                </c:pt>
                <c:pt idx="1003">
                  <c:v>17.96</c:v>
                </c:pt>
                <c:pt idx="1004">
                  <c:v>21.96</c:v>
                </c:pt>
                <c:pt idx="1005">
                  <c:v>17.809999999999999</c:v>
                </c:pt>
                <c:pt idx="1006">
                  <c:v>9.86</c:v>
                </c:pt>
                <c:pt idx="1007">
                  <c:v>12.05</c:v>
                </c:pt>
                <c:pt idx="1008">
                  <c:v>14.17</c:v>
                </c:pt>
                <c:pt idx="1009">
                  <c:v>11.41</c:v>
                </c:pt>
                <c:pt idx="1010">
                  <c:v>10.050000000000001</c:v>
                </c:pt>
                <c:pt idx="1011">
                  <c:v>11.51</c:v>
                </c:pt>
                <c:pt idx="1012">
                  <c:v>13.08</c:v>
                </c:pt>
                <c:pt idx="1013">
                  <c:v>6.79</c:v>
                </c:pt>
                <c:pt idx="1014">
                  <c:v>9.9</c:v>
                </c:pt>
                <c:pt idx="1015">
                  <c:v>6.95</c:v>
                </c:pt>
                <c:pt idx="1016">
                  <c:v>8.11</c:v>
                </c:pt>
                <c:pt idx="1017">
                  <c:v>15.69</c:v>
                </c:pt>
                <c:pt idx="1018">
                  <c:v>8.68</c:v>
                </c:pt>
                <c:pt idx="1019">
                  <c:v>14.5</c:v>
                </c:pt>
                <c:pt idx="1020">
                  <c:v>13.93</c:v>
                </c:pt>
                <c:pt idx="1021">
                  <c:v>15.52</c:v>
                </c:pt>
                <c:pt idx="1022">
                  <c:v>10.88</c:v>
                </c:pt>
                <c:pt idx="1023">
                  <c:v>10.039999999999999</c:v>
                </c:pt>
                <c:pt idx="1024">
                  <c:v>9.5500000000000007</c:v>
                </c:pt>
                <c:pt idx="1025">
                  <c:v>9.3000000000000007</c:v>
                </c:pt>
                <c:pt idx="1026">
                  <c:v>6.19</c:v>
                </c:pt>
                <c:pt idx="1027">
                  <c:v>6.01</c:v>
                </c:pt>
                <c:pt idx="1028">
                  <c:v>16.559999999999999</c:v>
                </c:pt>
                <c:pt idx="1029">
                  <c:v>17.05</c:v>
                </c:pt>
                <c:pt idx="1030">
                  <c:v>21.25</c:v>
                </c:pt>
                <c:pt idx="1031">
                  <c:v>23.73</c:v>
                </c:pt>
                <c:pt idx="1032">
                  <c:v>22.03</c:v>
                </c:pt>
                <c:pt idx="1033">
                  <c:v>17.72</c:v>
                </c:pt>
                <c:pt idx="1034">
                  <c:v>23.8</c:v>
                </c:pt>
                <c:pt idx="1035">
                  <c:v>21.74</c:v>
                </c:pt>
                <c:pt idx="1036">
                  <c:v>22.81</c:v>
                </c:pt>
                <c:pt idx="1037">
                  <c:v>22.61</c:v>
                </c:pt>
                <c:pt idx="1038">
                  <c:v>19.43</c:v>
                </c:pt>
                <c:pt idx="1039">
                  <c:v>20.32</c:v>
                </c:pt>
                <c:pt idx="1040">
                  <c:v>19.8</c:v>
                </c:pt>
                <c:pt idx="1041">
                  <c:v>21.63</c:v>
                </c:pt>
                <c:pt idx="1042">
                  <c:v>18.34</c:v>
                </c:pt>
                <c:pt idx="1043">
                  <c:v>7.59</c:v>
                </c:pt>
                <c:pt idx="1044">
                  <c:v>6.44</c:v>
                </c:pt>
                <c:pt idx="1045">
                  <c:v>12.69</c:v>
                </c:pt>
                <c:pt idx="1046">
                  <c:v>10.86</c:v>
                </c:pt>
                <c:pt idx="1047">
                  <c:v>9.25</c:v>
                </c:pt>
                <c:pt idx="1048">
                  <c:v>8.08</c:v>
                </c:pt>
                <c:pt idx="1049">
                  <c:v>5.99</c:v>
                </c:pt>
                <c:pt idx="1050">
                  <c:v>4.46</c:v>
                </c:pt>
                <c:pt idx="1051">
                  <c:v>11.19</c:v>
                </c:pt>
                <c:pt idx="1052">
                  <c:v>12.93</c:v>
                </c:pt>
                <c:pt idx="1053">
                  <c:v>18.73</c:v>
                </c:pt>
                <c:pt idx="1054">
                  <c:v>13.65</c:v>
                </c:pt>
                <c:pt idx="1055">
                  <c:v>10.29</c:v>
                </c:pt>
                <c:pt idx="1056">
                  <c:v>15.46</c:v>
                </c:pt>
                <c:pt idx="1057">
                  <c:v>16.760000000000002</c:v>
                </c:pt>
                <c:pt idx="1058">
                  <c:v>8.91</c:v>
                </c:pt>
                <c:pt idx="1059">
                  <c:v>13.97</c:v>
                </c:pt>
                <c:pt idx="1060">
                  <c:v>20.149999999999999</c:v>
                </c:pt>
                <c:pt idx="1061">
                  <c:v>16.71</c:v>
                </c:pt>
                <c:pt idx="1062">
                  <c:v>11.01</c:v>
                </c:pt>
                <c:pt idx="1063">
                  <c:v>8.2899999999999991</c:v>
                </c:pt>
                <c:pt idx="1064">
                  <c:v>13.78</c:v>
                </c:pt>
                <c:pt idx="1065">
                  <c:v>21.69</c:v>
                </c:pt>
                <c:pt idx="1066">
                  <c:v>24.38</c:v>
                </c:pt>
                <c:pt idx="1067">
                  <c:v>9.65</c:v>
                </c:pt>
                <c:pt idx="1068">
                  <c:v>15.01</c:v>
                </c:pt>
                <c:pt idx="1069">
                  <c:v>23.83</c:v>
                </c:pt>
                <c:pt idx="1070">
                  <c:v>23.01</c:v>
                </c:pt>
                <c:pt idx="1071">
                  <c:v>23.91</c:v>
                </c:pt>
                <c:pt idx="1072">
                  <c:v>23.75</c:v>
                </c:pt>
                <c:pt idx="1073">
                  <c:v>21.3</c:v>
                </c:pt>
                <c:pt idx="1074">
                  <c:v>24.15</c:v>
                </c:pt>
                <c:pt idx="1075">
                  <c:v>19.079999999999998</c:v>
                </c:pt>
                <c:pt idx="1076">
                  <c:v>24.11</c:v>
                </c:pt>
                <c:pt idx="1077">
                  <c:v>19.079999999999998</c:v>
                </c:pt>
                <c:pt idx="1078">
                  <c:v>23.04</c:v>
                </c:pt>
                <c:pt idx="1079">
                  <c:v>14.33</c:v>
                </c:pt>
                <c:pt idx="1080">
                  <c:v>21.76</c:v>
                </c:pt>
                <c:pt idx="1081">
                  <c:v>21.98</c:v>
                </c:pt>
                <c:pt idx="1082">
                  <c:v>23.09</c:v>
                </c:pt>
                <c:pt idx="1083">
                  <c:v>26.22</c:v>
                </c:pt>
                <c:pt idx="1084">
                  <c:v>26.4</c:v>
                </c:pt>
                <c:pt idx="1085">
                  <c:v>24.59</c:v>
                </c:pt>
                <c:pt idx="1086">
                  <c:v>21.92</c:v>
                </c:pt>
                <c:pt idx="1087">
                  <c:v>20.9</c:v>
                </c:pt>
                <c:pt idx="1088">
                  <c:v>18.89</c:v>
                </c:pt>
                <c:pt idx="1089">
                  <c:v>22.42</c:v>
                </c:pt>
                <c:pt idx="1090">
                  <c:v>21.64</c:v>
                </c:pt>
                <c:pt idx="1091">
                  <c:v>24.51</c:v>
                </c:pt>
                <c:pt idx="1092">
                  <c:v>23.33</c:v>
                </c:pt>
                <c:pt idx="1093">
                  <c:v>17.28</c:v>
                </c:pt>
                <c:pt idx="1094">
                  <c:v>21.87</c:v>
                </c:pt>
                <c:pt idx="1095">
                  <c:v>19.2</c:v>
                </c:pt>
                <c:pt idx="1096">
                  <c:v>15.76</c:v>
                </c:pt>
                <c:pt idx="1097">
                  <c:v>26.25</c:v>
                </c:pt>
                <c:pt idx="1098">
                  <c:v>20.84</c:v>
                </c:pt>
                <c:pt idx="1099">
                  <c:v>19</c:v>
                </c:pt>
                <c:pt idx="1100">
                  <c:v>21.83</c:v>
                </c:pt>
                <c:pt idx="1101">
                  <c:v>20.190000000000001</c:v>
                </c:pt>
                <c:pt idx="1102">
                  <c:v>15.97</c:v>
                </c:pt>
                <c:pt idx="1103">
                  <c:v>22.58</c:v>
                </c:pt>
                <c:pt idx="1104">
                  <c:v>20.89</c:v>
                </c:pt>
                <c:pt idx="1105">
                  <c:v>22.38</c:v>
                </c:pt>
                <c:pt idx="1106">
                  <c:v>11.83</c:v>
                </c:pt>
                <c:pt idx="1107">
                  <c:v>23.15</c:v>
                </c:pt>
                <c:pt idx="1108">
                  <c:v>28.58</c:v>
                </c:pt>
                <c:pt idx="1109">
                  <c:v>28.46</c:v>
                </c:pt>
                <c:pt idx="1110">
                  <c:v>16.2</c:v>
                </c:pt>
                <c:pt idx="1111">
                  <c:v>13.9</c:v>
                </c:pt>
                <c:pt idx="1112">
                  <c:v>17.71</c:v>
                </c:pt>
                <c:pt idx="1113">
                  <c:v>14.98</c:v>
                </c:pt>
                <c:pt idx="1114">
                  <c:v>17.559999999999999</c:v>
                </c:pt>
                <c:pt idx="1115">
                  <c:v>19.2</c:v>
                </c:pt>
                <c:pt idx="1116">
                  <c:v>19.899999999999999</c:v>
                </c:pt>
                <c:pt idx="1117">
                  <c:v>21.33</c:v>
                </c:pt>
                <c:pt idx="1118">
                  <c:v>21.23</c:v>
                </c:pt>
                <c:pt idx="1119">
                  <c:v>20.41</c:v>
                </c:pt>
                <c:pt idx="1120">
                  <c:v>21.68</c:v>
                </c:pt>
                <c:pt idx="1121">
                  <c:v>16.52</c:v>
                </c:pt>
                <c:pt idx="1122">
                  <c:v>11.77</c:v>
                </c:pt>
                <c:pt idx="1123">
                  <c:v>20.440000000000001</c:v>
                </c:pt>
                <c:pt idx="1124">
                  <c:v>20.309999999999999</c:v>
                </c:pt>
                <c:pt idx="1125">
                  <c:v>23.47</c:v>
                </c:pt>
                <c:pt idx="1126">
                  <c:v>22.63</c:v>
                </c:pt>
                <c:pt idx="1127">
                  <c:v>5.35</c:v>
                </c:pt>
                <c:pt idx="1128">
                  <c:v>11.2</c:v>
                </c:pt>
                <c:pt idx="1129">
                  <c:v>23.81</c:v>
                </c:pt>
                <c:pt idx="1130">
                  <c:v>19.18</c:v>
                </c:pt>
                <c:pt idx="1131">
                  <c:v>19.72</c:v>
                </c:pt>
                <c:pt idx="1132">
                  <c:v>20.39</c:v>
                </c:pt>
                <c:pt idx="1133">
                  <c:v>20.88</c:v>
                </c:pt>
                <c:pt idx="1134">
                  <c:v>26.57</c:v>
                </c:pt>
                <c:pt idx="1135">
                  <c:v>25.63</c:v>
                </c:pt>
                <c:pt idx="1136">
                  <c:v>26.09</c:v>
                </c:pt>
                <c:pt idx="1137">
                  <c:v>27.68</c:v>
                </c:pt>
                <c:pt idx="1138">
                  <c:v>19.93</c:v>
                </c:pt>
                <c:pt idx="1139">
                  <c:v>20.65</c:v>
                </c:pt>
                <c:pt idx="1140">
                  <c:v>17.5</c:v>
                </c:pt>
                <c:pt idx="1141">
                  <c:v>21.45</c:v>
                </c:pt>
                <c:pt idx="1142">
                  <c:v>25.04</c:v>
                </c:pt>
                <c:pt idx="1143">
                  <c:v>23.75</c:v>
                </c:pt>
                <c:pt idx="1144">
                  <c:v>21.1</c:v>
                </c:pt>
                <c:pt idx="1217">
                  <c:v>16.75</c:v>
                </c:pt>
                <c:pt idx="1218">
                  <c:v>15.18</c:v>
                </c:pt>
                <c:pt idx="1219">
                  <c:v>9.2100000000000009</c:v>
                </c:pt>
                <c:pt idx="1220">
                  <c:v>7.63</c:v>
                </c:pt>
                <c:pt idx="1221">
                  <c:v>9.41</c:v>
                </c:pt>
                <c:pt idx="1222">
                  <c:v>6.32</c:v>
                </c:pt>
                <c:pt idx="1223">
                  <c:v>10.28</c:v>
                </c:pt>
                <c:pt idx="1224">
                  <c:v>6.6</c:v>
                </c:pt>
                <c:pt idx="1225">
                  <c:v>11.03</c:v>
                </c:pt>
                <c:pt idx="1226">
                  <c:v>13.84</c:v>
                </c:pt>
                <c:pt idx="1227">
                  <c:v>12.16</c:v>
                </c:pt>
                <c:pt idx="1228">
                  <c:v>9.6</c:v>
                </c:pt>
                <c:pt idx="1229">
                  <c:v>16.34</c:v>
                </c:pt>
                <c:pt idx="1230">
                  <c:v>17.260000000000002</c:v>
                </c:pt>
                <c:pt idx="1231">
                  <c:v>16.82</c:v>
                </c:pt>
                <c:pt idx="1232">
                  <c:v>6.28</c:v>
                </c:pt>
                <c:pt idx="1233">
                  <c:v>14.71</c:v>
                </c:pt>
                <c:pt idx="1234">
                  <c:v>18.010000000000002</c:v>
                </c:pt>
                <c:pt idx="1235">
                  <c:v>17.14</c:v>
                </c:pt>
                <c:pt idx="1236">
                  <c:v>6.78</c:v>
                </c:pt>
                <c:pt idx="1237">
                  <c:v>13.3</c:v>
                </c:pt>
                <c:pt idx="1238">
                  <c:v>19.260000000000002</c:v>
                </c:pt>
                <c:pt idx="1239">
                  <c:v>21.25</c:v>
                </c:pt>
                <c:pt idx="1240">
                  <c:v>14.08</c:v>
                </c:pt>
                <c:pt idx="1241">
                  <c:v>14.78</c:v>
                </c:pt>
                <c:pt idx="1242">
                  <c:v>7.35</c:v>
                </c:pt>
                <c:pt idx="1243">
                  <c:v>9.43</c:v>
                </c:pt>
                <c:pt idx="1244">
                  <c:v>17.920000000000002</c:v>
                </c:pt>
                <c:pt idx="1245">
                  <c:v>17.559999999999999</c:v>
                </c:pt>
                <c:pt idx="1246">
                  <c:v>17.170000000000002</c:v>
                </c:pt>
                <c:pt idx="1247">
                  <c:v>13.03</c:v>
                </c:pt>
                <c:pt idx="1248">
                  <c:v>13.21</c:v>
                </c:pt>
                <c:pt idx="1249">
                  <c:v>2.33</c:v>
                </c:pt>
                <c:pt idx="1250">
                  <c:v>10.31</c:v>
                </c:pt>
                <c:pt idx="1251">
                  <c:v>5.41</c:v>
                </c:pt>
                <c:pt idx="1252">
                  <c:v>6.55</c:v>
                </c:pt>
                <c:pt idx="1253">
                  <c:v>11.36</c:v>
                </c:pt>
                <c:pt idx="1254">
                  <c:v>11.28</c:v>
                </c:pt>
                <c:pt idx="1255">
                  <c:v>13.25</c:v>
                </c:pt>
                <c:pt idx="1256">
                  <c:v>6.26</c:v>
                </c:pt>
                <c:pt idx="1257">
                  <c:v>12.44</c:v>
                </c:pt>
                <c:pt idx="1258">
                  <c:v>9.1300000000000008</c:v>
                </c:pt>
                <c:pt idx="1259">
                  <c:v>20.84</c:v>
                </c:pt>
                <c:pt idx="1260">
                  <c:v>8.76</c:v>
                </c:pt>
                <c:pt idx="1261">
                  <c:v>8.7100000000000009</c:v>
                </c:pt>
                <c:pt idx="1262">
                  <c:v>21.15</c:v>
                </c:pt>
                <c:pt idx="1263">
                  <c:v>13.43</c:v>
                </c:pt>
                <c:pt idx="1264">
                  <c:v>16.41</c:v>
                </c:pt>
                <c:pt idx="1265">
                  <c:v>14.83</c:v>
                </c:pt>
                <c:pt idx="1266">
                  <c:v>10.6</c:v>
                </c:pt>
                <c:pt idx="1267">
                  <c:v>9.68</c:v>
                </c:pt>
                <c:pt idx="1268">
                  <c:v>12.54</c:v>
                </c:pt>
                <c:pt idx="1269">
                  <c:v>16.23</c:v>
                </c:pt>
                <c:pt idx="1270">
                  <c:v>9.6199999999999992</c:v>
                </c:pt>
                <c:pt idx="1271">
                  <c:v>16.32</c:v>
                </c:pt>
                <c:pt idx="1272">
                  <c:v>7.87</c:v>
                </c:pt>
                <c:pt idx="1273">
                  <c:v>19.89</c:v>
                </c:pt>
                <c:pt idx="1274">
                  <c:v>15.82</c:v>
                </c:pt>
                <c:pt idx="1275">
                  <c:v>15.98</c:v>
                </c:pt>
                <c:pt idx="1276">
                  <c:v>7.36</c:v>
                </c:pt>
                <c:pt idx="1277">
                  <c:v>17.579999999999998</c:v>
                </c:pt>
                <c:pt idx="1278">
                  <c:v>19.27</c:v>
                </c:pt>
                <c:pt idx="1279">
                  <c:v>3.8</c:v>
                </c:pt>
                <c:pt idx="1280">
                  <c:v>11.85</c:v>
                </c:pt>
                <c:pt idx="1281">
                  <c:v>16.46</c:v>
                </c:pt>
                <c:pt idx="1282">
                  <c:v>13.52</c:v>
                </c:pt>
                <c:pt idx="1283">
                  <c:v>7.26</c:v>
                </c:pt>
                <c:pt idx="1284">
                  <c:v>14.38</c:v>
                </c:pt>
                <c:pt idx="1285">
                  <c:v>14.83</c:v>
                </c:pt>
                <c:pt idx="1286">
                  <c:v>8.8000000000000007</c:v>
                </c:pt>
                <c:pt idx="1287">
                  <c:v>11.03</c:v>
                </c:pt>
                <c:pt idx="1288">
                  <c:v>18.04</c:v>
                </c:pt>
                <c:pt idx="1289">
                  <c:v>8.73</c:v>
                </c:pt>
                <c:pt idx="1290">
                  <c:v>12.21</c:v>
                </c:pt>
                <c:pt idx="1291">
                  <c:v>12.26</c:v>
                </c:pt>
                <c:pt idx="1292">
                  <c:v>5.58</c:v>
                </c:pt>
                <c:pt idx="1293">
                  <c:v>14.22</c:v>
                </c:pt>
                <c:pt idx="1294">
                  <c:v>14.4</c:v>
                </c:pt>
                <c:pt idx="1295">
                  <c:v>14.03</c:v>
                </c:pt>
                <c:pt idx="1296">
                  <c:v>19.72</c:v>
                </c:pt>
                <c:pt idx="1297">
                  <c:v>12.18</c:v>
                </c:pt>
                <c:pt idx="1298">
                  <c:v>19.21</c:v>
                </c:pt>
                <c:pt idx="1299">
                  <c:v>11.88</c:v>
                </c:pt>
                <c:pt idx="1300">
                  <c:v>20.96</c:v>
                </c:pt>
                <c:pt idx="1301">
                  <c:v>18.27</c:v>
                </c:pt>
                <c:pt idx="1302">
                  <c:v>12.73</c:v>
                </c:pt>
                <c:pt idx="1303">
                  <c:v>11.36</c:v>
                </c:pt>
                <c:pt idx="1304">
                  <c:v>9.01</c:v>
                </c:pt>
                <c:pt idx="1305">
                  <c:v>17.87</c:v>
                </c:pt>
                <c:pt idx="1306">
                  <c:v>18.03</c:v>
                </c:pt>
                <c:pt idx="1307">
                  <c:v>10.96</c:v>
                </c:pt>
                <c:pt idx="1308">
                  <c:v>11.12</c:v>
                </c:pt>
                <c:pt idx="1309">
                  <c:v>15.69</c:v>
                </c:pt>
                <c:pt idx="1310">
                  <c:v>3.43</c:v>
                </c:pt>
                <c:pt idx="1311">
                  <c:v>10.83</c:v>
                </c:pt>
                <c:pt idx="1312">
                  <c:v>5.23</c:v>
                </c:pt>
                <c:pt idx="1313">
                  <c:v>19.98</c:v>
                </c:pt>
                <c:pt idx="1314">
                  <c:v>2.94</c:v>
                </c:pt>
                <c:pt idx="1315">
                  <c:v>13.66</c:v>
                </c:pt>
                <c:pt idx="1316">
                  <c:v>12.36</c:v>
                </c:pt>
                <c:pt idx="1317">
                  <c:v>10.1</c:v>
                </c:pt>
                <c:pt idx="1318">
                  <c:v>16.47</c:v>
                </c:pt>
                <c:pt idx="1319">
                  <c:v>16.57</c:v>
                </c:pt>
                <c:pt idx="1320">
                  <c:v>16.059999999999999</c:v>
                </c:pt>
                <c:pt idx="1321">
                  <c:v>16.149999999999999</c:v>
                </c:pt>
                <c:pt idx="1322">
                  <c:v>27.68</c:v>
                </c:pt>
                <c:pt idx="1323">
                  <c:v>21.76</c:v>
                </c:pt>
                <c:pt idx="1324">
                  <c:v>25.42</c:v>
                </c:pt>
                <c:pt idx="1325">
                  <c:v>25.91</c:v>
                </c:pt>
                <c:pt idx="1326">
                  <c:v>23.66</c:v>
                </c:pt>
                <c:pt idx="1327">
                  <c:v>10.65</c:v>
                </c:pt>
                <c:pt idx="1328">
                  <c:v>10.54</c:v>
                </c:pt>
                <c:pt idx="1329">
                  <c:v>14.18</c:v>
                </c:pt>
                <c:pt idx="1330">
                  <c:v>13.15</c:v>
                </c:pt>
                <c:pt idx="1331">
                  <c:v>18.3</c:v>
                </c:pt>
                <c:pt idx="1332">
                  <c:v>12.36</c:v>
                </c:pt>
                <c:pt idx="1333">
                  <c:v>21.56</c:v>
                </c:pt>
                <c:pt idx="1334">
                  <c:v>19.03</c:v>
                </c:pt>
                <c:pt idx="1335">
                  <c:v>7.06</c:v>
                </c:pt>
                <c:pt idx="1336">
                  <c:v>8.98</c:v>
                </c:pt>
                <c:pt idx="1337">
                  <c:v>7.18</c:v>
                </c:pt>
                <c:pt idx="1338">
                  <c:v>13.48</c:v>
                </c:pt>
                <c:pt idx="1339">
                  <c:v>12.71</c:v>
                </c:pt>
                <c:pt idx="1340">
                  <c:v>9.67</c:v>
                </c:pt>
                <c:pt idx="1341">
                  <c:v>7.97</c:v>
                </c:pt>
                <c:pt idx="1342">
                  <c:v>10.37</c:v>
                </c:pt>
                <c:pt idx="1343">
                  <c:v>13.69</c:v>
                </c:pt>
                <c:pt idx="1344">
                  <c:v>8.49</c:v>
                </c:pt>
                <c:pt idx="1345">
                  <c:v>7.05</c:v>
                </c:pt>
                <c:pt idx="1346">
                  <c:v>9.5399999999999991</c:v>
                </c:pt>
                <c:pt idx="1347">
                  <c:v>12.95</c:v>
                </c:pt>
                <c:pt idx="1348">
                  <c:v>15.24</c:v>
                </c:pt>
                <c:pt idx="1349">
                  <c:v>14.47</c:v>
                </c:pt>
                <c:pt idx="1350">
                  <c:v>8.09</c:v>
                </c:pt>
                <c:pt idx="1351">
                  <c:v>10.57</c:v>
                </c:pt>
                <c:pt idx="1352">
                  <c:v>11.62</c:v>
                </c:pt>
                <c:pt idx="1353">
                  <c:v>8.09</c:v>
                </c:pt>
                <c:pt idx="1354">
                  <c:v>9.48</c:v>
                </c:pt>
                <c:pt idx="1355">
                  <c:v>15.82</c:v>
                </c:pt>
                <c:pt idx="1356">
                  <c:v>16.350000000000001</c:v>
                </c:pt>
                <c:pt idx="1357">
                  <c:v>13.06</c:v>
                </c:pt>
                <c:pt idx="1358">
                  <c:v>15.61</c:v>
                </c:pt>
                <c:pt idx="1359">
                  <c:v>6.37</c:v>
                </c:pt>
                <c:pt idx="1360">
                  <c:v>19.66</c:v>
                </c:pt>
                <c:pt idx="1361">
                  <c:v>20.399999999999999</c:v>
                </c:pt>
                <c:pt idx="1362">
                  <c:v>4.96</c:v>
                </c:pt>
                <c:pt idx="1363">
                  <c:v>5.63</c:v>
                </c:pt>
                <c:pt idx="1364">
                  <c:v>6.18</c:v>
                </c:pt>
                <c:pt idx="1365">
                  <c:v>10.49</c:v>
                </c:pt>
                <c:pt idx="1366">
                  <c:v>17.18</c:v>
                </c:pt>
                <c:pt idx="1367">
                  <c:v>11.52</c:v>
                </c:pt>
                <c:pt idx="1368">
                  <c:v>6.72</c:v>
                </c:pt>
                <c:pt idx="1369">
                  <c:v>9.07</c:v>
                </c:pt>
                <c:pt idx="1370">
                  <c:v>5.66</c:v>
                </c:pt>
                <c:pt idx="1371">
                  <c:v>7.79</c:v>
                </c:pt>
                <c:pt idx="1372">
                  <c:v>14.36</c:v>
                </c:pt>
                <c:pt idx="1373">
                  <c:v>17.22</c:v>
                </c:pt>
                <c:pt idx="1374">
                  <c:v>12.85</c:v>
                </c:pt>
                <c:pt idx="1375">
                  <c:v>14.89</c:v>
                </c:pt>
                <c:pt idx="1376">
                  <c:v>15.45</c:v>
                </c:pt>
                <c:pt idx="1377">
                  <c:v>13.21</c:v>
                </c:pt>
                <c:pt idx="1378">
                  <c:v>19.850000000000001</c:v>
                </c:pt>
                <c:pt idx="1379">
                  <c:v>13.29</c:v>
                </c:pt>
                <c:pt idx="1380">
                  <c:v>15.34</c:v>
                </c:pt>
                <c:pt idx="1381">
                  <c:v>16.87</c:v>
                </c:pt>
                <c:pt idx="1382">
                  <c:v>15.55</c:v>
                </c:pt>
                <c:pt idx="1383">
                  <c:v>17.239999999999998</c:v>
                </c:pt>
                <c:pt idx="1384">
                  <c:v>20.02</c:v>
                </c:pt>
                <c:pt idx="1385">
                  <c:v>20.190000000000001</c:v>
                </c:pt>
                <c:pt idx="1386">
                  <c:v>20.7</c:v>
                </c:pt>
                <c:pt idx="1387">
                  <c:v>12.59</c:v>
                </c:pt>
                <c:pt idx="1388">
                  <c:v>12.85</c:v>
                </c:pt>
                <c:pt idx="1389">
                  <c:v>16.989999999999998</c:v>
                </c:pt>
                <c:pt idx="1390">
                  <c:v>15.33</c:v>
                </c:pt>
                <c:pt idx="1391">
                  <c:v>17.13</c:v>
                </c:pt>
                <c:pt idx="1392">
                  <c:v>15.43</c:v>
                </c:pt>
                <c:pt idx="1393">
                  <c:v>17</c:v>
                </c:pt>
                <c:pt idx="1394">
                  <c:v>18.489999999999998</c:v>
                </c:pt>
                <c:pt idx="1395">
                  <c:v>18.600000000000001</c:v>
                </c:pt>
                <c:pt idx="1396">
                  <c:v>21.75</c:v>
                </c:pt>
                <c:pt idx="1397">
                  <c:v>20.85</c:v>
                </c:pt>
                <c:pt idx="1398">
                  <c:v>11.95</c:v>
                </c:pt>
                <c:pt idx="1399">
                  <c:v>20.49</c:v>
                </c:pt>
                <c:pt idx="1400">
                  <c:v>18.13</c:v>
                </c:pt>
                <c:pt idx="1401">
                  <c:v>16.61</c:v>
                </c:pt>
                <c:pt idx="1402">
                  <c:v>18.170000000000002</c:v>
                </c:pt>
                <c:pt idx="1403">
                  <c:v>17.559999999999999</c:v>
                </c:pt>
                <c:pt idx="1404">
                  <c:v>17.510000000000002</c:v>
                </c:pt>
                <c:pt idx="1405">
                  <c:v>18.09</c:v>
                </c:pt>
                <c:pt idx="1406">
                  <c:v>14.83</c:v>
                </c:pt>
                <c:pt idx="1407">
                  <c:v>17.649999999999999</c:v>
                </c:pt>
                <c:pt idx="1408">
                  <c:v>17.77</c:v>
                </c:pt>
                <c:pt idx="1409">
                  <c:v>19.41</c:v>
                </c:pt>
                <c:pt idx="1410">
                  <c:v>21.78</c:v>
                </c:pt>
                <c:pt idx="1411">
                  <c:v>20.059999999999999</c:v>
                </c:pt>
                <c:pt idx="1412">
                  <c:v>17.73</c:v>
                </c:pt>
                <c:pt idx="1413">
                  <c:v>14.63</c:v>
                </c:pt>
                <c:pt idx="1414">
                  <c:v>19.579999999999998</c:v>
                </c:pt>
                <c:pt idx="1415">
                  <c:v>20.64</c:v>
                </c:pt>
                <c:pt idx="1416">
                  <c:v>19.13</c:v>
                </c:pt>
                <c:pt idx="1417">
                  <c:v>16.86</c:v>
                </c:pt>
                <c:pt idx="1418">
                  <c:v>18.34</c:v>
                </c:pt>
                <c:pt idx="1419">
                  <c:v>15.88</c:v>
                </c:pt>
                <c:pt idx="1420">
                  <c:v>18.84</c:v>
                </c:pt>
                <c:pt idx="1421">
                  <c:v>15.91</c:v>
                </c:pt>
                <c:pt idx="1422">
                  <c:v>20.67</c:v>
                </c:pt>
                <c:pt idx="1423">
                  <c:v>17</c:v>
                </c:pt>
                <c:pt idx="1424">
                  <c:v>17.84</c:v>
                </c:pt>
                <c:pt idx="1425">
                  <c:v>20.52</c:v>
                </c:pt>
                <c:pt idx="1426">
                  <c:v>19.399999999999999</c:v>
                </c:pt>
                <c:pt idx="1427">
                  <c:v>19.440000000000001</c:v>
                </c:pt>
                <c:pt idx="1428">
                  <c:v>16.66</c:v>
                </c:pt>
                <c:pt idx="1429">
                  <c:v>15.93</c:v>
                </c:pt>
                <c:pt idx="1430">
                  <c:v>20.13</c:v>
                </c:pt>
                <c:pt idx="1431">
                  <c:v>14.46</c:v>
                </c:pt>
                <c:pt idx="1432">
                  <c:v>15.53</c:v>
                </c:pt>
                <c:pt idx="1433">
                  <c:v>17.940000000000001</c:v>
                </c:pt>
                <c:pt idx="1434">
                  <c:v>17.13</c:v>
                </c:pt>
                <c:pt idx="1435">
                  <c:v>21.24</c:v>
                </c:pt>
                <c:pt idx="1436">
                  <c:v>18.809999999999999</c:v>
                </c:pt>
                <c:pt idx="1437">
                  <c:v>22.46</c:v>
                </c:pt>
                <c:pt idx="1438">
                  <c:v>18.559999999999999</c:v>
                </c:pt>
                <c:pt idx="1439">
                  <c:v>15.33</c:v>
                </c:pt>
                <c:pt idx="1440">
                  <c:v>22.49</c:v>
                </c:pt>
                <c:pt idx="1441">
                  <c:v>19.940000000000001</c:v>
                </c:pt>
                <c:pt idx="1442">
                  <c:v>15.76</c:v>
                </c:pt>
                <c:pt idx="1443">
                  <c:v>16.97</c:v>
                </c:pt>
                <c:pt idx="1444">
                  <c:v>19.440000000000001</c:v>
                </c:pt>
                <c:pt idx="1445">
                  <c:v>23.79</c:v>
                </c:pt>
                <c:pt idx="1446">
                  <c:v>18.53</c:v>
                </c:pt>
                <c:pt idx="1447">
                  <c:v>18.96</c:v>
                </c:pt>
                <c:pt idx="1448">
                  <c:v>19.18</c:v>
                </c:pt>
                <c:pt idx="1449">
                  <c:v>14.97</c:v>
                </c:pt>
                <c:pt idx="1450">
                  <c:v>19.399999999999999</c:v>
                </c:pt>
                <c:pt idx="1451">
                  <c:v>15.92</c:v>
                </c:pt>
                <c:pt idx="1452">
                  <c:v>18.989999999999998</c:v>
                </c:pt>
                <c:pt idx="1453">
                  <c:v>18.920000000000002</c:v>
                </c:pt>
                <c:pt idx="1454">
                  <c:v>23.46</c:v>
                </c:pt>
                <c:pt idx="1455">
                  <c:v>18.62</c:v>
                </c:pt>
                <c:pt idx="1456">
                  <c:v>14.37</c:v>
                </c:pt>
                <c:pt idx="1457">
                  <c:v>18.16</c:v>
                </c:pt>
                <c:pt idx="1458">
                  <c:v>22.02</c:v>
                </c:pt>
                <c:pt idx="1459">
                  <c:v>18.98</c:v>
                </c:pt>
                <c:pt idx="1460">
                  <c:v>19.84</c:v>
                </c:pt>
                <c:pt idx="1461">
                  <c:v>23.98</c:v>
                </c:pt>
                <c:pt idx="1462">
                  <c:v>18.27</c:v>
                </c:pt>
                <c:pt idx="1463">
                  <c:v>14.39</c:v>
                </c:pt>
                <c:pt idx="1464">
                  <c:v>17.02</c:v>
                </c:pt>
                <c:pt idx="1465">
                  <c:v>16.04</c:v>
                </c:pt>
                <c:pt idx="1466">
                  <c:v>23.63</c:v>
                </c:pt>
                <c:pt idx="1467">
                  <c:v>20.98</c:v>
                </c:pt>
                <c:pt idx="1468">
                  <c:v>18.940000000000001</c:v>
                </c:pt>
                <c:pt idx="1469">
                  <c:v>18.18</c:v>
                </c:pt>
                <c:pt idx="1470">
                  <c:v>15.4</c:v>
                </c:pt>
                <c:pt idx="1471">
                  <c:v>20.13</c:v>
                </c:pt>
                <c:pt idx="1472">
                  <c:v>17.02</c:v>
                </c:pt>
                <c:pt idx="1473">
                  <c:v>25.23</c:v>
                </c:pt>
                <c:pt idx="1474">
                  <c:v>19.079999999999998</c:v>
                </c:pt>
                <c:pt idx="1475">
                  <c:v>22.58</c:v>
                </c:pt>
                <c:pt idx="1476">
                  <c:v>20.32</c:v>
                </c:pt>
                <c:pt idx="1477">
                  <c:v>18.12</c:v>
                </c:pt>
                <c:pt idx="1478">
                  <c:v>17.77</c:v>
                </c:pt>
                <c:pt idx="1479">
                  <c:v>16.48</c:v>
                </c:pt>
                <c:pt idx="1480">
                  <c:v>12.38</c:v>
                </c:pt>
                <c:pt idx="1481">
                  <c:v>22.58</c:v>
                </c:pt>
                <c:pt idx="1482">
                  <c:v>20.170000000000002</c:v>
                </c:pt>
                <c:pt idx="1483">
                  <c:v>17.84</c:v>
                </c:pt>
                <c:pt idx="1484">
                  <c:v>17.920000000000002</c:v>
                </c:pt>
                <c:pt idx="1485">
                  <c:v>23.05</c:v>
                </c:pt>
                <c:pt idx="1486">
                  <c:v>20.83</c:v>
                </c:pt>
                <c:pt idx="1487">
                  <c:v>13.44</c:v>
                </c:pt>
                <c:pt idx="1488">
                  <c:v>15.9</c:v>
                </c:pt>
                <c:pt idx="1489">
                  <c:v>13.37</c:v>
                </c:pt>
                <c:pt idx="1490">
                  <c:v>23.13</c:v>
                </c:pt>
                <c:pt idx="1491">
                  <c:v>27.4</c:v>
                </c:pt>
                <c:pt idx="1492">
                  <c:v>23.46</c:v>
                </c:pt>
                <c:pt idx="1493">
                  <c:v>15.98</c:v>
                </c:pt>
                <c:pt idx="1494">
                  <c:v>17.940000000000001</c:v>
                </c:pt>
                <c:pt idx="1495">
                  <c:v>19.579999999999998</c:v>
                </c:pt>
                <c:pt idx="1496">
                  <c:v>27.97</c:v>
                </c:pt>
                <c:pt idx="1497">
                  <c:v>16.670000000000002</c:v>
                </c:pt>
                <c:pt idx="1498">
                  <c:v>26.16</c:v>
                </c:pt>
                <c:pt idx="1499">
                  <c:v>22.5</c:v>
                </c:pt>
                <c:pt idx="1500">
                  <c:v>20.77</c:v>
                </c:pt>
                <c:pt idx="1501">
                  <c:v>20.12</c:v>
                </c:pt>
                <c:pt idx="1502">
                  <c:v>13.15</c:v>
                </c:pt>
                <c:pt idx="1503">
                  <c:v>24.28</c:v>
                </c:pt>
                <c:pt idx="1504">
                  <c:v>21.08</c:v>
                </c:pt>
                <c:pt idx="1505">
                  <c:v>16.489999999999998</c:v>
                </c:pt>
                <c:pt idx="1506">
                  <c:v>15.82</c:v>
                </c:pt>
                <c:pt idx="1507">
                  <c:v>17.05</c:v>
                </c:pt>
                <c:pt idx="1508">
                  <c:v>23.78</c:v>
                </c:pt>
                <c:pt idx="1509">
                  <c:v>25.1</c:v>
                </c:pt>
                <c:pt idx="1510">
                  <c:v>24.21</c:v>
                </c:pt>
                <c:pt idx="1511">
                  <c:v>23.24</c:v>
                </c:pt>
                <c:pt idx="1512">
                  <c:v>19.940000000000001</c:v>
                </c:pt>
                <c:pt idx="1513">
                  <c:v>13.82</c:v>
                </c:pt>
                <c:pt idx="1514">
                  <c:v>18.11</c:v>
                </c:pt>
                <c:pt idx="1515">
                  <c:v>23.94</c:v>
                </c:pt>
                <c:pt idx="1516">
                  <c:v>14.11</c:v>
                </c:pt>
                <c:pt idx="1517">
                  <c:v>18.260000000000002</c:v>
                </c:pt>
                <c:pt idx="1518">
                  <c:v>17.87</c:v>
                </c:pt>
                <c:pt idx="1519">
                  <c:v>17.46</c:v>
                </c:pt>
                <c:pt idx="1520">
                  <c:v>17.36</c:v>
                </c:pt>
                <c:pt idx="1521">
                  <c:v>13.63</c:v>
                </c:pt>
                <c:pt idx="1522">
                  <c:v>18.28</c:v>
                </c:pt>
                <c:pt idx="1523">
                  <c:v>22.59</c:v>
                </c:pt>
                <c:pt idx="1524">
                  <c:v>22.36</c:v>
                </c:pt>
                <c:pt idx="1525">
                  <c:v>24.31</c:v>
                </c:pt>
                <c:pt idx="1526">
                  <c:v>23.16</c:v>
                </c:pt>
                <c:pt idx="1527">
                  <c:v>16.84</c:v>
                </c:pt>
                <c:pt idx="1528">
                  <c:v>16.86</c:v>
                </c:pt>
                <c:pt idx="1529">
                  <c:v>19.97</c:v>
                </c:pt>
                <c:pt idx="1530">
                  <c:v>11.79</c:v>
                </c:pt>
                <c:pt idx="1531">
                  <c:v>16.422000000000001</c:v>
                </c:pt>
                <c:pt idx="1532">
                  <c:v>21.544</c:v>
                </c:pt>
                <c:pt idx="1533">
                  <c:v>16.143000000000001</c:v>
                </c:pt>
                <c:pt idx="1534">
                  <c:v>19.027999999999999</c:v>
                </c:pt>
                <c:pt idx="1535">
                  <c:v>17.248000000000001</c:v>
                </c:pt>
                <c:pt idx="1536">
                  <c:v>12.868</c:v>
                </c:pt>
                <c:pt idx="1537">
                  <c:v>15.289</c:v>
                </c:pt>
                <c:pt idx="1538">
                  <c:v>8.4949999999999992</c:v>
                </c:pt>
                <c:pt idx="1539">
                  <c:v>5.2610000000000001</c:v>
                </c:pt>
                <c:pt idx="1540">
                  <c:v>12.462</c:v>
                </c:pt>
                <c:pt idx="1541">
                  <c:v>9.8160000000000007</c:v>
                </c:pt>
                <c:pt idx="1542">
                  <c:v>22.271000000000001</c:v>
                </c:pt>
                <c:pt idx="1543">
                  <c:v>14.779</c:v>
                </c:pt>
                <c:pt idx="1544">
                  <c:v>17.189</c:v>
                </c:pt>
                <c:pt idx="1545">
                  <c:v>6.9420000000000002</c:v>
                </c:pt>
                <c:pt idx="1546">
                  <c:v>18.824000000000002</c:v>
                </c:pt>
                <c:pt idx="1547">
                  <c:v>9.5039999999999996</c:v>
                </c:pt>
                <c:pt idx="1548">
                  <c:v>10.396000000000001</c:v>
                </c:pt>
                <c:pt idx="1549">
                  <c:v>10.859</c:v>
                </c:pt>
                <c:pt idx="1550">
                  <c:v>8.1359999999999992</c:v>
                </c:pt>
                <c:pt idx="1551">
                  <c:v>18.242999999999999</c:v>
                </c:pt>
                <c:pt idx="1552">
                  <c:v>9.5790000000000006</c:v>
                </c:pt>
                <c:pt idx="1553">
                  <c:v>14.369</c:v>
                </c:pt>
                <c:pt idx="1554">
                  <c:v>15.625</c:v>
                </c:pt>
                <c:pt idx="1555">
                  <c:v>19.448</c:v>
                </c:pt>
                <c:pt idx="1556">
                  <c:v>17.198</c:v>
                </c:pt>
                <c:pt idx="1557">
                  <c:v>16.597999999999999</c:v>
                </c:pt>
                <c:pt idx="1558">
                  <c:v>22.422000000000001</c:v>
                </c:pt>
                <c:pt idx="1559">
                  <c:v>14.784000000000001</c:v>
                </c:pt>
                <c:pt idx="1560">
                  <c:v>12.112</c:v>
                </c:pt>
                <c:pt idx="1561">
                  <c:v>7.8390000000000004</c:v>
                </c:pt>
                <c:pt idx="1562">
                  <c:v>9.6080000000000005</c:v>
                </c:pt>
                <c:pt idx="1563">
                  <c:v>22.077000000000002</c:v>
                </c:pt>
                <c:pt idx="1564">
                  <c:v>16.97</c:v>
                </c:pt>
                <c:pt idx="1565">
                  <c:v>11.926</c:v>
                </c:pt>
                <c:pt idx="1566">
                  <c:v>7.4269999999999996</c:v>
                </c:pt>
                <c:pt idx="1567">
                  <c:v>13.818</c:v>
                </c:pt>
                <c:pt idx="1568">
                  <c:v>17.673999999999999</c:v>
                </c:pt>
                <c:pt idx="1569">
                  <c:v>15.095000000000001</c:v>
                </c:pt>
                <c:pt idx="1570">
                  <c:v>16.263999999999999</c:v>
                </c:pt>
                <c:pt idx="1571">
                  <c:v>6.1520000000000001</c:v>
                </c:pt>
                <c:pt idx="1572">
                  <c:v>9.9339999999999993</c:v>
                </c:pt>
                <c:pt idx="1573">
                  <c:v>13.231999999999999</c:v>
                </c:pt>
                <c:pt idx="1574">
                  <c:v>16.324999999999999</c:v>
                </c:pt>
                <c:pt idx="1575">
                  <c:v>16.884</c:v>
                </c:pt>
                <c:pt idx="1576">
                  <c:v>11.648</c:v>
                </c:pt>
                <c:pt idx="1577">
                  <c:v>14.621</c:v>
                </c:pt>
                <c:pt idx="1578">
                  <c:v>16.013000000000002</c:v>
                </c:pt>
                <c:pt idx="1579">
                  <c:v>20.635000000000002</c:v>
                </c:pt>
                <c:pt idx="1580">
                  <c:v>11.388999999999999</c:v>
                </c:pt>
                <c:pt idx="1581">
                  <c:v>12.034000000000001</c:v>
                </c:pt>
                <c:pt idx="1582">
                  <c:v>5.0949999999999998</c:v>
                </c:pt>
                <c:pt idx="1583">
                  <c:v>13.159000000000001</c:v>
                </c:pt>
                <c:pt idx="1584">
                  <c:v>10.791</c:v>
                </c:pt>
                <c:pt idx="1585">
                  <c:v>17.459</c:v>
                </c:pt>
                <c:pt idx="1586">
                  <c:v>6.4480000000000004</c:v>
                </c:pt>
                <c:pt idx="1587">
                  <c:v>11.304</c:v>
                </c:pt>
                <c:pt idx="1588">
                  <c:v>6.5410000000000004</c:v>
                </c:pt>
                <c:pt idx="1589">
                  <c:v>13.851000000000001</c:v>
                </c:pt>
                <c:pt idx="1590">
                  <c:v>20.018999999999998</c:v>
                </c:pt>
                <c:pt idx="1591">
                  <c:v>8.8960000000000008</c:v>
                </c:pt>
                <c:pt idx="1592">
                  <c:v>10.505000000000001</c:v>
                </c:pt>
                <c:pt idx="1593">
                  <c:v>9.4529999999999994</c:v>
                </c:pt>
                <c:pt idx="1594">
                  <c:v>11.907</c:v>
                </c:pt>
                <c:pt idx="1595">
                  <c:v>20.363</c:v>
                </c:pt>
                <c:pt idx="1596">
                  <c:v>17.885000000000002</c:v>
                </c:pt>
                <c:pt idx="1597">
                  <c:v>14.62</c:v>
                </c:pt>
                <c:pt idx="1598">
                  <c:v>13.026999999999999</c:v>
                </c:pt>
                <c:pt idx="1599">
                  <c:v>15.172000000000001</c:v>
                </c:pt>
                <c:pt idx="1600">
                  <c:v>7.0640000000000001</c:v>
                </c:pt>
                <c:pt idx="1601">
                  <c:v>8.3559999999999999</c:v>
                </c:pt>
                <c:pt idx="1602">
                  <c:v>12.712</c:v>
                </c:pt>
                <c:pt idx="1603">
                  <c:v>11.622999999999999</c:v>
                </c:pt>
                <c:pt idx="1604">
                  <c:v>8.5250000000000004</c:v>
                </c:pt>
                <c:pt idx="1605">
                  <c:v>7.4119999999999999</c:v>
                </c:pt>
                <c:pt idx="1606">
                  <c:v>13.676</c:v>
                </c:pt>
                <c:pt idx="1607">
                  <c:v>14.686</c:v>
                </c:pt>
                <c:pt idx="1608">
                  <c:v>17.640999999999998</c:v>
                </c:pt>
                <c:pt idx="1609">
                  <c:v>13.411</c:v>
                </c:pt>
                <c:pt idx="1610">
                  <c:v>16.305</c:v>
                </c:pt>
                <c:pt idx="1611">
                  <c:v>17.818999999999999</c:v>
                </c:pt>
                <c:pt idx="1612">
                  <c:v>16.550999999999998</c:v>
                </c:pt>
                <c:pt idx="1613">
                  <c:v>13.212</c:v>
                </c:pt>
                <c:pt idx="1614">
                  <c:v>5.7169999999999996</c:v>
                </c:pt>
                <c:pt idx="1615">
                  <c:v>13.186</c:v>
                </c:pt>
                <c:pt idx="1616">
                  <c:v>9.6379999999999999</c:v>
                </c:pt>
                <c:pt idx="1617">
                  <c:v>4.7439999999999998</c:v>
                </c:pt>
                <c:pt idx="1618">
                  <c:v>12.231</c:v>
                </c:pt>
                <c:pt idx="1619">
                  <c:v>14.611000000000001</c:v>
                </c:pt>
                <c:pt idx="1620">
                  <c:v>15.503</c:v>
                </c:pt>
                <c:pt idx="1621">
                  <c:v>17.277000000000001</c:v>
                </c:pt>
                <c:pt idx="1622">
                  <c:v>12.539</c:v>
                </c:pt>
                <c:pt idx="1623">
                  <c:v>10.933</c:v>
                </c:pt>
                <c:pt idx="1624">
                  <c:v>12.74</c:v>
                </c:pt>
                <c:pt idx="1625">
                  <c:v>4.8719999999999999</c:v>
                </c:pt>
                <c:pt idx="1626">
                  <c:v>13.6</c:v>
                </c:pt>
                <c:pt idx="1627">
                  <c:v>15.711</c:v>
                </c:pt>
                <c:pt idx="1628">
                  <c:v>4.6760000000000002</c:v>
                </c:pt>
                <c:pt idx="1629">
                  <c:v>22.035</c:v>
                </c:pt>
                <c:pt idx="1630">
                  <c:v>14.131</c:v>
                </c:pt>
                <c:pt idx="1631">
                  <c:v>15.074</c:v>
                </c:pt>
                <c:pt idx="1632">
                  <c:v>16.332000000000001</c:v>
                </c:pt>
                <c:pt idx="1633">
                  <c:v>12.602</c:v>
                </c:pt>
                <c:pt idx="1634">
                  <c:v>5.7960000000000003</c:v>
                </c:pt>
                <c:pt idx="1635">
                  <c:v>10.228</c:v>
                </c:pt>
                <c:pt idx="1636">
                  <c:v>5.8860000000000001</c:v>
                </c:pt>
                <c:pt idx="1637">
                  <c:v>5.827</c:v>
                </c:pt>
                <c:pt idx="1638">
                  <c:v>11.724</c:v>
                </c:pt>
                <c:pt idx="1639">
                  <c:v>18.347000000000001</c:v>
                </c:pt>
                <c:pt idx="1640">
                  <c:v>22.602</c:v>
                </c:pt>
                <c:pt idx="1641">
                  <c:v>6.476</c:v>
                </c:pt>
                <c:pt idx="1642">
                  <c:v>16.934000000000001</c:v>
                </c:pt>
                <c:pt idx="1643">
                  <c:v>12.29</c:v>
                </c:pt>
                <c:pt idx="1644">
                  <c:v>16.641999999999999</c:v>
                </c:pt>
                <c:pt idx="1645">
                  <c:v>20.536000000000001</c:v>
                </c:pt>
                <c:pt idx="1646">
                  <c:v>2.1970000000000001</c:v>
                </c:pt>
                <c:pt idx="1647">
                  <c:v>12.089</c:v>
                </c:pt>
                <c:pt idx="1648">
                  <c:v>16.29</c:v>
                </c:pt>
                <c:pt idx="1649">
                  <c:v>18.948</c:v>
                </c:pt>
                <c:pt idx="1650">
                  <c:v>8.7309999999999999</c:v>
                </c:pt>
                <c:pt idx="1651">
                  <c:v>13.769</c:v>
                </c:pt>
                <c:pt idx="1652">
                  <c:v>4.5910000000000002</c:v>
                </c:pt>
                <c:pt idx="1653">
                  <c:v>16.423999999999999</c:v>
                </c:pt>
                <c:pt idx="1654">
                  <c:v>6.1029999999999998</c:v>
                </c:pt>
                <c:pt idx="1655">
                  <c:v>10.805999999999999</c:v>
                </c:pt>
                <c:pt idx="1656">
                  <c:v>10.842000000000001</c:v>
                </c:pt>
                <c:pt idx="1657">
                  <c:v>11.894</c:v>
                </c:pt>
                <c:pt idx="1658">
                  <c:v>11.698</c:v>
                </c:pt>
                <c:pt idx="1659">
                  <c:v>11.973000000000001</c:v>
                </c:pt>
                <c:pt idx="1660">
                  <c:v>8.59</c:v>
                </c:pt>
                <c:pt idx="1661">
                  <c:v>8.218</c:v>
                </c:pt>
                <c:pt idx="1662">
                  <c:v>12.943</c:v>
                </c:pt>
                <c:pt idx="1663">
                  <c:v>14.275</c:v>
                </c:pt>
                <c:pt idx="1664">
                  <c:v>8.9920000000000009</c:v>
                </c:pt>
                <c:pt idx="1665">
                  <c:v>6.0679999999999996</c:v>
                </c:pt>
                <c:pt idx="1666">
                  <c:v>6.9889999999999999</c:v>
                </c:pt>
                <c:pt idx="1667">
                  <c:v>12.412000000000001</c:v>
                </c:pt>
                <c:pt idx="1668">
                  <c:v>7.7649999999999997</c:v>
                </c:pt>
                <c:pt idx="1669">
                  <c:v>14.138999999999999</c:v>
                </c:pt>
                <c:pt idx="1670">
                  <c:v>11.648</c:v>
                </c:pt>
                <c:pt idx="1671">
                  <c:v>10.118</c:v>
                </c:pt>
                <c:pt idx="1672">
                  <c:v>5.5940000000000003</c:v>
                </c:pt>
                <c:pt idx="1673">
                  <c:v>16.914999999999999</c:v>
                </c:pt>
                <c:pt idx="1674">
                  <c:v>19.248000000000001</c:v>
                </c:pt>
                <c:pt idx="1675">
                  <c:v>15.036</c:v>
                </c:pt>
                <c:pt idx="1676">
                  <c:v>18.454999999999998</c:v>
                </c:pt>
                <c:pt idx="1677">
                  <c:v>19.55</c:v>
                </c:pt>
                <c:pt idx="1678">
                  <c:v>19.670999999999999</c:v>
                </c:pt>
                <c:pt idx="1679">
                  <c:v>22.091000000000001</c:v>
                </c:pt>
                <c:pt idx="1680">
                  <c:v>17.256</c:v>
                </c:pt>
                <c:pt idx="1681">
                  <c:v>15.164</c:v>
                </c:pt>
                <c:pt idx="1682">
                  <c:v>13.772</c:v>
                </c:pt>
                <c:pt idx="1683">
                  <c:v>5.4989999999999997</c:v>
                </c:pt>
                <c:pt idx="1684">
                  <c:v>19.167999999999999</c:v>
                </c:pt>
                <c:pt idx="1685">
                  <c:v>20.407</c:v>
                </c:pt>
                <c:pt idx="1686">
                  <c:v>17.02</c:v>
                </c:pt>
                <c:pt idx="1687">
                  <c:v>10.644</c:v>
                </c:pt>
                <c:pt idx="1688">
                  <c:v>9.7260000000000009</c:v>
                </c:pt>
                <c:pt idx="1689">
                  <c:v>7.29</c:v>
                </c:pt>
                <c:pt idx="1690">
                  <c:v>21.088999999999999</c:v>
                </c:pt>
                <c:pt idx="1691">
                  <c:v>15.19</c:v>
                </c:pt>
                <c:pt idx="1692">
                  <c:v>8.4469999999999992</c:v>
                </c:pt>
                <c:pt idx="1693">
                  <c:v>9.4220000000000006</c:v>
                </c:pt>
                <c:pt idx="1694">
                  <c:v>15.025</c:v>
                </c:pt>
                <c:pt idx="1695">
                  <c:v>13.925000000000001</c:v>
                </c:pt>
                <c:pt idx="1696">
                  <c:v>12.442</c:v>
                </c:pt>
                <c:pt idx="1697">
                  <c:v>8.9789999999999992</c:v>
                </c:pt>
                <c:pt idx="1698">
                  <c:v>15.555</c:v>
                </c:pt>
                <c:pt idx="1699">
                  <c:v>11.66</c:v>
                </c:pt>
                <c:pt idx="1700">
                  <c:v>11.214</c:v>
                </c:pt>
                <c:pt idx="1701">
                  <c:v>7.08</c:v>
                </c:pt>
                <c:pt idx="1702">
                  <c:v>20.379000000000001</c:v>
                </c:pt>
                <c:pt idx="1703">
                  <c:v>8.1739999999999995</c:v>
                </c:pt>
                <c:pt idx="1704">
                  <c:v>19.681000000000001</c:v>
                </c:pt>
                <c:pt idx="1705">
                  <c:v>6.4649999999999999</c:v>
                </c:pt>
                <c:pt idx="1706">
                  <c:v>10.63</c:v>
                </c:pt>
                <c:pt idx="1707">
                  <c:v>11.646000000000001</c:v>
                </c:pt>
                <c:pt idx="1708">
                  <c:v>18.09</c:v>
                </c:pt>
                <c:pt idx="1709">
                  <c:v>12.148</c:v>
                </c:pt>
                <c:pt idx="1710">
                  <c:v>14.117000000000001</c:v>
                </c:pt>
                <c:pt idx="1711">
                  <c:v>14.773</c:v>
                </c:pt>
                <c:pt idx="1712">
                  <c:v>7.6079999999999997</c:v>
                </c:pt>
                <c:pt idx="1713">
                  <c:v>10.662000000000001</c:v>
                </c:pt>
                <c:pt idx="1714">
                  <c:v>12.238</c:v>
                </c:pt>
                <c:pt idx="1715">
                  <c:v>5.492</c:v>
                </c:pt>
                <c:pt idx="1716">
                  <c:v>5.3179999999999996</c:v>
                </c:pt>
                <c:pt idx="1717">
                  <c:v>10.195</c:v>
                </c:pt>
                <c:pt idx="1718">
                  <c:v>15.644</c:v>
                </c:pt>
                <c:pt idx="1719">
                  <c:v>12.301</c:v>
                </c:pt>
                <c:pt idx="1720">
                  <c:v>12.848000000000001</c:v>
                </c:pt>
                <c:pt idx="1721">
                  <c:v>15.366</c:v>
                </c:pt>
                <c:pt idx="1722">
                  <c:v>18.315999999999999</c:v>
                </c:pt>
                <c:pt idx="1723">
                  <c:v>12.016</c:v>
                </c:pt>
                <c:pt idx="1724">
                  <c:v>4.6900000000000004</c:v>
                </c:pt>
                <c:pt idx="1725">
                  <c:v>7.6219999999999999</c:v>
                </c:pt>
                <c:pt idx="1726">
                  <c:v>11.693</c:v>
                </c:pt>
                <c:pt idx="1727">
                  <c:v>11.045</c:v>
                </c:pt>
                <c:pt idx="1728">
                  <c:v>8.4369999999999994</c:v>
                </c:pt>
                <c:pt idx="1729">
                  <c:v>11.509</c:v>
                </c:pt>
                <c:pt idx="1730">
                  <c:v>11.445</c:v>
                </c:pt>
                <c:pt idx="1731">
                  <c:v>16.815000000000001</c:v>
                </c:pt>
                <c:pt idx="1732">
                  <c:v>11.206</c:v>
                </c:pt>
                <c:pt idx="1733">
                  <c:v>17.27</c:v>
                </c:pt>
                <c:pt idx="1734">
                  <c:v>15.148</c:v>
                </c:pt>
                <c:pt idx="1735">
                  <c:v>19.928000000000001</c:v>
                </c:pt>
                <c:pt idx="1736">
                  <c:v>17.116</c:v>
                </c:pt>
                <c:pt idx="1737">
                  <c:v>19.324999999999999</c:v>
                </c:pt>
                <c:pt idx="1738">
                  <c:v>16.414000000000001</c:v>
                </c:pt>
                <c:pt idx="1739">
                  <c:v>14.87</c:v>
                </c:pt>
                <c:pt idx="1740">
                  <c:v>13.273</c:v>
                </c:pt>
                <c:pt idx="1741">
                  <c:v>19.422999999999998</c:v>
                </c:pt>
                <c:pt idx="1742">
                  <c:v>5.9580000000000002</c:v>
                </c:pt>
                <c:pt idx="1743">
                  <c:v>10.297000000000001</c:v>
                </c:pt>
                <c:pt idx="1744">
                  <c:v>15.516999999999999</c:v>
                </c:pt>
                <c:pt idx="1745">
                  <c:v>15.09</c:v>
                </c:pt>
                <c:pt idx="1746">
                  <c:v>18.696000000000002</c:v>
                </c:pt>
                <c:pt idx="1747">
                  <c:v>10.406000000000001</c:v>
                </c:pt>
                <c:pt idx="1748">
                  <c:v>3.589</c:v>
                </c:pt>
                <c:pt idx="1749">
                  <c:v>5.82</c:v>
                </c:pt>
                <c:pt idx="1750">
                  <c:v>8.7650000000000006</c:v>
                </c:pt>
                <c:pt idx="1751">
                  <c:v>11.863</c:v>
                </c:pt>
                <c:pt idx="1752">
                  <c:v>18.984999999999999</c:v>
                </c:pt>
                <c:pt idx="1753">
                  <c:v>21.401</c:v>
                </c:pt>
                <c:pt idx="1754">
                  <c:v>19.079999999999998</c:v>
                </c:pt>
                <c:pt idx="1755">
                  <c:v>10.315</c:v>
                </c:pt>
                <c:pt idx="1756">
                  <c:v>16.774999999999999</c:v>
                </c:pt>
                <c:pt idx="1757">
                  <c:v>16.591999999999999</c:v>
                </c:pt>
                <c:pt idx="1758">
                  <c:v>19.713999999999999</c:v>
                </c:pt>
                <c:pt idx="1759">
                  <c:v>15.907</c:v>
                </c:pt>
                <c:pt idx="1760">
                  <c:v>10.792999999999999</c:v>
                </c:pt>
                <c:pt idx="1761">
                  <c:v>10.284000000000001</c:v>
                </c:pt>
                <c:pt idx="1762">
                  <c:v>8.516</c:v>
                </c:pt>
                <c:pt idx="1763">
                  <c:v>7.8040000000000003</c:v>
                </c:pt>
                <c:pt idx="1764">
                  <c:v>12.422000000000001</c:v>
                </c:pt>
                <c:pt idx="1765">
                  <c:v>17.452999999999999</c:v>
                </c:pt>
                <c:pt idx="1766">
                  <c:v>7.992</c:v>
                </c:pt>
                <c:pt idx="1767">
                  <c:v>11.91</c:v>
                </c:pt>
                <c:pt idx="1768">
                  <c:v>4.6120000000000001</c:v>
                </c:pt>
                <c:pt idx="1769">
                  <c:v>11.974</c:v>
                </c:pt>
                <c:pt idx="1770">
                  <c:v>16.943999999999999</c:v>
                </c:pt>
                <c:pt idx="1771">
                  <c:v>12.250999999999999</c:v>
                </c:pt>
                <c:pt idx="1772">
                  <c:v>12.363</c:v>
                </c:pt>
                <c:pt idx="1773">
                  <c:v>19.699000000000002</c:v>
                </c:pt>
                <c:pt idx="1774">
                  <c:v>14.797000000000001</c:v>
                </c:pt>
                <c:pt idx="1775">
                  <c:v>10.211</c:v>
                </c:pt>
              </c:numCache>
            </c:numRef>
          </c:xVal>
          <c:yVal>
            <c:numRef>
              <c:f>Daily_Prev!$M$10:$M$1785</c:f>
              <c:numCache>
                <c:formatCode>0.0</c:formatCode>
                <c:ptCount val="1776"/>
                <c:pt idx="0">
                  <c:v>43.066872759539208</c:v>
                </c:pt>
                <c:pt idx="1">
                  <c:v>47.977072887929651</c:v>
                </c:pt>
                <c:pt idx="2">
                  <c:v>41.503377809188983</c:v>
                </c:pt>
                <c:pt idx="3">
                  <c:v>43.6077369499234</c:v>
                </c:pt>
                <c:pt idx="4">
                  <c:v>34.295109671878606</c:v>
                </c:pt>
                <c:pt idx="5">
                  <c:v>55.350192283267674</c:v>
                </c:pt>
                <c:pt idx="6">
                  <c:v>49.044631663710341</c:v>
                </c:pt>
                <c:pt idx="7">
                  <c:v>43.059442356923704</c:v>
                </c:pt>
                <c:pt idx="8">
                  <c:v>41.819169920347804</c:v>
                </c:pt>
                <c:pt idx="9">
                  <c:v>29.759712875418927</c:v>
                </c:pt>
                <c:pt idx="10">
                  <c:v>43.74658179879679</c:v>
                </c:pt>
                <c:pt idx="11">
                  <c:v>48.874769203918753</c:v>
                </c:pt>
                <c:pt idx="12">
                  <c:v>42.82987747611687</c:v>
                </c:pt>
                <c:pt idx="13">
                  <c:v>53.533977243959988</c:v>
                </c:pt>
                <c:pt idx="14">
                  <c:v>45.320271952735723</c:v>
                </c:pt>
                <c:pt idx="15">
                  <c:v>40.429425431157746</c:v>
                </c:pt>
                <c:pt idx="16">
                  <c:v>40.346395001931036</c:v>
                </c:pt>
                <c:pt idx="17">
                  <c:v>40.694932724616315</c:v>
                </c:pt>
                <c:pt idx="18">
                  <c:v>50.091022432039885</c:v>
                </c:pt>
                <c:pt idx="19">
                  <c:v>46.897072507769515</c:v>
                </c:pt>
                <c:pt idx="20">
                  <c:v>34.723826622786973</c:v>
                </c:pt>
                <c:pt idx="21">
                  <c:v>43.886031447883063</c:v>
                </c:pt>
                <c:pt idx="22">
                  <c:v>45.013206244648593</c:v>
                </c:pt>
                <c:pt idx="23">
                  <c:v>39.685261969212213</c:v>
                </c:pt>
                <c:pt idx="24">
                  <c:v>41.370840162535735</c:v>
                </c:pt>
                <c:pt idx="25">
                  <c:v>39.475223495278669</c:v>
                </c:pt>
                <c:pt idx="26">
                  <c:v>44.067903511902031</c:v>
                </c:pt>
                <c:pt idx="27">
                  <c:v>39.42001387584488</c:v>
                </c:pt>
                <c:pt idx="28">
                  <c:v>45.37435837177415</c:v>
                </c:pt>
                <c:pt idx="29">
                  <c:v>50.656942631243801</c:v>
                </c:pt>
                <c:pt idx="30">
                  <c:v>45.99808019132422</c:v>
                </c:pt>
                <c:pt idx="31">
                  <c:v>45.817763327852688</c:v>
                </c:pt>
                <c:pt idx="32">
                  <c:v>39.123661771528937</c:v>
                </c:pt>
                <c:pt idx="33">
                  <c:v>48.348074618522261</c:v>
                </c:pt>
                <c:pt idx="34">
                  <c:v>39.437466681988269</c:v>
                </c:pt>
                <c:pt idx="35">
                  <c:v>37.262432316376177</c:v>
                </c:pt>
                <c:pt idx="36">
                  <c:v>37.86178932734984</c:v>
                </c:pt>
                <c:pt idx="37">
                  <c:v>25.963900339292916</c:v>
                </c:pt>
                <c:pt idx="38">
                  <c:v>41.431406583855114</c:v>
                </c:pt>
                <c:pt idx="39">
                  <c:v>32.781985939259044</c:v>
                </c:pt>
                <c:pt idx="40">
                  <c:v>50.727531456091072</c:v>
                </c:pt>
                <c:pt idx="41">
                  <c:v>29.353459932417891</c:v>
                </c:pt>
                <c:pt idx="42">
                  <c:v>37.010144227570763</c:v>
                </c:pt>
                <c:pt idx="43">
                  <c:v>35.631977342456018</c:v>
                </c:pt>
                <c:pt idx="44">
                  <c:v>55.969594101297126</c:v>
                </c:pt>
                <c:pt idx="45">
                  <c:v>41.764565101126912</c:v>
                </c:pt>
                <c:pt idx="46">
                  <c:v>38.043661391368808</c:v>
                </c:pt>
                <c:pt idx="47">
                  <c:v>42.149736436707222</c:v>
                </c:pt>
                <c:pt idx="48">
                  <c:v>35.490713292731073</c:v>
                </c:pt>
                <c:pt idx="49">
                  <c:v>32.515528245465937</c:v>
                </c:pt>
                <c:pt idx="50">
                  <c:v>31.963864051280144</c:v>
                </c:pt>
                <c:pt idx="51">
                  <c:v>32.906920383235978</c:v>
                </c:pt>
                <c:pt idx="52">
                  <c:v>36.229865552912671</c:v>
                </c:pt>
                <c:pt idx="53">
                  <c:v>39.318321040049</c:v>
                </c:pt>
                <c:pt idx="54">
                  <c:v>28.818125343980121</c:v>
                </c:pt>
                <c:pt idx="55">
                  <c:v>43.85751943784684</c:v>
                </c:pt>
                <c:pt idx="56">
                  <c:v>37.008675427053745</c:v>
                </c:pt>
                <c:pt idx="57">
                  <c:v>48.350580219404236</c:v>
                </c:pt>
                <c:pt idx="58">
                  <c:v>40.238567763975851</c:v>
                </c:pt>
                <c:pt idx="59">
                  <c:v>34.963932307304169</c:v>
                </c:pt>
                <c:pt idx="60">
                  <c:v>32.644437090841855</c:v>
                </c:pt>
                <c:pt idx="61">
                  <c:v>38.941098507266673</c:v>
                </c:pt>
                <c:pt idx="62">
                  <c:v>42.036120396714374</c:v>
                </c:pt>
                <c:pt idx="63">
                  <c:v>40.25386056935892</c:v>
                </c:pt>
                <c:pt idx="64">
                  <c:v>25.101973635894716</c:v>
                </c:pt>
                <c:pt idx="65">
                  <c:v>35.272380415877905</c:v>
                </c:pt>
                <c:pt idx="66">
                  <c:v>38.101895011867043</c:v>
                </c:pt>
                <c:pt idx="67">
                  <c:v>48.278522594039949</c:v>
                </c:pt>
                <c:pt idx="68">
                  <c:v>33.615573432681849</c:v>
                </c:pt>
                <c:pt idx="69">
                  <c:v>18.408995279966337</c:v>
                </c:pt>
                <c:pt idx="70">
                  <c:v>12.819345312409551</c:v>
                </c:pt>
                <c:pt idx="71">
                  <c:v>16.067295255687927</c:v>
                </c:pt>
                <c:pt idx="72">
                  <c:v>24.511256627962332</c:v>
                </c:pt>
                <c:pt idx="73">
                  <c:v>29.709082457597024</c:v>
                </c:pt>
                <c:pt idx="74">
                  <c:v>39.992241277268924</c:v>
                </c:pt>
                <c:pt idx="75">
                  <c:v>41.897534747932227</c:v>
                </c:pt>
                <c:pt idx="76">
                  <c:v>33.760207083592888</c:v>
                </c:pt>
                <c:pt idx="77">
                  <c:v>38.132480622633175</c:v>
                </c:pt>
                <c:pt idx="78">
                  <c:v>27.229660784840597</c:v>
                </c:pt>
                <c:pt idx="79">
                  <c:v>32.591387472168385</c:v>
                </c:pt>
                <c:pt idx="80">
                  <c:v>29.425690357843003</c:v>
                </c:pt>
                <c:pt idx="81">
                  <c:v>46.027283401603754</c:v>
                </c:pt>
                <c:pt idx="82">
                  <c:v>36.687872114130982</c:v>
                </c:pt>
                <c:pt idx="83">
                  <c:v>40.561617477689353</c:v>
                </c:pt>
                <c:pt idx="84">
                  <c:v>29.46793997271487</c:v>
                </c:pt>
                <c:pt idx="85">
                  <c:v>8.8367359105310399</c:v>
                </c:pt>
                <c:pt idx="86">
                  <c:v>14.887243640309761</c:v>
                </c:pt>
                <c:pt idx="87">
                  <c:v>17.330031700171158</c:v>
                </c:pt>
                <c:pt idx="88">
                  <c:v>26.420610900055035</c:v>
                </c:pt>
                <c:pt idx="89">
                  <c:v>29.318381520070297</c:v>
                </c:pt>
                <c:pt idx="90">
                  <c:v>24.329125363852125</c:v>
                </c:pt>
                <c:pt idx="91">
                  <c:v>27.762489772396396</c:v>
                </c:pt>
                <c:pt idx="92">
                  <c:v>38.785492052493197</c:v>
                </c:pt>
                <c:pt idx="93">
                  <c:v>29.966468148196785</c:v>
                </c:pt>
                <c:pt idx="94">
                  <c:v>22.641387169768283</c:v>
                </c:pt>
                <c:pt idx="95">
                  <c:v>27.399782444723421</c:v>
                </c:pt>
                <c:pt idx="96">
                  <c:v>41.510549011713252</c:v>
                </c:pt>
                <c:pt idx="97">
                  <c:v>32.597608274358109</c:v>
                </c:pt>
                <c:pt idx="98">
                  <c:v>33.727115871944783</c:v>
                </c:pt>
                <c:pt idx="99">
                  <c:v>29.545700000086399</c:v>
                </c:pt>
                <c:pt idx="100">
                  <c:v>47.626288764453641</c:v>
                </c:pt>
                <c:pt idx="101">
                  <c:v>36.399123212491368</c:v>
                </c:pt>
                <c:pt idx="102">
                  <c:v>36.216646348259509</c:v>
                </c:pt>
                <c:pt idx="103">
                  <c:v>29.524704792696085</c:v>
                </c:pt>
                <c:pt idx="104">
                  <c:v>24.844587945294954</c:v>
                </c:pt>
                <c:pt idx="105">
                  <c:v>16.756853898412572</c:v>
                </c:pt>
                <c:pt idx="106">
                  <c:v>42.5670485836011</c:v>
                </c:pt>
                <c:pt idx="107">
                  <c:v>19.999706239896597</c:v>
                </c:pt>
                <c:pt idx="108">
                  <c:v>21.574260394139657</c:v>
                </c:pt>
                <c:pt idx="109">
                  <c:v>25.113464839939624</c:v>
                </c:pt>
                <c:pt idx="110">
                  <c:v>26.47823972034038</c:v>
                </c:pt>
                <c:pt idx="111">
                  <c:v>34.022431175895775</c:v>
                </c:pt>
                <c:pt idx="112">
                  <c:v>33.808763900684895</c:v>
                </c:pt>
                <c:pt idx="113">
                  <c:v>38.810980061464981</c:v>
                </c:pt>
                <c:pt idx="114">
                  <c:v>38.930644103586722</c:v>
                </c:pt>
                <c:pt idx="115">
                  <c:v>46.824496482222763</c:v>
                </c:pt>
                <c:pt idx="116">
                  <c:v>37.70065327062995</c:v>
                </c:pt>
                <c:pt idx="117">
                  <c:v>42.457320544976831</c:v>
                </c:pt>
                <c:pt idx="118">
                  <c:v>38.263376668708588</c:v>
                </c:pt>
                <c:pt idx="119">
                  <c:v>45.173996701246836</c:v>
                </c:pt>
                <c:pt idx="120">
                  <c:v>30.770334031157574</c:v>
                </c:pt>
                <c:pt idx="121">
                  <c:v>30.408145103667078</c:v>
                </c:pt>
                <c:pt idx="122">
                  <c:v>35.414681265967801</c:v>
                </c:pt>
                <c:pt idx="123">
                  <c:v>41.227934512232949</c:v>
                </c:pt>
                <c:pt idx="124">
                  <c:v>36.293715175387739</c:v>
                </c:pt>
                <c:pt idx="125">
                  <c:v>45.171059100212801</c:v>
                </c:pt>
                <c:pt idx="126">
                  <c:v>40.603694292500386</c:v>
                </c:pt>
                <c:pt idx="127">
                  <c:v>45.50655041830575</c:v>
                </c:pt>
                <c:pt idx="128">
                  <c:v>35.180796383640327</c:v>
                </c:pt>
                <c:pt idx="129">
                  <c:v>27.947558637540638</c:v>
                </c:pt>
                <c:pt idx="130">
                  <c:v>34.132764014732935</c:v>
                </c:pt>
                <c:pt idx="131">
                  <c:v>43.299116041288841</c:v>
                </c:pt>
                <c:pt idx="132">
                  <c:v>53.131871502418768</c:v>
                </c:pt>
                <c:pt idx="133">
                  <c:v>39.658391559753831</c:v>
                </c:pt>
                <c:pt idx="134">
                  <c:v>38.821866465296992</c:v>
                </c:pt>
                <c:pt idx="135">
                  <c:v>36.284124772011914</c:v>
                </c:pt>
                <c:pt idx="136">
                  <c:v>32.086206494344687</c:v>
                </c:pt>
                <c:pt idx="137">
                  <c:v>15.940200810950683</c:v>
                </c:pt>
                <c:pt idx="138">
                  <c:v>17.669497419663092</c:v>
                </c:pt>
                <c:pt idx="139">
                  <c:v>24.71222309870253</c:v>
                </c:pt>
                <c:pt idx="140">
                  <c:v>25.666079434459956</c:v>
                </c:pt>
                <c:pt idx="141">
                  <c:v>27.665894538394877</c:v>
                </c:pt>
                <c:pt idx="142">
                  <c:v>10.779613394423913</c:v>
                </c:pt>
                <c:pt idx="143">
                  <c:v>19.016387493768399</c:v>
                </c:pt>
                <c:pt idx="144">
                  <c:v>31.392673450221054</c:v>
                </c:pt>
                <c:pt idx="145">
                  <c:v>27.72317775855857</c:v>
                </c:pt>
                <c:pt idx="146">
                  <c:v>27.98263704988824</c:v>
                </c:pt>
                <c:pt idx="147">
                  <c:v>19.981475833479493</c:v>
                </c:pt>
                <c:pt idx="148">
                  <c:v>11.047367088673214</c:v>
                </c:pt>
                <c:pt idx="149">
                  <c:v>31.71753756457322</c:v>
                </c:pt>
                <c:pt idx="150">
                  <c:v>23.840360391806858</c:v>
                </c:pt>
                <c:pt idx="151">
                  <c:v>14.65664195913797</c:v>
                </c:pt>
                <c:pt idx="152">
                  <c:v>13.554955171344218</c:v>
                </c:pt>
                <c:pt idx="153">
                  <c:v>16.400885773111789</c:v>
                </c:pt>
                <c:pt idx="154">
                  <c:v>33.140632465502627</c:v>
                </c:pt>
                <c:pt idx="155">
                  <c:v>39.572855529645146</c:v>
                </c:pt>
                <c:pt idx="156">
                  <c:v>44.205797960440883</c:v>
                </c:pt>
                <c:pt idx="157">
                  <c:v>38.841911272352768</c:v>
                </c:pt>
                <c:pt idx="158">
                  <c:v>45.190758307146929</c:v>
                </c:pt>
                <c:pt idx="159">
                  <c:v>23.59792190646851</c:v>
                </c:pt>
                <c:pt idx="160">
                  <c:v>29.913418529523323</c:v>
                </c:pt>
                <c:pt idx="161">
                  <c:v>45.07973426806646</c:v>
                </c:pt>
                <c:pt idx="162">
                  <c:v>22.535115132360524</c:v>
                </c:pt>
                <c:pt idx="163">
                  <c:v>41.209617705785433</c:v>
                </c:pt>
                <c:pt idx="164">
                  <c:v>34.627058588724623</c:v>
                </c:pt>
                <c:pt idx="165">
                  <c:v>42.403493326029647</c:v>
                </c:pt>
                <c:pt idx="166">
                  <c:v>40.460356642045532</c:v>
                </c:pt>
                <c:pt idx="167">
                  <c:v>44.152489141676178</c:v>
                </c:pt>
                <c:pt idx="168">
                  <c:v>32.691352307356013</c:v>
                </c:pt>
                <c:pt idx="169">
                  <c:v>38.157795831544135</c:v>
                </c:pt>
                <c:pt idx="170">
                  <c:v>29.337303126730699</c:v>
                </c:pt>
                <c:pt idx="171">
                  <c:v>24.979458392769352</c:v>
                </c:pt>
                <c:pt idx="172">
                  <c:v>25.90462991842973</c:v>
                </c:pt>
                <c:pt idx="173">
                  <c:v>41.836104326308721</c:v>
                </c:pt>
                <c:pt idx="174">
                  <c:v>37.044099439522995</c:v>
                </c:pt>
                <c:pt idx="175">
                  <c:v>10.078995547806432</c:v>
                </c:pt>
                <c:pt idx="176">
                  <c:v>21.882881302774216</c:v>
                </c:pt>
                <c:pt idx="177">
                  <c:v>19.610128502765232</c:v>
                </c:pt>
                <c:pt idx="178">
                  <c:v>15.166834138725616</c:v>
                </c:pt>
                <c:pt idx="179">
                  <c:v>35.420556468035876</c:v>
                </c:pt>
                <c:pt idx="180">
                  <c:v>42.581650188740866</c:v>
                </c:pt>
                <c:pt idx="181">
                  <c:v>38.026554185347074</c:v>
                </c:pt>
                <c:pt idx="182">
                  <c:v>22.933160072472344</c:v>
                </c:pt>
                <c:pt idx="183">
                  <c:v>24.6176150654005</c:v>
                </c:pt>
                <c:pt idx="184">
                  <c:v>22.841921640356418</c:v>
                </c:pt>
                <c:pt idx="185">
                  <c:v>24.582536653052898</c:v>
                </c:pt>
                <c:pt idx="186">
                  <c:v>10.091696352277117</c:v>
                </c:pt>
                <c:pt idx="187">
                  <c:v>11.750490536172668</c:v>
                </c:pt>
                <c:pt idx="188">
                  <c:v>34.4083801117498</c:v>
                </c:pt>
                <c:pt idx="189">
                  <c:v>29.210381482054281</c:v>
                </c:pt>
                <c:pt idx="190">
                  <c:v>41.721278685890091</c:v>
                </c:pt>
                <c:pt idx="191">
                  <c:v>22.709124793611924</c:v>
                </c:pt>
                <c:pt idx="192">
                  <c:v>29.139533457115775</c:v>
                </c:pt>
                <c:pt idx="193">
                  <c:v>23.462792258902873</c:v>
                </c:pt>
                <c:pt idx="194">
                  <c:v>23.746357158717718</c:v>
                </c:pt>
                <c:pt idx="195">
                  <c:v>21.849444491004459</c:v>
                </c:pt>
                <c:pt idx="196">
                  <c:v>22.728305600363573</c:v>
                </c:pt>
                <c:pt idx="197">
                  <c:v>21.397399531884634</c:v>
                </c:pt>
                <c:pt idx="198">
                  <c:v>16.834441125723274</c:v>
                </c:pt>
                <c:pt idx="199">
                  <c:v>15.794962359826751</c:v>
                </c:pt>
                <c:pt idx="200">
                  <c:v>28.227581136108562</c:v>
                </c:pt>
                <c:pt idx="201">
                  <c:v>34.06416239058516</c:v>
                </c:pt>
                <c:pt idx="202">
                  <c:v>11.82954656400039</c:v>
                </c:pt>
                <c:pt idx="203">
                  <c:v>17.448486141867122</c:v>
                </c:pt>
                <c:pt idx="204">
                  <c:v>33.833992709565429</c:v>
                </c:pt>
                <c:pt idx="205">
                  <c:v>28.679885295319622</c:v>
                </c:pt>
                <c:pt idx="206">
                  <c:v>34.162312825134109</c:v>
                </c:pt>
                <c:pt idx="207">
                  <c:v>34.384965703507923</c:v>
                </c:pt>
                <c:pt idx="208">
                  <c:v>15.835138373968705</c:v>
                </c:pt>
                <c:pt idx="209">
                  <c:v>30.606260373403646</c:v>
                </c:pt>
                <c:pt idx="210">
                  <c:v>31.802987194651489</c:v>
                </c:pt>
                <c:pt idx="211">
                  <c:v>45.317420751732094</c:v>
                </c:pt>
                <c:pt idx="212">
                  <c:v>43.643765762605547</c:v>
                </c:pt>
                <c:pt idx="213">
                  <c:v>22.957697681109583</c:v>
                </c:pt>
                <c:pt idx="214">
                  <c:v>26.661753384937189</c:v>
                </c:pt>
                <c:pt idx="215">
                  <c:v>18.746473798758778</c:v>
                </c:pt>
                <c:pt idx="216">
                  <c:v>25.37188733090434</c:v>
                </c:pt>
                <c:pt idx="217">
                  <c:v>43.872553043138666</c:v>
                </c:pt>
                <c:pt idx="218">
                  <c:v>29.656032838923558</c:v>
                </c:pt>
                <c:pt idx="219">
                  <c:v>26.482127721708952</c:v>
                </c:pt>
                <c:pt idx="220">
                  <c:v>40.200119750442148</c:v>
                </c:pt>
                <c:pt idx="221">
                  <c:v>26.880086261790364</c:v>
                </c:pt>
                <c:pt idx="222">
                  <c:v>39.365581856684813</c:v>
                </c:pt>
                <c:pt idx="223">
                  <c:v>23.338289815078017</c:v>
                </c:pt>
                <c:pt idx="224">
                  <c:v>39.772525999929151</c:v>
                </c:pt>
                <c:pt idx="225">
                  <c:v>46.205094664193311</c:v>
                </c:pt>
                <c:pt idx="226">
                  <c:v>27.92423062932918</c:v>
                </c:pt>
                <c:pt idx="227">
                  <c:v>29.694999252639736</c:v>
                </c:pt>
                <c:pt idx="228">
                  <c:v>25.695369044769901</c:v>
                </c:pt>
                <c:pt idx="229">
                  <c:v>22.739364804256411</c:v>
                </c:pt>
                <c:pt idx="230">
                  <c:v>23.087556926820035</c:v>
                </c:pt>
                <c:pt idx="231">
                  <c:v>23.194606564501509</c:v>
                </c:pt>
                <c:pt idx="232">
                  <c:v>10.158656375847043</c:v>
                </c:pt>
                <c:pt idx="233">
                  <c:v>23.088334527093753</c:v>
                </c:pt>
                <c:pt idx="234">
                  <c:v>30.140564209478597</c:v>
                </c:pt>
                <c:pt idx="235">
                  <c:v>26.743574213738121</c:v>
                </c:pt>
                <c:pt idx="236">
                  <c:v>22.539262333820339</c:v>
                </c:pt>
                <c:pt idx="237">
                  <c:v>29.140224657359077</c:v>
                </c:pt>
                <c:pt idx="238">
                  <c:v>27.73734736354627</c:v>
                </c:pt>
                <c:pt idx="239">
                  <c:v>41.69388987624923</c:v>
                </c:pt>
                <c:pt idx="240">
                  <c:v>37.314272334623858</c:v>
                </c:pt>
                <c:pt idx="241">
                  <c:v>35.904742238469268</c:v>
                </c:pt>
                <c:pt idx="242">
                  <c:v>33.831141508561814</c:v>
                </c:pt>
                <c:pt idx="243">
                  <c:v>12.867297329288659</c:v>
                </c:pt>
                <c:pt idx="244">
                  <c:v>30.629242781493456</c:v>
                </c:pt>
                <c:pt idx="245">
                  <c:v>33.196187685058064</c:v>
                </c:pt>
                <c:pt idx="246">
                  <c:v>18.865187440545977</c:v>
                </c:pt>
                <c:pt idx="247">
                  <c:v>40.425105429637107</c:v>
                </c:pt>
                <c:pt idx="248">
                  <c:v>34.479746536870778</c:v>
                </c:pt>
                <c:pt idx="249">
                  <c:v>38.730023232968179</c:v>
                </c:pt>
                <c:pt idx="250">
                  <c:v>23.553425890805912</c:v>
                </c:pt>
                <c:pt idx="251">
                  <c:v>44.457135648911745</c:v>
                </c:pt>
                <c:pt idx="252">
                  <c:v>16.367448961342031</c:v>
                </c:pt>
                <c:pt idx="253">
                  <c:v>22.230468625124956</c:v>
                </c:pt>
                <c:pt idx="254">
                  <c:v>21.248013879300885</c:v>
                </c:pt>
                <c:pt idx="255">
                  <c:v>32.002312064813843</c:v>
                </c:pt>
                <c:pt idx="256">
                  <c:v>31.828907203775334</c:v>
                </c:pt>
                <c:pt idx="257">
                  <c:v>24.269682142928112</c:v>
                </c:pt>
                <c:pt idx="258">
                  <c:v>33.87727912480225</c:v>
                </c:pt>
                <c:pt idx="259">
                  <c:v>21.223303470602819</c:v>
                </c:pt>
                <c:pt idx="260">
                  <c:v>27.170563164038231</c:v>
                </c:pt>
                <c:pt idx="261">
                  <c:v>35.717081372412643</c:v>
                </c:pt>
                <c:pt idx="262">
                  <c:v>18.685734577378572</c:v>
                </c:pt>
                <c:pt idx="263">
                  <c:v>23.121944138924338</c:v>
                </c:pt>
                <c:pt idx="264">
                  <c:v>30.586820366560769</c:v>
                </c:pt>
                <c:pt idx="265">
                  <c:v>35.051109937990695</c:v>
                </c:pt>
                <c:pt idx="266">
                  <c:v>29.536887196984292</c:v>
                </c:pt>
                <c:pt idx="267">
                  <c:v>7.4831930340839481</c:v>
                </c:pt>
                <c:pt idx="268">
                  <c:v>14.379470661573672</c:v>
                </c:pt>
                <c:pt idx="269">
                  <c:v>6.6094295265191931</c:v>
                </c:pt>
                <c:pt idx="270">
                  <c:v>24.587115854664777</c:v>
                </c:pt>
                <c:pt idx="271">
                  <c:v>26.997849503243025</c:v>
                </c:pt>
                <c:pt idx="272">
                  <c:v>23.776856369453441</c:v>
                </c:pt>
                <c:pt idx="273">
                  <c:v>33.556130211757832</c:v>
                </c:pt>
                <c:pt idx="274">
                  <c:v>34.738341827896321</c:v>
                </c:pt>
                <c:pt idx="275">
                  <c:v>31.634939135498573</c:v>
                </c:pt>
                <c:pt idx="276">
                  <c:v>38.548151168949211</c:v>
                </c:pt>
                <c:pt idx="277">
                  <c:v>2.4274952544783295</c:v>
                </c:pt>
                <c:pt idx="278">
                  <c:v>37.665488458251936</c:v>
                </c:pt>
                <c:pt idx="279">
                  <c:v>36.460899234236528</c:v>
                </c:pt>
                <c:pt idx="280">
                  <c:v>36.211116746313095</c:v>
                </c:pt>
                <c:pt idx="281">
                  <c:v>43.594776945361481</c:v>
                </c:pt>
                <c:pt idx="282">
                  <c:v>35.904655838438849</c:v>
                </c:pt>
                <c:pt idx="283">
                  <c:v>38.56448077469723</c:v>
                </c:pt>
                <c:pt idx="284">
                  <c:v>32.688069106200324</c:v>
                </c:pt>
                <c:pt idx="285">
                  <c:v>15.924130405293901</c:v>
                </c:pt>
                <c:pt idx="286">
                  <c:v>7.0342584760589837</c:v>
                </c:pt>
                <c:pt idx="287">
                  <c:v>26.337839670919564</c:v>
                </c:pt>
                <c:pt idx="288">
                  <c:v>22.34503506545234</c:v>
                </c:pt>
                <c:pt idx="289">
                  <c:v>44.410220432397587</c:v>
                </c:pt>
                <c:pt idx="290">
                  <c:v>44.749772551919939</c:v>
                </c:pt>
                <c:pt idx="291">
                  <c:v>25.865231504561486</c:v>
                </c:pt>
                <c:pt idx="292">
                  <c:v>37.196077093019134</c:v>
                </c:pt>
                <c:pt idx="293">
                  <c:v>30.849994859198187</c:v>
                </c:pt>
                <c:pt idx="294">
                  <c:v>35.80546860352495</c:v>
                </c:pt>
                <c:pt idx="295">
                  <c:v>30.615677976718647</c:v>
                </c:pt>
                <c:pt idx="296">
                  <c:v>37.005046625776409</c:v>
                </c:pt>
                <c:pt idx="297">
                  <c:v>33.93732714593915</c:v>
                </c:pt>
                <c:pt idx="298">
                  <c:v>34.108226406095696</c:v>
                </c:pt>
                <c:pt idx="299">
                  <c:v>37.320665936874406</c:v>
                </c:pt>
                <c:pt idx="300">
                  <c:v>25.519199382758181</c:v>
                </c:pt>
                <c:pt idx="301">
                  <c:v>31.614203128199495</c:v>
                </c:pt>
                <c:pt idx="302">
                  <c:v>23.872933203272488</c:v>
                </c:pt>
                <c:pt idx="303">
                  <c:v>40.979275224704878</c:v>
                </c:pt>
                <c:pt idx="304">
                  <c:v>37.050147441651902</c:v>
                </c:pt>
                <c:pt idx="305">
                  <c:v>37.454585984014265</c:v>
                </c:pt>
                <c:pt idx="306">
                  <c:v>26.460700514166579</c:v>
                </c:pt>
                <c:pt idx="307">
                  <c:v>38.292666279018526</c:v>
                </c:pt>
                <c:pt idx="308">
                  <c:v>41.656478663080485</c:v>
                </c:pt>
                <c:pt idx="309">
                  <c:v>37.943955756272423</c:v>
                </c:pt>
                <c:pt idx="310">
                  <c:v>40.493793453815293</c:v>
                </c:pt>
                <c:pt idx="311">
                  <c:v>42.326856499053484</c:v>
                </c:pt>
                <c:pt idx="312">
                  <c:v>33.998671167532251</c:v>
                </c:pt>
                <c:pt idx="313">
                  <c:v>46.227731472161473</c:v>
                </c:pt>
                <c:pt idx="314">
                  <c:v>43.478050504273774</c:v>
                </c:pt>
                <c:pt idx="315">
                  <c:v>47.361818271360029</c:v>
                </c:pt>
                <c:pt idx="316">
                  <c:v>39.102320964016975</c:v>
                </c:pt>
                <c:pt idx="317">
                  <c:v>36.055596691570031</c:v>
                </c:pt>
                <c:pt idx="318">
                  <c:v>40.885876791828629</c:v>
                </c:pt>
                <c:pt idx="319">
                  <c:v>32.504641841633926</c:v>
                </c:pt>
                <c:pt idx="320">
                  <c:v>31.450215870475986</c:v>
                </c:pt>
                <c:pt idx="321">
                  <c:v>32.596225873871504</c:v>
                </c:pt>
                <c:pt idx="322">
                  <c:v>32.985112410759562</c:v>
                </c:pt>
                <c:pt idx="323">
                  <c:v>37.521114007432125</c:v>
                </c:pt>
                <c:pt idx="324">
                  <c:v>38.58124238059731</c:v>
                </c:pt>
                <c:pt idx="325">
                  <c:v>41.98851397995692</c:v>
                </c:pt>
                <c:pt idx="326">
                  <c:v>33.234894898683002</c:v>
                </c:pt>
                <c:pt idx="327">
                  <c:v>36.395148811092383</c:v>
                </c:pt>
                <c:pt idx="328">
                  <c:v>42.382238918548097</c:v>
                </c:pt>
                <c:pt idx="329">
                  <c:v>32.499630639869984</c:v>
                </c:pt>
                <c:pt idx="330">
                  <c:v>36.060175893181913</c:v>
                </c:pt>
                <c:pt idx="331">
                  <c:v>46.450384350535288</c:v>
                </c:pt>
                <c:pt idx="332">
                  <c:v>49.567611047799083</c:v>
                </c:pt>
                <c:pt idx="333">
                  <c:v>44.809215772843949</c:v>
                </c:pt>
                <c:pt idx="334">
                  <c:v>36.325251186488416</c:v>
                </c:pt>
                <c:pt idx="335">
                  <c:v>50.00125280044098</c:v>
                </c:pt>
                <c:pt idx="336">
                  <c:v>47.77161361560799</c:v>
                </c:pt>
                <c:pt idx="337">
                  <c:v>41.977541176094491</c:v>
                </c:pt>
                <c:pt idx="338">
                  <c:v>38.273399072236472</c:v>
                </c:pt>
                <c:pt idx="339">
                  <c:v>44.494374062019666</c:v>
                </c:pt>
                <c:pt idx="340">
                  <c:v>42.157598839474787</c:v>
                </c:pt>
                <c:pt idx="341">
                  <c:v>42.354763708876824</c:v>
                </c:pt>
                <c:pt idx="342">
                  <c:v>39.170836188134338</c:v>
                </c:pt>
                <c:pt idx="343">
                  <c:v>43.109813574654375</c:v>
                </c:pt>
                <c:pt idx="344">
                  <c:v>39.825489218572201</c:v>
                </c:pt>
                <c:pt idx="345">
                  <c:v>44.423007636898681</c:v>
                </c:pt>
                <c:pt idx="346">
                  <c:v>45.426803190234722</c:v>
                </c:pt>
                <c:pt idx="347">
                  <c:v>31.411508656851048</c:v>
                </c:pt>
                <c:pt idx="348">
                  <c:v>43.656725767167465</c:v>
                </c:pt>
                <c:pt idx="349">
                  <c:v>50.261489692044371</c:v>
                </c:pt>
                <c:pt idx="350">
                  <c:v>44.010361091647106</c:v>
                </c:pt>
                <c:pt idx="351">
                  <c:v>37.598614834712421</c:v>
                </c:pt>
                <c:pt idx="352">
                  <c:v>50.724939455178692</c:v>
                </c:pt>
                <c:pt idx="353">
                  <c:v>17.056748403975437</c:v>
                </c:pt>
                <c:pt idx="354">
                  <c:v>35.915542242270867</c:v>
                </c:pt>
                <c:pt idx="355">
                  <c:v>38.195120644682461</c:v>
                </c:pt>
                <c:pt idx="356">
                  <c:v>28.597200466214563</c:v>
                </c:pt>
                <c:pt idx="357">
                  <c:v>30.240010644483746</c:v>
                </c:pt>
                <c:pt idx="358">
                  <c:v>47.415559090276801</c:v>
                </c:pt>
                <c:pt idx="359">
                  <c:v>32.954008399810952</c:v>
                </c:pt>
                <c:pt idx="360">
                  <c:v>33.340994136029934</c:v>
                </c:pt>
                <c:pt idx="361">
                  <c:v>30.477178727966912</c:v>
                </c:pt>
                <c:pt idx="362">
                  <c:v>43.794793015767141</c:v>
                </c:pt>
                <c:pt idx="363">
                  <c:v>33.258482106985696</c:v>
                </c:pt>
                <c:pt idx="364">
                  <c:v>46.254774681680686</c:v>
                </c:pt>
                <c:pt idx="365">
                  <c:v>47.119898186204161</c:v>
                </c:pt>
                <c:pt idx="366">
                  <c:v>37.563622822395232</c:v>
                </c:pt>
                <c:pt idx="367">
                  <c:v>37.728906080574937</c:v>
                </c:pt>
                <c:pt idx="368">
                  <c:v>29.08000383616135</c:v>
                </c:pt>
                <c:pt idx="369">
                  <c:v>33.884882327478579</c:v>
                </c:pt>
                <c:pt idx="370">
                  <c:v>49.957102384900033</c:v>
                </c:pt>
                <c:pt idx="371">
                  <c:v>52.20091117472073</c:v>
                </c:pt>
                <c:pt idx="372">
                  <c:v>41.665118666121771</c:v>
                </c:pt>
                <c:pt idx="373">
                  <c:v>38.330077492187272</c:v>
                </c:pt>
                <c:pt idx="374">
                  <c:v>27.849840203143749</c:v>
                </c:pt>
                <c:pt idx="375">
                  <c:v>28.680749295623748</c:v>
                </c:pt>
                <c:pt idx="376">
                  <c:v>42.304565291206984</c:v>
                </c:pt>
                <c:pt idx="377">
                  <c:v>38.467367140513232</c:v>
                </c:pt>
                <c:pt idx="378">
                  <c:v>25.799308281356513</c:v>
                </c:pt>
                <c:pt idx="379">
                  <c:v>38.963562515174004</c:v>
                </c:pt>
                <c:pt idx="380">
                  <c:v>48.810314781230794</c:v>
                </c:pt>
                <c:pt idx="381">
                  <c:v>39.747037990957374</c:v>
                </c:pt>
                <c:pt idx="382">
                  <c:v>35.700492566573381</c:v>
                </c:pt>
                <c:pt idx="383">
                  <c:v>37.743507685714704</c:v>
                </c:pt>
                <c:pt idx="384">
                  <c:v>33.313605326389073</c:v>
                </c:pt>
                <c:pt idx="385">
                  <c:v>40.734590338575792</c:v>
                </c:pt>
                <c:pt idx="386">
                  <c:v>34.107189605730738</c:v>
                </c:pt>
                <c:pt idx="387">
                  <c:v>51.306930060039385</c:v>
                </c:pt>
                <c:pt idx="388">
                  <c:v>55.147843412040878</c:v>
                </c:pt>
                <c:pt idx="389">
                  <c:v>51.581509356691292</c:v>
                </c:pt>
                <c:pt idx="390">
                  <c:v>31.484862282671521</c:v>
                </c:pt>
                <c:pt idx="391">
                  <c:v>26.663999785727921</c:v>
                </c:pt>
                <c:pt idx="392">
                  <c:v>24.270718943293065</c:v>
                </c:pt>
                <c:pt idx="393">
                  <c:v>25.508399378956579</c:v>
                </c:pt>
                <c:pt idx="394">
                  <c:v>19.314467598692595</c:v>
                </c:pt>
                <c:pt idx="395">
                  <c:v>26.054879571317606</c:v>
                </c:pt>
                <c:pt idx="396">
                  <c:v>29.032311019373477</c:v>
                </c:pt>
                <c:pt idx="397">
                  <c:v>27.588480111144996</c:v>
                </c:pt>
                <c:pt idx="398">
                  <c:v>49.234279730466461</c:v>
                </c:pt>
                <c:pt idx="399">
                  <c:v>36.184591936976361</c:v>
                </c:pt>
                <c:pt idx="400">
                  <c:v>46.49272036543757</c:v>
                </c:pt>
                <c:pt idx="401">
                  <c:v>40.618468697700976</c:v>
                </c:pt>
                <c:pt idx="402">
                  <c:v>45.73378249829144</c:v>
                </c:pt>
                <c:pt idx="403">
                  <c:v>44.759362955295757</c:v>
                </c:pt>
                <c:pt idx="404">
                  <c:v>52.274696800693263</c:v>
                </c:pt>
                <c:pt idx="405">
                  <c:v>50.098193634564161</c:v>
                </c:pt>
                <c:pt idx="406">
                  <c:v>51.7474838151143</c:v>
                </c:pt>
                <c:pt idx="407">
                  <c:v>48.507569074664303</c:v>
                </c:pt>
                <c:pt idx="408">
                  <c:v>36.593868881041843</c:v>
                </c:pt>
                <c:pt idx="409">
                  <c:v>42.110424422869393</c:v>
                </c:pt>
                <c:pt idx="410">
                  <c:v>45.620944058572306</c:v>
                </c:pt>
                <c:pt idx="411">
                  <c:v>40.001745280614337</c:v>
                </c:pt>
                <c:pt idx="412">
                  <c:v>41.401252973241043</c:v>
                </c:pt>
                <c:pt idx="413">
                  <c:v>17.850419083347518</c:v>
                </c:pt>
                <c:pt idx="414">
                  <c:v>39.386490664044715</c:v>
                </c:pt>
                <c:pt idx="415">
                  <c:v>47.647197571813543</c:v>
                </c:pt>
                <c:pt idx="416">
                  <c:v>36.160054328339122</c:v>
                </c:pt>
                <c:pt idx="417">
                  <c:v>55.340342679800621</c:v>
                </c:pt>
                <c:pt idx="418">
                  <c:v>43.656207366984987</c:v>
                </c:pt>
                <c:pt idx="419">
                  <c:v>51.572437353497946</c:v>
                </c:pt>
                <c:pt idx="420">
                  <c:v>31.64954074063834</c:v>
                </c:pt>
                <c:pt idx="421">
                  <c:v>38.706781624787126</c:v>
                </c:pt>
                <c:pt idx="422">
                  <c:v>42.492053357202778</c:v>
                </c:pt>
                <c:pt idx="423">
                  <c:v>32.753646729283645</c:v>
                </c:pt>
                <c:pt idx="424">
                  <c:v>26.327903667422088</c:v>
                </c:pt>
                <c:pt idx="425">
                  <c:v>25.297928904870975</c:v>
                </c:pt>
                <c:pt idx="426">
                  <c:v>29.964826547618944</c:v>
                </c:pt>
                <c:pt idx="427">
                  <c:v>27.420172851900841</c:v>
                </c:pt>
                <c:pt idx="428">
                  <c:v>21.733927650342533</c:v>
                </c:pt>
                <c:pt idx="429">
                  <c:v>17.491686157073524</c:v>
                </c:pt>
                <c:pt idx="430">
                  <c:v>40.733726338271666</c:v>
                </c:pt>
                <c:pt idx="431">
                  <c:v>20.903104957892943</c:v>
                </c:pt>
                <c:pt idx="432">
                  <c:v>26.907647871492049</c:v>
                </c:pt>
                <c:pt idx="433">
                  <c:v>27.116995145182287</c:v>
                </c:pt>
                <c:pt idx="434">
                  <c:v>41.913259553467363</c:v>
                </c:pt>
                <c:pt idx="435">
                  <c:v>46.083789021493729</c:v>
                </c:pt>
                <c:pt idx="436">
                  <c:v>29.438995962526576</c:v>
                </c:pt>
                <c:pt idx="437">
                  <c:v>39.164528985914203</c:v>
                </c:pt>
                <c:pt idx="438">
                  <c:v>42.728357440381814</c:v>
                </c:pt>
                <c:pt idx="439">
                  <c:v>34.113669608011698</c:v>
                </c:pt>
                <c:pt idx="440">
                  <c:v>43.225157615255476</c:v>
                </c:pt>
                <c:pt idx="441">
                  <c:v>34.48752253960793</c:v>
                </c:pt>
                <c:pt idx="442">
                  <c:v>17.372799715225501</c:v>
                </c:pt>
                <c:pt idx="443">
                  <c:v>21.763562860774126</c:v>
                </c:pt>
                <c:pt idx="444">
                  <c:v>47.379271077503418</c:v>
                </c:pt>
                <c:pt idx="445">
                  <c:v>25.47375296676104</c:v>
                </c:pt>
                <c:pt idx="446">
                  <c:v>37.911901344989275</c:v>
                </c:pt>
                <c:pt idx="447">
                  <c:v>37.083065853239177</c:v>
                </c:pt>
                <c:pt idx="448">
                  <c:v>36.289740773988747</c:v>
                </c:pt>
                <c:pt idx="449">
                  <c:v>29.86486171243132</c:v>
                </c:pt>
                <c:pt idx="450">
                  <c:v>22.032871755570856</c:v>
                </c:pt>
                <c:pt idx="451">
                  <c:v>20.047312656654054</c:v>
                </c:pt>
                <c:pt idx="452">
                  <c:v>21.945348524762682</c:v>
                </c:pt>
                <c:pt idx="453">
                  <c:v>14.415413074225402</c:v>
                </c:pt>
                <c:pt idx="454">
                  <c:v>26.061532373659393</c:v>
                </c:pt>
                <c:pt idx="455">
                  <c:v>28.839898151644149</c:v>
                </c:pt>
                <c:pt idx="456">
                  <c:v>19.223401966637489</c:v>
                </c:pt>
                <c:pt idx="457">
                  <c:v>34.088095199009508</c:v>
                </c:pt>
                <c:pt idx="458">
                  <c:v>27.235103986756602</c:v>
                </c:pt>
                <c:pt idx="459">
                  <c:v>29.093136640784095</c:v>
                </c:pt>
                <c:pt idx="460">
                  <c:v>11.248938359626301</c:v>
                </c:pt>
                <c:pt idx="461">
                  <c:v>31.364679840367302</c:v>
                </c:pt>
                <c:pt idx="462">
                  <c:v>25.705132248206549</c:v>
                </c:pt>
                <c:pt idx="463">
                  <c:v>31.443131067982137</c:v>
                </c:pt>
                <c:pt idx="464">
                  <c:v>22.209559817765054</c:v>
                </c:pt>
                <c:pt idx="465">
                  <c:v>31.509918291491235</c:v>
                </c:pt>
                <c:pt idx="466">
                  <c:v>31.429652663237736</c:v>
                </c:pt>
                <c:pt idx="467">
                  <c:v>19.19203875559764</c:v>
                </c:pt>
                <c:pt idx="468">
                  <c:v>25.960789938198054</c:v>
                </c:pt>
                <c:pt idx="469">
                  <c:v>21.17647465411908</c:v>
                </c:pt>
                <c:pt idx="470">
                  <c:v>47.04542135998831</c:v>
                </c:pt>
                <c:pt idx="471">
                  <c:v>47.322851857643847</c:v>
                </c:pt>
                <c:pt idx="472">
                  <c:v>27.048047920912865</c:v>
                </c:pt>
                <c:pt idx="473">
                  <c:v>42.259550875361903</c:v>
                </c:pt>
                <c:pt idx="474">
                  <c:v>28.739155716182811</c:v>
                </c:pt>
                <c:pt idx="475">
                  <c:v>28.496112430631573</c:v>
                </c:pt>
                <c:pt idx="476">
                  <c:v>16.718837885030933</c:v>
                </c:pt>
                <c:pt idx="477">
                  <c:v>35.098975554839392</c:v>
                </c:pt>
                <c:pt idx="478">
                  <c:v>26.418018899142652</c:v>
                </c:pt>
                <c:pt idx="479">
                  <c:v>21.540737182339488</c:v>
                </c:pt>
                <c:pt idx="480">
                  <c:v>19.458410049360335</c:v>
                </c:pt>
                <c:pt idx="481">
                  <c:v>36.700486518571253</c:v>
                </c:pt>
                <c:pt idx="482">
                  <c:v>23.611745911334559</c:v>
                </c:pt>
                <c:pt idx="483">
                  <c:v>17.297977288888003</c:v>
                </c:pt>
                <c:pt idx="484">
                  <c:v>23.873538003485379</c:v>
                </c:pt>
                <c:pt idx="485">
                  <c:v>17.310591693328277</c:v>
                </c:pt>
                <c:pt idx="486">
                  <c:v>18.217705612632376</c:v>
                </c:pt>
                <c:pt idx="487">
                  <c:v>22.710334394037705</c:v>
                </c:pt>
                <c:pt idx="488">
                  <c:v>28.948675789933873</c:v>
                </c:pt>
                <c:pt idx="489">
                  <c:v>30.334359477694534</c:v>
                </c:pt>
                <c:pt idx="490">
                  <c:v>25.481183369376545</c:v>
                </c:pt>
                <c:pt idx="491">
                  <c:v>29.038099821411134</c:v>
                </c:pt>
                <c:pt idx="492">
                  <c:v>26.968905493054731</c:v>
                </c:pt>
                <c:pt idx="493">
                  <c:v>24.270718943293065</c:v>
                </c:pt>
                <c:pt idx="494">
                  <c:v>23.44300665193834</c:v>
                </c:pt>
                <c:pt idx="495">
                  <c:v>31.238103795812535</c:v>
                </c:pt>
                <c:pt idx="496">
                  <c:v>29.522285591844525</c:v>
                </c:pt>
                <c:pt idx="497">
                  <c:v>20.977927384230441</c:v>
                </c:pt>
                <c:pt idx="498">
                  <c:v>16.038005645377986</c:v>
                </c:pt>
                <c:pt idx="499">
                  <c:v>14.147054579763212</c:v>
                </c:pt>
                <c:pt idx="500">
                  <c:v>14.80360841087016</c:v>
                </c:pt>
                <c:pt idx="501">
                  <c:v>20.811607325685777</c:v>
                </c:pt>
                <c:pt idx="502">
                  <c:v>25.928476326823667</c:v>
                </c:pt>
                <c:pt idx="503">
                  <c:v>16.42205378056293</c:v>
                </c:pt>
                <c:pt idx="504">
                  <c:v>25.203839271751423</c:v>
                </c:pt>
                <c:pt idx="505">
                  <c:v>19.728496544430783</c:v>
                </c:pt>
                <c:pt idx="506">
                  <c:v>32.752350728827452</c:v>
                </c:pt>
                <c:pt idx="507">
                  <c:v>17.20224605519061</c:v>
                </c:pt>
                <c:pt idx="508">
                  <c:v>23.267268990078684</c:v>
                </c:pt>
                <c:pt idx="509">
                  <c:v>24.655112678599661</c:v>
                </c:pt>
                <c:pt idx="510">
                  <c:v>25.845100297475302</c:v>
                </c:pt>
                <c:pt idx="511">
                  <c:v>23.373627427516855</c:v>
                </c:pt>
                <c:pt idx="512">
                  <c:v>20.548346433017944</c:v>
                </c:pt>
                <c:pt idx="513">
                  <c:v>12.686202865543407</c:v>
                </c:pt>
                <c:pt idx="514">
                  <c:v>20.955117776201455</c:v>
                </c:pt>
                <c:pt idx="515">
                  <c:v>32.695845108937476</c:v>
                </c:pt>
                <c:pt idx="516">
                  <c:v>36.967117012425184</c:v>
                </c:pt>
                <c:pt idx="517">
                  <c:v>19.675274125696493</c:v>
                </c:pt>
                <c:pt idx="518">
                  <c:v>23.414926642054173</c:v>
                </c:pt>
                <c:pt idx="519">
                  <c:v>23.833448389373835</c:v>
                </c:pt>
                <c:pt idx="520">
                  <c:v>24.617096665218025</c:v>
                </c:pt>
                <c:pt idx="521">
                  <c:v>17.545686176081531</c:v>
                </c:pt>
                <c:pt idx="522">
                  <c:v>36.265635165503575</c:v>
                </c:pt>
                <c:pt idx="523">
                  <c:v>23.428491446828989</c:v>
                </c:pt>
                <c:pt idx="524">
                  <c:v>29.447895165659094</c:v>
                </c:pt>
                <c:pt idx="525">
                  <c:v>19.441562043429837</c:v>
                </c:pt>
                <c:pt idx="526">
                  <c:v>10.889168632987358</c:v>
                </c:pt>
                <c:pt idx="527">
                  <c:v>21.371911522912857</c:v>
                </c:pt>
                <c:pt idx="528">
                  <c:v>23.825499586575852</c:v>
                </c:pt>
                <c:pt idx="529">
                  <c:v>33.508091794848312</c:v>
                </c:pt>
                <c:pt idx="530">
                  <c:v>16.930345159481494</c:v>
                </c:pt>
                <c:pt idx="531">
                  <c:v>40.064644502754867</c:v>
                </c:pt>
                <c:pt idx="532">
                  <c:v>43.970012277444319</c:v>
                </c:pt>
                <c:pt idx="533">
                  <c:v>28.843181352799835</c:v>
                </c:pt>
                <c:pt idx="534">
                  <c:v>18.848253034585067</c:v>
                </c:pt>
                <c:pt idx="535">
                  <c:v>30.842823656673922</c:v>
                </c:pt>
                <c:pt idx="536">
                  <c:v>31.075844538697275</c:v>
                </c:pt>
                <c:pt idx="537">
                  <c:v>21.797518072726362</c:v>
                </c:pt>
                <c:pt idx="538">
                  <c:v>20.544026431497301</c:v>
                </c:pt>
                <c:pt idx="539">
                  <c:v>23.782904371582337</c:v>
                </c:pt>
                <c:pt idx="540">
                  <c:v>31.306187019777827</c:v>
                </c:pt>
                <c:pt idx="541">
                  <c:v>19.243792373814916</c:v>
                </c:pt>
                <c:pt idx="542">
                  <c:v>21.877265300797387</c:v>
                </c:pt>
                <c:pt idx="543">
                  <c:v>17.536786972949013</c:v>
                </c:pt>
                <c:pt idx="544">
                  <c:v>24.622539867134034</c:v>
                </c:pt>
                <c:pt idx="545">
                  <c:v>22.771592015600387</c:v>
                </c:pt>
                <c:pt idx="546">
                  <c:v>22.664542377918917</c:v>
                </c:pt>
                <c:pt idx="547">
                  <c:v>8.1407836655558494</c:v>
                </c:pt>
                <c:pt idx="548">
                  <c:v>22.928753670921292</c:v>
                </c:pt>
                <c:pt idx="549">
                  <c:v>21.886855704173207</c:v>
                </c:pt>
                <c:pt idx="550">
                  <c:v>21.97766213613707</c:v>
                </c:pt>
                <c:pt idx="551">
                  <c:v>30.079565788007152</c:v>
                </c:pt>
                <c:pt idx="552">
                  <c:v>16.612047447440702</c:v>
                </c:pt>
                <c:pt idx="553">
                  <c:v>14.239070612152855</c:v>
                </c:pt>
                <c:pt idx="554">
                  <c:v>33.671042252206874</c:v>
                </c:pt>
                <c:pt idx="555">
                  <c:v>36.869312177997884</c:v>
                </c:pt>
                <c:pt idx="556">
                  <c:v>34.212943242956023</c:v>
                </c:pt>
                <c:pt idx="557">
                  <c:v>34.618936985865815</c:v>
                </c:pt>
                <c:pt idx="558">
                  <c:v>24.311154157526264</c:v>
                </c:pt>
                <c:pt idx="559">
                  <c:v>25.406447343069463</c:v>
                </c:pt>
                <c:pt idx="560">
                  <c:v>30.589153167381912</c:v>
                </c:pt>
                <c:pt idx="561">
                  <c:v>35.235401202861219</c:v>
                </c:pt>
                <c:pt idx="562">
                  <c:v>21.756305258219449</c:v>
                </c:pt>
                <c:pt idx="563">
                  <c:v>29.456189568578726</c:v>
                </c:pt>
                <c:pt idx="564">
                  <c:v>35.626188540418362</c:v>
                </c:pt>
                <c:pt idx="565">
                  <c:v>20.598631250718199</c:v>
                </c:pt>
                <c:pt idx="566">
                  <c:v>28.795920536164026</c:v>
                </c:pt>
                <c:pt idx="567">
                  <c:v>25.561794597751696</c:v>
                </c:pt>
                <c:pt idx="568">
                  <c:v>26.716358204158084</c:v>
                </c:pt>
                <c:pt idx="569">
                  <c:v>19.474912455169182</c:v>
                </c:pt>
                <c:pt idx="570">
                  <c:v>16.517266614077847</c:v>
                </c:pt>
                <c:pt idx="571">
                  <c:v>31.123969355637211</c:v>
                </c:pt>
                <c:pt idx="572">
                  <c:v>40.011335683990154</c:v>
                </c:pt>
                <c:pt idx="573">
                  <c:v>10.018688326578289</c:v>
                </c:pt>
                <c:pt idx="574">
                  <c:v>40.252737368963551</c:v>
                </c:pt>
                <c:pt idx="575">
                  <c:v>30.044660175720377</c:v>
                </c:pt>
                <c:pt idx="576">
                  <c:v>24.941096779266065</c:v>
                </c:pt>
                <c:pt idx="577">
                  <c:v>8.9326399442892601</c:v>
                </c:pt>
                <c:pt idx="578">
                  <c:v>23.397905836062854</c:v>
                </c:pt>
                <c:pt idx="579">
                  <c:v>8.9352319452016449</c:v>
                </c:pt>
                <c:pt idx="580">
                  <c:v>28.35960038257933</c:v>
                </c:pt>
                <c:pt idx="581">
                  <c:v>20.684080880796468</c:v>
                </c:pt>
                <c:pt idx="582">
                  <c:v>26.112940391755018</c:v>
                </c:pt>
                <c:pt idx="583">
                  <c:v>23.043147311187848</c:v>
                </c:pt>
                <c:pt idx="584">
                  <c:v>17.976303927658982</c:v>
                </c:pt>
                <c:pt idx="585">
                  <c:v>15.808267964510323</c:v>
                </c:pt>
                <c:pt idx="586">
                  <c:v>16.528153017909862</c:v>
                </c:pt>
                <c:pt idx="587">
                  <c:v>17.695158228695696</c:v>
                </c:pt>
                <c:pt idx="588">
                  <c:v>16.261954524207994</c:v>
                </c:pt>
                <c:pt idx="589">
                  <c:v>15.604623092827328</c:v>
                </c:pt>
                <c:pt idx="590">
                  <c:v>39.11510816851807</c:v>
                </c:pt>
                <c:pt idx="591">
                  <c:v>35.200495590574448</c:v>
                </c:pt>
                <c:pt idx="592">
                  <c:v>38.325498290575396</c:v>
                </c:pt>
                <c:pt idx="593">
                  <c:v>35.770390191177349</c:v>
                </c:pt>
                <c:pt idx="594">
                  <c:v>25.969170741148101</c:v>
                </c:pt>
                <c:pt idx="595">
                  <c:v>21.92875971892342</c:v>
                </c:pt>
                <c:pt idx="596">
                  <c:v>13.619063993910524</c:v>
                </c:pt>
                <c:pt idx="597">
                  <c:v>29.822266497437806</c:v>
                </c:pt>
                <c:pt idx="598">
                  <c:v>26.287554853219309</c:v>
                </c:pt>
                <c:pt idx="599">
                  <c:v>17.396559723589021</c:v>
                </c:pt>
                <c:pt idx="600">
                  <c:v>18.071948761325963</c:v>
                </c:pt>
                <c:pt idx="601">
                  <c:v>26.758348618938712</c:v>
                </c:pt>
                <c:pt idx="602">
                  <c:v>28.372819587232495</c:v>
                </c:pt>
                <c:pt idx="603">
                  <c:v>21.676039629965949</c:v>
                </c:pt>
                <c:pt idx="604">
                  <c:v>12.181281087810941</c:v>
                </c:pt>
                <c:pt idx="605">
                  <c:v>25.228204080327835</c:v>
                </c:pt>
                <c:pt idx="606">
                  <c:v>28.314326766643021</c:v>
                </c:pt>
                <c:pt idx="607">
                  <c:v>25.398239340180247</c:v>
                </c:pt>
                <c:pt idx="608">
                  <c:v>30.87038526637561</c:v>
                </c:pt>
                <c:pt idx="609">
                  <c:v>22.285764644589154</c:v>
                </c:pt>
                <c:pt idx="610">
                  <c:v>16.945292364742912</c:v>
                </c:pt>
                <c:pt idx="611">
                  <c:v>16.459551393762087</c:v>
                </c:pt>
                <c:pt idx="612">
                  <c:v>29.347584730349823</c:v>
                </c:pt>
                <c:pt idx="613">
                  <c:v>24.533547835808836</c:v>
                </c:pt>
                <c:pt idx="614">
                  <c:v>15.253752569320904</c:v>
                </c:pt>
                <c:pt idx="615">
                  <c:v>28.816310943341449</c:v>
                </c:pt>
                <c:pt idx="616">
                  <c:v>26.489039724141982</c:v>
                </c:pt>
                <c:pt idx="617">
                  <c:v>15.450744638662112</c:v>
                </c:pt>
                <c:pt idx="618">
                  <c:v>23.016968101972768</c:v>
                </c:pt>
                <c:pt idx="619">
                  <c:v>23.307272204159812</c:v>
                </c:pt>
                <c:pt idx="620">
                  <c:v>13.133495822990529</c:v>
                </c:pt>
                <c:pt idx="621">
                  <c:v>34.961426706422202</c:v>
                </c:pt>
                <c:pt idx="622">
                  <c:v>29.760749675783881</c:v>
                </c:pt>
                <c:pt idx="623">
                  <c:v>26.218002828736996</c:v>
                </c:pt>
                <c:pt idx="624">
                  <c:v>26.512626932444675</c:v>
                </c:pt>
                <c:pt idx="625">
                  <c:v>29.214528683514093</c:v>
                </c:pt>
                <c:pt idx="626">
                  <c:v>4.5925072165625398</c:v>
                </c:pt>
                <c:pt idx="627">
                  <c:v>37.679571663209224</c:v>
                </c:pt>
                <c:pt idx="628">
                  <c:v>40.376548612545115</c:v>
                </c:pt>
                <c:pt idx="629">
                  <c:v>20.452442399259724</c:v>
                </c:pt>
                <c:pt idx="630">
                  <c:v>8.6050110289638813</c:v>
                </c:pt>
                <c:pt idx="631">
                  <c:v>9.5433153592470052</c:v>
                </c:pt>
                <c:pt idx="632">
                  <c:v>24.48326301810858</c:v>
                </c:pt>
                <c:pt idx="633">
                  <c:v>12.830058916180738</c:v>
                </c:pt>
                <c:pt idx="634">
                  <c:v>10.952759055371187</c:v>
                </c:pt>
                <c:pt idx="635">
                  <c:v>17.65714221531406</c:v>
                </c:pt>
                <c:pt idx="636">
                  <c:v>30.408317903727898</c:v>
                </c:pt>
                <c:pt idx="637">
                  <c:v>30.323213873771284</c:v>
                </c:pt>
                <c:pt idx="638">
                  <c:v>19.124041931662759</c:v>
                </c:pt>
                <c:pt idx="639">
                  <c:v>22.443617500153358</c:v>
                </c:pt>
                <c:pt idx="640">
                  <c:v>5.5868851665835777</c:v>
                </c:pt>
                <c:pt idx="641">
                  <c:v>5.0879249909495963</c:v>
                </c:pt>
                <c:pt idx="642">
                  <c:v>17.880659093992001</c:v>
                </c:pt>
                <c:pt idx="643">
                  <c:v>33.682965456403835</c:v>
                </c:pt>
                <c:pt idx="644">
                  <c:v>16.843081128764556</c:v>
                </c:pt>
                <c:pt idx="645">
                  <c:v>18.859398638508321</c:v>
                </c:pt>
                <c:pt idx="646">
                  <c:v>25.104392836746278</c:v>
                </c:pt>
                <c:pt idx="647">
                  <c:v>16.590706639928737</c:v>
                </c:pt>
                <c:pt idx="648">
                  <c:v>26.950502286576803</c:v>
                </c:pt>
                <c:pt idx="649">
                  <c:v>15.337992598973393</c:v>
                </c:pt>
                <c:pt idx="650">
                  <c:v>16.055717651612614</c:v>
                </c:pt>
                <c:pt idx="651">
                  <c:v>32.901477181319962</c:v>
                </c:pt>
                <c:pt idx="652">
                  <c:v>36.189343938649067</c:v>
                </c:pt>
                <c:pt idx="653">
                  <c:v>32.225137743248482</c:v>
                </c:pt>
                <c:pt idx="654">
                  <c:v>27.168143963186676</c:v>
                </c:pt>
                <c:pt idx="655">
                  <c:v>27.209702377815237</c:v>
                </c:pt>
                <c:pt idx="656">
                  <c:v>16.426200982022745</c:v>
                </c:pt>
                <c:pt idx="657">
                  <c:v>20.710346490041964</c:v>
                </c:pt>
                <c:pt idx="658">
                  <c:v>22.236603027284264</c:v>
                </c:pt>
                <c:pt idx="659">
                  <c:v>16.285887332632338</c:v>
                </c:pt>
                <c:pt idx="660">
                  <c:v>31.228254192345474</c:v>
                </c:pt>
                <c:pt idx="661">
                  <c:v>22.781268819006623</c:v>
                </c:pt>
                <c:pt idx="662">
                  <c:v>22.951217678828623</c:v>
                </c:pt>
                <c:pt idx="663">
                  <c:v>22.18363980864121</c:v>
                </c:pt>
                <c:pt idx="664">
                  <c:v>20.935159369176098</c:v>
                </c:pt>
                <c:pt idx="665">
                  <c:v>26.48230052176978</c:v>
                </c:pt>
                <c:pt idx="666">
                  <c:v>37.156937879242129</c:v>
                </c:pt>
                <c:pt idx="667">
                  <c:v>42.141182833696355</c:v>
                </c:pt>
                <c:pt idx="668">
                  <c:v>39.186301793578231</c:v>
                </c:pt>
                <c:pt idx="669">
                  <c:v>38.148464628259546</c:v>
                </c:pt>
                <c:pt idx="670">
                  <c:v>42.397790924022402</c:v>
                </c:pt>
                <c:pt idx="671">
                  <c:v>23.419333043605231</c:v>
                </c:pt>
                <c:pt idx="672">
                  <c:v>30.605223573038693</c:v>
                </c:pt>
                <c:pt idx="673">
                  <c:v>25.124264843741226</c:v>
                </c:pt>
                <c:pt idx="674">
                  <c:v>18.201980807097243</c:v>
                </c:pt>
                <c:pt idx="675">
                  <c:v>26.383372486947113</c:v>
                </c:pt>
                <c:pt idx="676">
                  <c:v>35.384959655505796</c:v>
                </c:pt>
                <c:pt idx="677">
                  <c:v>38.036922188996613</c:v>
                </c:pt>
                <c:pt idx="678">
                  <c:v>37.715254875769716</c:v>
                </c:pt>
                <c:pt idx="679">
                  <c:v>36.80408015503621</c:v>
                </c:pt>
                <c:pt idx="680">
                  <c:v>35.132585166669976</c:v>
                </c:pt>
                <c:pt idx="681">
                  <c:v>41.423198580965895</c:v>
                </c:pt>
                <c:pt idx="682">
                  <c:v>42.28287888357336</c:v>
                </c:pt>
                <c:pt idx="683">
                  <c:v>41.599800243129678</c:v>
                </c:pt>
                <c:pt idx="684">
                  <c:v>44.532476475431721</c:v>
                </c:pt>
                <c:pt idx="685">
                  <c:v>40.102833316197326</c:v>
                </c:pt>
                <c:pt idx="686">
                  <c:v>39.406017070918011</c:v>
                </c:pt>
                <c:pt idx="687">
                  <c:v>36.743427333686419</c:v>
                </c:pt>
                <c:pt idx="688">
                  <c:v>37.747914087265755</c:v>
                </c:pt>
                <c:pt idx="689">
                  <c:v>35.331823636801914</c:v>
                </c:pt>
                <c:pt idx="690">
                  <c:v>40.662273513120276</c:v>
                </c:pt>
                <c:pt idx="691">
                  <c:v>45.405116782601105</c:v>
                </c:pt>
                <c:pt idx="692">
                  <c:v>45.958681777455979</c:v>
                </c:pt>
                <c:pt idx="693">
                  <c:v>39.796199608262256</c:v>
                </c:pt>
                <c:pt idx="694">
                  <c:v>46.663792425654933</c:v>
                </c:pt>
                <c:pt idx="695">
                  <c:v>42.180840447655832</c:v>
                </c:pt>
                <c:pt idx="696">
                  <c:v>42.531365371040607</c:v>
                </c:pt>
                <c:pt idx="697">
                  <c:v>46.475008359202938</c:v>
                </c:pt>
                <c:pt idx="698">
                  <c:v>42.096254817881693</c:v>
                </c:pt>
                <c:pt idx="699">
                  <c:v>29.502327184819165</c:v>
                </c:pt>
                <c:pt idx="700">
                  <c:v>37.517485206154795</c:v>
                </c:pt>
                <c:pt idx="701">
                  <c:v>46.785184468384934</c:v>
                </c:pt>
                <c:pt idx="702">
                  <c:v>47.965408883823919</c:v>
                </c:pt>
                <c:pt idx="703">
                  <c:v>32.992715613435898</c:v>
                </c:pt>
                <c:pt idx="704">
                  <c:v>43.243301621642168</c:v>
                </c:pt>
                <c:pt idx="705">
                  <c:v>37.33241634101055</c:v>
                </c:pt>
                <c:pt idx="706">
                  <c:v>28.579056459827871</c:v>
                </c:pt>
                <c:pt idx="707">
                  <c:v>35.203605991669306</c:v>
                </c:pt>
                <c:pt idx="708">
                  <c:v>35.448463677859216</c:v>
                </c:pt>
                <c:pt idx="709">
                  <c:v>36.466515236213361</c:v>
                </c:pt>
                <c:pt idx="710">
                  <c:v>50.999259551739357</c:v>
                </c:pt>
                <c:pt idx="711">
                  <c:v>28.578451659614984</c:v>
                </c:pt>
                <c:pt idx="712">
                  <c:v>37.974886967160209</c:v>
                </c:pt>
                <c:pt idx="713">
                  <c:v>49.719675101325628</c:v>
                </c:pt>
                <c:pt idx="714">
                  <c:v>49.31826056002771</c:v>
                </c:pt>
                <c:pt idx="715">
                  <c:v>31.194471780454066</c:v>
                </c:pt>
                <c:pt idx="716">
                  <c:v>37.597491634317052</c:v>
                </c:pt>
                <c:pt idx="717">
                  <c:v>41.387083368253343</c:v>
                </c:pt>
                <c:pt idx="718">
                  <c:v>38.218880653045986</c:v>
                </c:pt>
                <c:pt idx="719">
                  <c:v>46.349728315104365</c:v>
                </c:pt>
                <c:pt idx="720">
                  <c:v>44.576367690881419</c:v>
                </c:pt>
                <c:pt idx="721">
                  <c:v>49.817047935600868</c:v>
                </c:pt>
                <c:pt idx="722">
                  <c:v>46.79952687343345</c:v>
                </c:pt>
                <c:pt idx="723">
                  <c:v>54.797750488808163</c:v>
                </c:pt>
                <c:pt idx="724">
                  <c:v>40.297319784656558</c:v>
                </c:pt>
                <c:pt idx="725">
                  <c:v>33.786645492899211</c:v>
                </c:pt>
                <c:pt idx="726">
                  <c:v>55.835501254096442</c:v>
                </c:pt>
                <c:pt idx="727">
                  <c:v>49.659195080036667</c:v>
                </c:pt>
                <c:pt idx="728">
                  <c:v>52.35599922931172</c:v>
                </c:pt>
                <c:pt idx="729">
                  <c:v>43.801791418230572</c:v>
                </c:pt>
                <c:pt idx="730">
                  <c:v>48.340730615937176</c:v>
                </c:pt>
                <c:pt idx="731">
                  <c:v>57.512785044500333</c:v>
                </c:pt>
                <c:pt idx="732">
                  <c:v>48.262452188383165</c:v>
                </c:pt>
                <c:pt idx="733">
                  <c:v>55.37343389144872</c:v>
                </c:pt>
                <c:pt idx="734">
                  <c:v>47.849373642979522</c:v>
                </c:pt>
                <c:pt idx="735">
                  <c:v>54.248937495625995</c:v>
                </c:pt>
                <c:pt idx="736">
                  <c:v>61.123960715634169</c:v>
                </c:pt>
                <c:pt idx="737">
                  <c:v>60.967317460495742</c:v>
                </c:pt>
                <c:pt idx="738">
                  <c:v>56.546055104211391</c:v>
                </c:pt>
                <c:pt idx="739">
                  <c:v>57.380420197907902</c:v>
                </c:pt>
                <c:pt idx="740">
                  <c:v>42.017717190236446</c:v>
                </c:pt>
                <c:pt idx="741">
                  <c:v>46.369168321947242</c:v>
                </c:pt>
                <c:pt idx="742">
                  <c:v>44.436831641764741</c:v>
                </c:pt>
                <c:pt idx="743">
                  <c:v>48.703178743518912</c:v>
                </c:pt>
                <c:pt idx="744">
                  <c:v>37.831722116766187</c:v>
                </c:pt>
                <c:pt idx="745">
                  <c:v>47.087584574829769</c:v>
                </c:pt>
                <c:pt idx="746">
                  <c:v>52.819794592567696</c:v>
                </c:pt>
                <c:pt idx="747">
                  <c:v>51.47584211949642</c:v>
                </c:pt>
                <c:pt idx="748">
                  <c:v>49.535902236637583</c:v>
                </c:pt>
                <c:pt idx="749">
                  <c:v>41.425099381634979</c:v>
                </c:pt>
                <c:pt idx="750">
                  <c:v>41.796878712501304</c:v>
                </c:pt>
                <c:pt idx="751">
                  <c:v>32.686341105592071</c:v>
                </c:pt>
                <c:pt idx="752">
                  <c:v>48.845047593456748</c:v>
                </c:pt>
                <c:pt idx="753">
                  <c:v>40.601102291588006</c:v>
                </c:pt>
                <c:pt idx="754">
                  <c:v>45.716329692148051</c:v>
                </c:pt>
                <c:pt idx="755">
                  <c:v>54.465110371718851</c:v>
                </c:pt>
                <c:pt idx="756">
                  <c:v>57.73336432214424</c:v>
                </c:pt>
                <c:pt idx="757">
                  <c:v>63.572969577685285</c:v>
                </c:pt>
                <c:pt idx="758">
                  <c:v>58.404951758543014</c:v>
                </c:pt>
                <c:pt idx="759">
                  <c:v>51.846671050028206</c:v>
                </c:pt>
                <c:pt idx="760">
                  <c:v>67.064308406636556</c:v>
                </c:pt>
                <c:pt idx="761">
                  <c:v>56.320119024681887</c:v>
                </c:pt>
                <c:pt idx="762">
                  <c:v>41.69069307512396</c:v>
                </c:pt>
                <c:pt idx="763">
                  <c:v>50.202564871302833</c:v>
                </c:pt>
                <c:pt idx="764">
                  <c:v>21.283092291648483</c:v>
                </c:pt>
                <c:pt idx="765">
                  <c:v>42.969499925263968</c:v>
                </c:pt>
                <c:pt idx="766">
                  <c:v>42.457147744916</c:v>
                </c:pt>
                <c:pt idx="767">
                  <c:v>66.706698680757924</c:v>
                </c:pt>
                <c:pt idx="768">
                  <c:v>66.037530445210706</c:v>
                </c:pt>
                <c:pt idx="769">
                  <c:v>65.568119079977905</c:v>
                </c:pt>
                <c:pt idx="770">
                  <c:v>60.21753799657337</c:v>
                </c:pt>
                <c:pt idx="771">
                  <c:v>33.576693418996086</c:v>
                </c:pt>
                <c:pt idx="772">
                  <c:v>32.993493213709613</c:v>
                </c:pt>
                <c:pt idx="773">
                  <c:v>42.486523755256364</c:v>
                </c:pt>
                <c:pt idx="774">
                  <c:v>55.519363542815967</c:v>
                </c:pt>
                <c:pt idx="775">
                  <c:v>44.206834760805833</c:v>
                </c:pt>
                <c:pt idx="776">
                  <c:v>52.367231233265386</c:v>
                </c:pt>
                <c:pt idx="777">
                  <c:v>46.532637179488283</c:v>
                </c:pt>
                <c:pt idx="778">
                  <c:v>60.103057956276395</c:v>
                </c:pt>
                <c:pt idx="779">
                  <c:v>53.005381857894413</c:v>
                </c:pt>
                <c:pt idx="780">
                  <c:v>51.06518277494434</c:v>
                </c:pt>
                <c:pt idx="781">
                  <c:v>48.98570684296881</c:v>
                </c:pt>
                <c:pt idx="782">
                  <c:v>56.894160826744603</c:v>
                </c:pt>
                <c:pt idx="783">
                  <c:v>52.201343174872797</c:v>
                </c:pt>
                <c:pt idx="784">
                  <c:v>62.665510058259535</c:v>
                </c:pt>
                <c:pt idx="785">
                  <c:v>29.691629651453638</c:v>
                </c:pt>
                <c:pt idx="786">
                  <c:v>45.072476665511786</c:v>
                </c:pt>
                <c:pt idx="787">
                  <c:v>13.969502517264885</c:v>
                </c:pt>
                <c:pt idx="788">
                  <c:v>37.987933371752547</c:v>
                </c:pt>
                <c:pt idx="789">
                  <c:v>34.015778373553985</c:v>
                </c:pt>
                <c:pt idx="790">
                  <c:v>39.961137266320314</c:v>
                </c:pt>
                <c:pt idx="791">
                  <c:v>57.753236329139192</c:v>
                </c:pt>
                <c:pt idx="792">
                  <c:v>52.31184881377078</c:v>
                </c:pt>
                <c:pt idx="793">
                  <c:v>57.318471376101925</c:v>
                </c:pt>
                <c:pt idx="794">
                  <c:v>58.815611103095101</c:v>
                </c:pt>
                <c:pt idx="795">
                  <c:v>34.273077664123335</c:v>
                </c:pt>
                <c:pt idx="796">
                  <c:v>40.131258926203145</c:v>
                </c:pt>
                <c:pt idx="797">
                  <c:v>42.933384712551415</c:v>
                </c:pt>
                <c:pt idx="798">
                  <c:v>45.781820915200953</c:v>
                </c:pt>
                <c:pt idx="799">
                  <c:v>28.326249970839989</c:v>
                </c:pt>
                <c:pt idx="800">
                  <c:v>24.407922191588611</c:v>
                </c:pt>
                <c:pt idx="801">
                  <c:v>37.328787539733213</c:v>
                </c:pt>
                <c:pt idx="802">
                  <c:v>31.379195045476653</c:v>
                </c:pt>
                <c:pt idx="803">
                  <c:v>18.327347251226232</c:v>
                </c:pt>
                <c:pt idx="804">
                  <c:v>37.330861140463121</c:v>
                </c:pt>
                <c:pt idx="805">
                  <c:v>29.057539828254018</c:v>
                </c:pt>
                <c:pt idx="806">
                  <c:v>27.669696139733038</c:v>
                </c:pt>
                <c:pt idx="807">
                  <c:v>30.182381824198401</c:v>
                </c:pt>
                <c:pt idx="808">
                  <c:v>35.596812530078012</c:v>
                </c:pt>
                <c:pt idx="809">
                  <c:v>28.534042043982797</c:v>
                </c:pt>
                <c:pt idx="810">
                  <c:v>36.242566357383353</c:v>
                </c:pt>
                <c:pt idx="811">
                  <c:v>25.500536976189011</c:v>
                </c:pt>
                <c:pt idx="812">
                  <c:v>41.919480355657079</c:v>
                </c:pt>
                <c:pt idx="813">
                  <c:v>49.823700737942659</c:v>
                </c:pt>
                <c:pt idx="814">
                  <c:v>41.698296277800289</c:v>
                </c:pt>
                <c:pt idx="815">
                  <c:v>48.598375506628173</c:v>
                </c:pt>
                <c:pt idx="816">
                  <c:v>49.329578964011787</c:v>
                </c:pt>
                <c:pt idx="817">
                  <c:v>46.775939665130764</c:v>
                </c:pt>
                <c:pt idx="818">
                  <c:v>49.366039776845994</c:v>
                </c:pt>
                <c:pt idx="819">
                  <c:v>36.405344014681091</c:v>
                </c:pt>
                <c:pt idx="820">
                  <c:v>13.905739294820231</c:v>
                </c:pt>
                <c:pt idx="821">
                  <c:v>29.657760839531814</c:v>
                </c:pt>
                <c:pt idx="822">
                  <c:v>35.386687656114049</c:v>
                </c:pt>
                <c:pt idx="823">
                  <c:v>32.654200294278503</c:v>
                </c:pt>
                <c:pt idx="824">
                  <c:v>55.356326685426986</c:v>
                </c:pt>
                <c:pt idx="825">
                  <c:v>29.372813539230364</c:v>
                </c:pt>
                <c:pt idx="826">
                  <c:v>17.464383747463078</c:v>
                </c:pt>
                <c:pt idx="827">
                  <c:v>24.839576743531012</c:v>
                </c:pt>
                <c:pt idx="828">
                  <c:v>30.788046037392206</c:v>
                </c:pt>
                <c:pt idx="829">
                  <c:v>35.013785124852362</c:v>
                </c:pt>
                <c:pt idx="830">
                  <c:v>25.921737124451464</c:v>
                </c:pt>
                <c:pt idx="831">
                  <c:v>39.967790068662097</c:v>
                </c:pt>
                <c:pt idx="832">
                  <c:v>22.668603179348317</c:v>
                </c:pt>
                <c:pt idx="833">
                  <c:v>35.551020513959223</c:v>
                </c:pt>
                <c:pt idx="834">
                  <c:v>47.926528870138164</c:v>
                </c:pt>
                <c:pt idx="835">
                  <c:v>45.099433475000581</c:v>
                </c:pt>
                <c:pt idx="836">
                  <c:v>28.256697946357676</c:v>
                </c:pt>
                <c:pt idx="837">
                  <c:v>53.790585334286035</c:v>
                </c:pt>
                <c:pt idx="838">
                  <c:v>16.354575356810525</c:v>
                </c:pt>
                <c:pt idx="839">
                  <c:v>18.541619326650004</c:v>
                </c:pt>
                <c:pt idx="840">
                  <c:v>30.680650799589081</c:v>
                </c:pt>
                <c:pt idx="841">
                  <c:v>39.297930632871577</c:v>
                </c:pt>
                <c:pt idx="842">
                  <c:v>12.085722654174374</c:v>
                </c:pt>
                <c:pt idx="843">
                  <c:v>21.903185309921227</c:v>
                </c:pt>
                <c:pt idx="844">
                  <c:v>38.246183062656435</c:v>
                </c:pt>
                <c:pt idx="845">
                  <c:v>48.604509908787485</c:v>
                </c:pt>
                <c:pt idx="846">
                  <c:v>39.367828257475544</c:v>
                </c:pt>
                <c:pt idx="847">
                  <c:v>39.124266571741828</c:v>
                </c:pt>
                <c:pt idx="848">
                  <c:v>37.338291543078618</c:v>
                </c:pt>
                <c:pt idx="849">
                  <c:v>61.307733580322221</c:v>
                </c:pt>
                <c:pt idx="850">
                  <c:v>22.624625563868197</c:v>
                </c:pt>
                <c:pt idx="851">
                  <c:v>41.244091317920144</c:v>
                </c:pt>
                <c:pt idx="852">
                  <c:v>14.579141131857678</c:v>
                </c:pt>
                <c:pt idx="853">
                  <c:v>44.326844403049229</c:v>
                </c:pt>
                <c:pt idx="854">
                  <c:v>25.984463546531163</c:v>
                </c:pt>
                <c:pt idx="855">
                  <c:v>21.901111709191323</c:v>
                </c:pt>
                <c:pt idx="856">
                  <c:v>33.186251681560591</c:v>
                </c:pt>
                <c:pt idx="857">
                  <c:v>21.165329050195822</c:v>
                </c:pt>
                <c:pt idx="858">
                  <c:v>34.649090596479887</c:v>
                </c:pt>
                <c:pt idx="859">
                  <c:v>24.989048796145177</c:v>
                </c:pt>
                <c:pt idx="860">
                  <c:v>22.155905398878701</c:v>
                </c:pt>
                <c:pt idx="861">
                  <c:v>33.446920573316042</c:v>
                </c:pt>
                <c:pt idx="862">
                  <c:v>35.91960304370027</c:v>
                </c:pt>
                <c:pt idx="863">
                  <c:v>24.166261306523978</c:v>
                </c:pt>
                <c:pt idx="864">
                  <c:v>29.210467882084693</c:v>
                </c:pt>
                <c:pt idx="865">
                  <c:v>37.30943393292074</c:v>
                </c:pt>
                <c:pt idx="866">
                  <c:v>49.293377351268823</c:v>
                </c:pt>
                <c:pt idx="867">
                  <c:v>25.142840850279978</c:v>
                </c:pt>
                <c:pt idx="868">
                  <c:v>9.2153408437999769</c:v>
                </c:pt>
                <c:pt idx="869">
                  <c:v>19.27593318512848</c:v>
                </c:pt>
                <c:pt idx="870">
                  <c:v>33.787336693142514</c:v>
                </c:pt>
                <c:pt idx="871">
                  <c:v>21.329575508010578</c:v>
                </c:pt>
                <c:pt idx="872">
                  <c:v>19.283190787683157</c:v>
                </c:pt>
                <c:pt idx="873">
                  <c:v>32.007150466516961</c:v>
                </c:pt>
                <c:pt idx="874">
                  <c:v>19.503942865387888</c:v>
                </c:pt>
                <c:pt idx="875">
                  <c:v>27.457843265160825</c:v>
                </c:pt>
                <c:pt idx="876">
                  <c:v>26.187158017879618</c:v>
                </c:pt>
                <c:pt idx="877">
                  <c:v>28.857437357817947</c:v>
                </c:pt>
                <c:pt idx="878">
                  <c:v>49.707838297159078</c:v>
                </c:pt>
                <c:pt idx="879">
                  <c:v>21.489156364183039</c:v>
                </c:pt>
                <c:pt idx="880">
                  <c:v>27.236399987212792</c:v>
                </c:pt>
                <c:pt idx="881">
                  <c:v>36.289654373958335</c:v>
                </c:pt>
                <c:pt idx="882">
                  <c:v>23.042024110792486</c:v>
                </c:pt>
                <c:pt idx="883">
                  <c:v>28.427856406605454</c:v>
                </c:pt>
                <c:pt idx="884">
                  <c:v>20.73142809746269</c:v>
                </c:pt>
                <c:pt idx="885">
                  <c:v>28.27743395365675</c:v>
                </c:pt>
                <c:pt idx="886">
                  <c:v>27.904617822425475</c:v>
                </c:pt>
                <c:pt idx="887">
                  <c:v>26.858140654065508</c:v>
                </c:pt>
                <c:pt idx="888">
                  <c:v>32.169323323601809</c:v>
                </c:pt>
                <c:pt idx="889">
                  <c:v>21.110983431066167</c:v>
                </c:pt>
                <c:pt idx="890">
                  <c:v>24.780133522606999</c:v>
                </c:pt>
                <c:pt idx="891">
                  <c:v>19.436205241544243</c:v>
                </c:pt>
                <c:pt idx="892">
                  <c:v>29.605402421101648</c:v>
                </c:pt>
                <c:pt idx="893">
                  <c:v>36.169731131745351</c:v>
                </c:pt>
                <c:pt idx="894">
                  <c:v>35.527865305808582</c:v>
                </c:pt>
                <c:pt idx="895">
                  <c:v>37.642938050314193</c:v>
                </c:pt>
                <c:pt idx="896">
                  <c:v>32.701029110762242</c:v>
                </c:pt>
                <c:pt idx="897">
                  <c:v>36.85047697136789</c:v>
                </c:pt>
                <c:pt idx="898">
                  <c:v>44.616198104901727</c:v>
                </c:pt>
                <c:pt idx="899">
                  <c:v>45.021327847507401</c:v>
                </c:pt>
                <c:pt idx="900">
                  <c:v>39.991636477056034</c:v>
                </c:pt>
                <c:pt idx="901">
                  <c:v>27.940819435168439</c:v>
                </c:pt>
                <c:pt idx="902">
                  <c:v>30.56038195725445</c:v>
                </c:pt>
                <c:pt idx="903">
                  <c:v>14.644545954880176</c:v>
                </c:pt>
                <c:pt idx="904">
                  <c:v>18.319657648519492</c:v>
                </c:pt>
                <c:pt idx="905">
                  <c:v>29.989709756377835</c:v>
                </c:pt>
                <c:pt idx="906">
                  <c:v>47.279824642498276</c:v>
                </c:pt>
                <c:pt idx="907">
                  <c:v>28.264128348973173</c:v>
                </c:pt>
                <c:pt idx="908">
                  <c:v>23.5189522786712</c:v>
                </c:pt>
                <c:pt idx="909">
                  <c:v>31.298843017192741</c:v>
                </c:pt>
                <c:pt idx="910">
                  <c:v>29.410397552459937</c:v>
                </c:pt>
                <c:pt idx="911">
                  <c:v>28.948243789781809</c:v>
                </c:pt>
                <c:pt idx="912">
                  <c:v>11.424157621303481</c:v>
                </c:pt>
                <c:pt idx="913">
                  <c:v>51.738757412042602</c:v>
                </c:pt>
                <c:pt idx="914">
                  <c:v>54.315724719135098</c:v>
                </c:pt>
                <c:pt idx="915">
                  <c:v>18.631561758309736</c:v>
                </c:pt>
                <c:pt idx="916">
                  <c:v>51.138363600703983</c:v>
                </c:pt>
                <c:pt idx="917">
                  <c:v>31.472420678292078</c:v>
                </c:pt>
                <c:pt idx="918">
                  <c:v>40.737268739518591</c:v>
                </c:pt>
                <c:pt idx="919">
                  <c:v>33.829327107923142</c:v>
                </c:pt>
                <c:pt idx="920">
                  <c:v>40.207895753179308</c:v>
                </c:pt>
                <c:pt idx="921">
                  <c:v>36.520256055130126</c:v>
                </c:pt>
                <c:pt idx="922">
                  <c:v>36.766582541837053</c:v>
                </c:pt>
                <c:pt idx="923">
                  <c:v>42.897269499838856</c:v>
                </c:pt>
                <c:pt idx="924">
                  <c:v>43.32425845013897</c:v>
                </c:pt>
                <c:pt idx="925">
                  <c:v>36.934025800777079</c:v>
                </c:pt>
                <c:pt idx="926">
                  <c:v>39.320221840718091</c:v>
                </c:pt>
                <c:pt idx="927">
                  <c:v>31.263419004723492</c:v>
                </c:pt>
                <c:pt idx="928">
                  <c:v>44.799020569255234</c:v>
                </c:pt>
                <c:pt idx="929">
                  <c:v>21.346250713880249</c:v>
                </c:pt>
                <c:pt idx="930">
                  <c:v>16.143068082359964</c:v>
                </c:pt>
                <c:pt idx="931">
                  <c:v>50.058795220695913</c:v>
                </c:pt>
                <c:pt idx="932">
                  <c:v>45.732745697926482</c:v>
                </c:pt>
                <c:pt idx="933">
                  <c:v>25.05168881819446</c:v>
                </c:pt>
                <c:pt idx="934">
                  <c:v>58.743294277639585</c:v>
                </c:pt>
                <c:pt idx="935">
                  <c:v>44.954108623846231</c:v>
                </c:pt>
                <c:pt idx="936">
                  <c:v>16.898895548411232</c:v>
                </c:pt>
                <c:pt idx="937">
                  <c:v>29.341018328038452</c:v>
                </c:pt>
                <c:pt idx="938">
                  <c:v>20.971101781827826</c:v>
                </c:pt>
                <c:pt idx="939">
                  <c:v>40.817793567863333</c:v>
                </c:pt>
                <c:pt idx="940">
                  <c:v>38.58530318202672</c:v>
                </c:pt>
                <c:pt idx="941">
                  <c:v>31.931204839784101</c:v>
                </c:pt>
                <c:pt idx="942">
                  <c:v>30.555889155672983</c:v>
                </c:pt>
                <c:pt idx="943">
                  <c:v>27.319603216500333</c:v>
                </c:pt>
                <c:pt idx="944">
                  <c:v>39.139645777155309</c:v>
                </c:pt>
                <c:pt idx="945">
                  <c:v>46.089750623592217</c:v>
                </c:pt>
                <c:pt idx="946">
                  <c:v>43.262136828272162</c:v>
                </c:pt>
                <c:pt idx="947">
                  <c:v>55.513401940717479</c:v>
                </c:pt>
                <c:pt idx="948">
                  <c:v>27.017289510085906</c:v>
                </c:pt>
                <c:pt idx="949">
                  <c:v>49.488555019971365</c:v>
                </c:pt>
                <c:pt idx="950">
                  <c:v>49.935847977418483</c:v>
                </c:pt>
                <c:pt idx="951">
                  <c:v>33.911666336906549</c:v>
                </c:pt>
                <c:pt idx="952">
                  <c:v>28.707792505142962</c:v>
                </c:pt>
                <c:pt idx="953">
                  <c:v>38.252144664754923</c:v>
                </c:pt>
                <c:pt idx="954">
                  <c:v>37.289648325956207</c:v>
                </c:pt>
                <c:pt idx="955">
                  <c:v>31.07083333693333</c:v>
                </c:pt>
                <c:pt idx="956">
                  <c:v>26.696918197315206</c:v>
                </c:pt>
                <c:pt idx="957">
                  <c:v>44.404863630511997</c:v>
                </c:pt>
                <c:pt idx="958">
                  <c:v>36.947072205369416</c:v>
                </c:pt>
                <c:pt idx="959">
                  <c:v>30.487719531677275</c:v>
                </c:pt>
                <c:pt idx="960">
                  <c:v>51.700741398660973</c:v>
                </c:pt>
                <c:pt idx="961">
                  <c:v>48.2842249960472</c:v>
                </c:pt>
                <c:pt idx="962">
                  <c:v>33.105381253094201</c:v>
                </c:pt>
                <c:pt idx="963">
                  <c:v>40.864190384195012</c:v>
                </c:pt>
                <c:pt idx="964">
                  <c:v>32.110052902738623</c:v>
                </c:pt>
                <c:pt idx="965">
                  <c:v>37.641642049858</c:v>
                </c:pt>
                <c:pt idx="966">
                  <c:v>20.050509457779327</c:v>
                </c:pt>
                <c:pt idx="967">
                  <c:v>18.778009809859451</c:v>
                </c:pt>
                <c:pt idx="968">
                  <c:v>56.00190771267151</c:v>
                </c:pt>
                <c:pt idx="969">
                  <c:v>28.603075668282631</c:v>
                </c:pt>
                <c:pt idx="970">
                  <c:v>30.91462208194697</c:v>
                </c:pt>
                <c:pt idx="971">
                  <c:v>21.690122834923237</c:v>
                </c:pt>
                <c:pt idx="972">
                  <c:v>35.420038067853397</c:v>
                </c:pt>
                <c:pt idx="973">
                  <c:v>33.143829266627897</c:v>
                </c:pt>
                <c:pt idx="974">
                  <c:v>35.399215660523915</c:v>
                </c:pt>
                <c:pt idx="975">
                  <c:v>21.32879790773686</c:v>
                </c:pt>
                <c:pt idx="976">
                  <c:v>29.153703062103478</c:v>
                </c:pt>
                <c:pt idx="977">
                  <c:v>31.288820613664853</c:v>
                </c:pt>
                <c:pt idx="978">
                  <c:v>35.836054214291082</c:v>
                </c:pt>
                <c:pt idx="979">
                  <c:v>51.385294887623793</c:v>
                </c:pt>
                <c:pt idx="980">
                  <c:v>29.749949671982279</c:v>
                </c:pt>
                <c:pt idx="981">
                  <c:v>12.630820446048796</c:v>
                </c:pt>
                <c:pt idx="982">
                  <c:v>28.727318912016258</c:v>
                </c:pt>
                <c:pt idx="983">
                  <c:v>32.191096131265837</c:v>
                </c:pt>
                <c:pt idx="984">
                  <c:v>35.284649220196521</c:v>
                </c:pt>
                <c:pt idx="985">
                  <c:v>31.465249475767813</c:v>
                </c:pt>
                <c:pt idx="986">
                  <c:v>29.659661640200898</c:v>
                </c:pt>
                <c:pt idx="987">
                  <c:v>36.454332831925157</c:v>
                </c:pt>
                <c:pt idx="988">
                  <c:v>22.350564667398764</c:v>
                </c:pt>
                <c:pt idx="989">
                  <c:v>22.727614400120267</c:v>
                </c:pt>
                <c:pt idx="990">
                  <c:v>47.659379976101754</c:v>
                </c:pt>
                <c:pt idx="991">
                  <c:v>24.833615141432528</c:v>
                </c:pt>
                <c:pt idx="992">
                  <c:v>35.341500440208151</c:v>
                </c:pt>
                <c:pt idx="993">
                  <c:v>17.322601297555654</c:v>
                </c:pt>
                <c:pt idx="994">
                  <c:v>27.562214501899504</c:v>
                </c:pt>
                <c:pt idx="995">
                  <c:v>29.407632751486727</c:v>
                </c:pt>
                <c:pt idx="996">
                  <c:v>42.31294609415702</c:v>
                </c:pt>
                <c:pt idx="997">
                  <c:v>17.103577220459179</c:v>
                </c:pt>
                <c:pt idx="998">
                  <c:v>27.270009599043377</c:v>
                </c:pt>
                <c:pt idx="999">
                  <c:v>30.520465143203726</c:v>
                </c:pt>
                <c:pt idx="1000">
                  <c:v>19.29865639312705</c:v>
                </c:pt>
                <c:pt idx="1001">
                  <c:v>22.721825598082606</c:v>
                </c:pt>
                <c:pt idx="1002">
                  <c:v>33.595874225747728</c:v>
                </c:pt>
                <c:pt idx="1003">
                  <c:v>41.453524991640798</c:v>
                </c:pt>
                <c:pt idx="1004">
                  <c:v>49.351006171554168</c:v>
                </c:pt>
                <c:pt idx="1005">
                  <c:v>40.441607835445957</c:v>
                </c:pt>
                <c:pt idx="1006">
                  <c:v>23.06431531863899</c:v>
                </c:pt>
                <c:pt idx="1007">
                  <c:v>27.484713674619211</c:v>
                </c:pt>
                <c:pt idx="1008">
                  <c:v>32.062532886011574</c:v>
                </c:pt>
                <c:pt idx="1009">
                  <c:v>25.913442721531833</c:v>
                </c:pt>
                <c:pt idx="1010">
                  <c:v>22.899809660732998</c:v>
                </c:pt>
                <c:pt idx="1011">
                  <c:v>25.981698745557956</c:v>
                </c:pt>
                <c:pt idx="1012">
                  <c:v>29.346461529954457</c:v>
                </c:pt>
                <c:pt idx="1013">
                  <c:v>15.303778186929922</c:v>
                </c:pt>
                <c:pt idx="1014">
                  <c:v>22.465476707847799</c:v>
                </c:pt>
                <c:pt idx="1015">
                  <c:v>16.4832250020952</c:v>
                </c:pt>
                <c:pt idx="1016">
                  <c:v>19.168797147416594</c:v>
                </c:pt>
                <c:pt idx="1017">
                  <c:v>35.586185326337237</c:v>
                </c:pt>
                <c:pt idx="1018">
                  <c:v>19.800554169795067</c:v>
                </c:pt>
                <c:pt idx="1019">
                  <c:v>32.472846630442014</c:v>
                </c:pt>
                <c:pt idx="1020">
                  <c:v>31.600897523515926</c:v>
                </c:pt>
                <c:pt idx="1021">
                  <c:v>34.669826603778965</c:v>
                </c:pt>
                <c:pt idx="1022">
                  <c:v>24.981445593468848</c:v>
                </c:pt>
                <c:pt idx="1023">
                  <c:v>22.962622482843113</c:v>
                </c:pt>
                <c:pt idx="1024">
                  <c:v>21.875450900158715</c:v>
                </c:pt>
                <c:pt idx="1025">
                  <c:v>20.76832091044896</c:v>
                </c:pt>
                <c:pt idx="1026">
                  <c:v>13.829534467996131</c:v>
                </c:pt>
                <c:pt idx="1027">
                  <c:v>13.362628703645303</c:v>
                </c:pt>
                <c:pt idx="1028">
                  <c:v>35.819983808634298</c:v>
                </c:pt>
                <c:pt idx="1029">
                  <c:v>36.989235420210868</c:v>
                </c:pt>
                <c:pt idx="1030">
                  <c:v>46.612730007680959</c:v>
                </c:pt>
                <c:pt idx="1031">
                  <c:v>51.483186122081513</c:v>
                </c:pt>
                <c:pt idx="1032">
                  <c:v>48.151341749272291</c:v>
                </c:pt>
                <c:pt idx="1033">
                  <c:v>39.098000962496336</c:v>
                </c:pt>
                <c:pt idx="1034">
                  <c:v>52.634725727423451</c:v>
                </c:pt>
                <c:pt idx="1035">
                  <c:v>48.260724187774912</c:v>
                </c:pt>
                <c:pt idx="1036">
                  <c:v>50.760017867526287</c:v>
                </c:pt>
                <c:pt idx="1037">
                  <c:v>50.445348956762828</c:v>
                </c:pt>
                <c:pt idx="1038">
                  <c:v>43.789522613911956</c:v>
                </c:pt>
                <c:pt idx="1039">
                  <c:v>45.912716961276374</c:v>
                </c:pt>
                <c:pt idx="1040">
                  <c:v>44.986163035129387</c:v>
                </c:pt>
                <c:pt idx="1041">
                  <c:v>48.667841131080074</c:v>
                </c:pt>
                <c:pt idx="1042">
                  <c:v>41.979009976611508</c:v>
                </c:pt>
                <c:pt idx="1043">
                  <c:v>17.781903859230159</c:v>
                </c:pt>
                <c:pt idx="1044">
                  <c:v>14.959992465917347</c:v>
                </c:pt>
                <c:pt idx="1045">
                  <c:v>29.715389659817159</c:v>
                </c:pt>
                <c:pt idx="1046">
                  <c:v>25.273650496324972</c:v>
                </c:pt>
                <c:pt idx="1047">
                  <c:v>21.372516323125744</c:v>
                </c:pt>
                <c:pt idx="1048">
                  <c:v>18.693683380176548</c:v>
                </c:pt>
                <c:pt idx="1049">
                  <c:v>14.066270551327234</c:v>
                </c:pt>
                <c:pt idx="1050">
                  <c:v>10.627203740775716</c:v>
                </c:pt>
                <c:pt idx="1051">
                  <c:v>25.172821660833222</c:v>
                </c:pt>
                <c:pt idx="1052">
                  <c:v>29.381712742362883</c:v>
                </c:pt>
                <c:pt idx="1053">
                  <c:v>41.869800338169718</c:v>
                </c:pt>
                <c:pt idx="1054">
                  <c:v>30.751930824679651</c:v>
                </c:pt>
                <c:pt idx="1055">
                  <c:v>23.142507346162585</c:v>
                </c:pt>
                <c:pt idx="1056">
                  <c:v>34.24551605442165</c:v>
                </c:pt>
                <c:pt idx="1057">
                  <c:v>37.105875461268162</c:v>
                </c:pt>
                <c:pt idx="1058">
                  <c:v>20.385655175750621</c:v>
                </c:pt>
                <c:pt idx="1059">
                  <c:v>31.795729592096812</c:v>
                </c:pt>
                <c:pt idx="1060">
                  <c:v>45.681078479739625</c:v>
                </c:pt>
                <c:pt idx="1061">
                  <c:v>37.894534938876298</c:v>
                </c:pt>
                <c:pt idx="1062">
                  <c:v>25.569743400549676</c:v>
                </c:pt>
                <c:pt idx="1063">
                  <c:v>19.411581232876593</c:v>
                </c:pt>
                <c:pt idx="1064">
                  <c:v>31.717796764664456</c:v>
                </c:pt>
                <c:pt idx="1065">
                  <c:v>49.252510136883565</c:v>
                </c:pt>
                <c:pt idx="1066">
                  <c:v>54.991459356993694</c:v>
                </c:pt>
                <c:pt idx="1067">
                  <c:v>22.471265509885459</c:v>
                </c:pt>
                <c:pt idx="1068">
                  <c:v>33.857579917868129</c:v>
                </c:pt>
                <c:pt idx="1069">
                  <c:v>53.47505242321845</c:v>
                </c:pt>
                <c:pt idx="1070">
                  <c:v>51.393330090452189</c:v>
                </c:pt>
                <c:pt idx="1071">
                  <c:v>53.575794858679792</c:v>
                </c:pt>
                <c:pt idx="1072">
                  <c:v>52.936780233746639</c:v>
                </c:pt>
                <c:pt idx="1073">
                  <c:v>47.378493477229696</c:v>
                </c:pt>
                <c:pt idx="1074">
                  <c:v>53.958460593378128</c:v>
                </c:pt>
                <c:pt idx="1075">
                  <c:v>42.269141278737727</c:v>
                </c:pt>
                <c:pt idx="1076">
                  <c:v>53.547282848643562</c:v>
                </c:pt>
                <c:pt idx="1077">
                  <c:v>42.282706083512537</c:v>
                </c:pt>
                <c:pt idx="1078">
                  <c:v>50.670853036140265</c:v>
                </c:pt>
                <c:pt idx="1079">
                  <c:v>31.872539219133802</c:v>
                </c:pt>
                <c:pt idx="1080">
                  <c:v>47.513104724612859</c:v>
                </c:pt>
                <c:pt idx="1081">
                  <c:v>48.140282545379449</c:v>
                </c:pt>
                <c:pt idx="1082">
                  <c:v>51.079957180144923</c:v>
                </c:pt>
                <c:pt idx="1083">
                  <c:v>57.933380392549893</c:v>
                </c:pt>
                <c:pt idx="1084">
                  <c:v>58.443831772228776</c:v>
                </c:pt>
                <c:pt idx="1085">
                  <c:v>53.893055770355623</c:v>
                </c:pt>
                <c:pt idx="1086">
                  <c:v>48.052586514510452</c:v>
                </c:pt>
                <c:pt idx="1087">
                  <c:v>46.41055393651498</c:v>
                </c:pt>
                <c:pt idx="1088">
                  <c:v>41.78296830760484</c:v>
                </c:pt>
                <c:pt idx="1089">
                  <c:v>49.221838126087015</c:v>
                </c:pt>
                <c:pt idx="1090">
                  <c:v>47.473447110653382</c:v>
                </c:pt>
                <c:pt idx="1091">
                  <c:v>54.588748815239576</c:v>
                </c:pt>
                <c:pt idx="1092">
                  <c:v>52.453199263526137</c:v>
                </c:pt>
                <c:pt idx="1093">
                  <c:v>39.498637903520539</c:v>
                </c:pt>
                <c:pt idx="1094">
                  <c:v>48.067533719771866</c:v>
                </c:pt>
                <c:pt idx="1095">
                  <c:v>42.675912621921242</c:v>
                </c:pt>
                <c:pt idx="1096">
                  <c:v>35.124204363719933</c:v>
                </c:pt>
                <c:pt idx="1097">
                  <c:v>58.252110104742755</c:v>
                </c:pt>
                <c:pt idx="1098">
                  <c:v>46.383769927087016</c:v>
                </c:pt>
                <c:pt idx="1099">
                  <c:v>42.463886947288202</c:v>
                </c:pt>
                <c:pt idx="1100">
                  <c:v>49.093447680893583</c:v>
                </c:pt>
                <c:pt idx="1101">
                  <c:v>46.152131445550268</c:v>
                </c:pt>
                <c:pt idx="1102">
                  <c:v>36.032355083388985</c:v>
                </c:pt>
                <c:pt idx="1103">
                  <c:v>50.732456257824602</c:v>
                </c:pt>
                <c:pt idx="1104">
                  <c:v>46.469478757256518</c:v>
                </c:pt>
                <c:pt idx="1105">
                  <c:v>50.358603326228369</c:v>
                </c:pt>
                <c:pt idx="1106">
                  <c:v>26.984025498376973</c:v>
                </c:pt>
                <c:pt idx="1107">
                  <c:v>52.904034622220188</c:v>
                </c:pt>
                <c:pt idx="1108">
                  <c:v>65.650458308961319</c:v>
                </c:pt>
                <c:pt idx="1109">
                  <c:v>65.247747767207215</c:v>
                </c:pt>
                <c:pt idx="1110">
                  <c:v>36.564492870701486</c:v>
                </c:pt>
                <c:pt idx="1111">
                  <c:v>32.048968081236765</c:v>
                </c:pt>
                <c:pt idx="1112">
                  <c:v>41.032497643439171</c:v>
                </c:pt>
                <c:pt idx="1113">
                  <c:v>35.056985140058771</c:v>
                </c:pt>
                <c:pt idx="1114">
                  <c:v>40.360391806857912</c:v>
                </c:pt>
                <c:pt idx="1115">
                  <c:v>44.566086087262306</c:v>
                </c:pt>
                <c:pt idx="1116">
                  <c:v>45.967148980436441</c:v>
                </c:pt>
                <c:pt idx="1117">
                  <c:v>49.79311512717652</c:v>
                </c:pt>
                <c:pt idx="1118">
                  <c:v>49.206977320856012</c:v>
                </c:pt>
                <c:pt idx="1119">
                  <c:v>46.934224520847032</c:v>
                </c:pt>
                <c:pt idx="1120">
                  <c:v>49.831044740527751</c:v>
                </c:pt>
                <c:pt idx="1121">
                  <c:v>37.954150959861131</c:v>
                </c:pt>
                <c:pt idx="1122">
                  <c:v>27.090902335997622</c:v>
                </c:pt>
                <c:pt idx="1123">
                  <c:v>46.904330110324196</c:v>
                </c:pt>
                <c:pt idx="1124">
                  <c:v>46.919018115494374</c:v>
                </c:pt>
                <c:pt idx="1125">
                  <c:v>54.446015964997621</c:v>
                </c:pt>
                <c:pt idx="1126">
                  <c:v>53.238489139948179</c:v>
                </c:pt>
                <c:pt idx="1127">
                  <c:v>13.001476576519753</c:v>
                </c:pt>
                <c:pt idx="1128">
                  <c:v>26.80439983514874</c:v>
                </c:pt>
                <c:pt idx="1129">
                  <c:v>56.800071193625058</c:v>
                </c:pt>
                <c:pt idx="1130">
                  <c:v>45.52002882305014</c:v>
                </c:pt>
                <c:pt idx="1131">
                  <c:v>46.763152460629662</c:v>
                </c:pt>
                <c:pt idx="1132">
                  <c:v>48.580317900271901</c:v>
                </c:pt>
                <c:pt idx="1133">
                  <c:v>50.012744004485889</c:v>
                </c:pt>
                <c:pt idx="1134">
                  <c:v>64.697725173599267</c:v>
                </c:pt>
                <c:pt idx="1135">
                  <c:v>60.914872642035171</c:v>
                </c:pt>
                <c:pt idx="1136">
                  <c:v>62.049391441385779</c:v>
                </c:pt>
                <c:pt idx="1137">
                  <c:v>67.014369189057959</c:v>
                </c:pt>
                <c:pt idx="1138">
                  <c:v>48.255280985858903</c:v>
                </c:pt>
                <c:pt idx="1139">
                  <c:v>48.596129105837448</c:v>
                </c:pt>
                <c:pt idx="1140">
                  <c:v>41.185425697269842</c:v>
                </c:pt>
                <c:pt idx="1141">
                  <c:v>51.226664431785871</c:v>
                </c:pt>
                <c:pt idx="1142">
                  <c:v>61.102792708183024</c:v>
                </c:pt>
                <c:pt idx="1143">
                  <c:v>57.31259617403385</c:v>
                </c:pt>
                <c:pt idx="1144">
                  <c:v>50.823781089970943</c:v>
                </c:pt>
                <c:pt idx="1145">
                  <c:v>37.078745851718537</c:v>
                </c:pt>
                <c:pt idx="1146">
                  <c:v>48.339607415541806</c:v>
                </c:pt>
                <c:pt idx="1147">
                  <c:v>28.941590987440023</c:v>
                </c:pt>
                <c:pt idx="1148">
                  <c:v>61.154114326248241</c:v>
                </c:pt>
                <c:pt idx="1149">
                  <c:v>45.22393591882544</c:v>
                </c:pt>
                <c:pt idx="1150">
                  <c:v>65.535805468603513</c:v>
                </c:pt>
                <c:pt idx="1151">
                  <c:v>35.912172641084766</c:v>
                </c:pt>
                <c:pt idx="1152">
                  <c:v>53.857199757734307</c:v>
                </c:pt>
                <c:pt idx="1153">
                  <c:v>48.239728980384605</c:v>
                </c:pt>
                <c:pt idx="1154">
                  <c:v>42.568517384118117</c:v>
                </c:pt>
                <c:pt idx="1155">
                  <c:v>33.821378305125165</c:v>
                </c:pt>
                <c:pt idx="1156">
                  <c:v>27.829881796118393</c:v>
                </c:pt>
                <c:pt idx="1157">
                  <c:v>36.790515350261401</c:v>
                </c:pt>
                <c:pt idx="1158">
                  <c:v>42.533352571740103</c:v>
                </c:pt>
                <c:pt idx="1159">
                  <c:v>42.187838850119277</c:v>
                </c:pt>
                <c:pt idx="1160">
                  <c:v>30.887406072366936</c:v>
                </c:pt>
                <c:pt idx="1161">
                  <c:v>32.27481776073585</c:v>
                </c:pt>
                <c:pt idx="1162">
                  <c:v>28.549248449335451</c:v>
                </c:pt>
                <c:pt idx="1163">
                  <c:v>29.083978237560338</c:v>
                </c:pt>
                <c:pt idx="1164">
                  <c:v>36.870348978362841</c:v>
                </c:pt>
                <c:pt idx="1165">
                  <c:v>32.704917112130822</c:v>
                </c:pt>
                <c:pt idx="1166">
                  <c:v>33.710872666227182</c:v>
                </c:pt>
                <c:pt idx="1167">
                  <c:v>30.590017167686039</c:v>
                </c:pt>
                <c:pt idx="1168">
                  <c:v>36.153401525997339</c:v>
                </c:pt>
                <c:pt idx="1169">
                  <c:v>36.020518279222429</c:v>
                </c:pt>
                <c:pt idx="1170">
                  <c:v>34.115743208741605</c:v>
                </c:pt>
                <c:pt idx="1171">
                  <c:v>40.326522994936091</c:v>
                </c:pt>
                <c:pt idx="1172">
                  <c:v>32.810238749204039</c:v>
                </c:pt>
                <c:pt idx="1173">
                  <c:v>38.48361034623084</c:v>
                </c:pt>
                <c:pt idx="1174">
                  <c:v>47.481568713512182</c:v>
                </c:pt>
                <c:pt idx="1175">
                  <c:v>36.425907221919338</c:v>
                </c:pt>
                <c:pt idx="1176">
                  <c:v>20.444579996492159</c:v>
                </c:pt>
                <c:pt idx="1177">
                  <c:v>29.504746385670728</c:v>
                </c:pt>
                <c:pt idx="1178">
                  <c:v>29.421543156383187</c:v>
                </c:pt>
                <c:pt idx="1179">
                  <c:v>25.118821641825214</c:v>
                </c:pt>
                <c:pt idx="1180">
                  <c:v>48.148144948147014</c:v>
                </c:pt>
                <c:pt idx="1181">
                  <c:v>50.970747541703126</c:v>
                </c:pt>
                <c:pt idx="1182">
                  <c:v>54.645513635220794</c:v>
                </c:pt>
                <c:pt idx="1183">
                  <c:v>42.852427884054613</c:v>
                </c:pt>
                <c:pt idx="1184">
                  <c:v>50.376056132371758</c:v>
                </c:pt>
                <c:pt idx="1185">
                  <c:v>38.682330416180307</c:v>
                </c:pt>
                <c:pt idx="1186">
                  <c:v>40.861684783313038</c:v>
                </c:pt>
                <c:pt idx="1187">
                  <c:v>42.867720689437682</c:v>
                </c:pt>
                <c:pt idx="1188">
                  <c:v>42.80905506878738</c:v>
                </c:pt>
                <c:pt idx="1189">
                  <c:v>18.074886362359997</c:v>
                </c:pt>
                <c:pt idx="1190">
                  <c:v>29.224551087041981</c:v>
                </c:pt>
                <c:pt idx="1191">
                  <c:v>28.290221158157845</c:v>
                </c:pt>
                <c:pt idx="1192">
                  <c:v>52.117189545250717</c:v>
                </c:pt>
                <c:pt idx="1193">
                  <c:v>47.589309551436962</c:v>
                </c:pt>
                <c:pt idx="1194">
                  <c:v>33.113330055892177</c:v>
                </c:pt>
                <c:pt idx="1195">
                  <c:v>29.581988012859782</c:v>
                </c:pt>
                <c:pt idx="1196">
                  <c:v>37.542109214822439</c:v>
                </c:pt>
                <c:pt idx="1197">
                  <c:v>35.948201453766913</c:v>
                </c:pt>
                <c:pt idx="1198">
                  <c:v>43.223775214768871</c:v>
                </c:pt>
                <c:pt idx="1199">
                  <c:v>36.828099363490971</c:v>
                </c:pt>
                <c:pt idx="1200">
                  <c:v>33.160418072467159</c:v>
                </c:pt>
                <c:pt idx="1201">
                  <c:v>21.425133941647147</c:v>
                </c:pt>
                <c:pt idx="1202">
                  <c:v>31.638395136715086</c:v>
                </c:pt>
                <c:pt idx="1203">
                  <c:v>29.757380074597783</c:v>
                </c:pt>
                <c:pt idx="1204">
                  <c:v>32.0836144934323</c:v>
                </c:pt>
                <c:pt idx="1205">
                  <c:v>26.814767838798279</c:v>
                </c:pt>
                <c:pt idx="1206">
                  <c:v>26.632377374596835</c:v>
                </c:pt>
                <c:pt idx="1207">
                  <c:v>22.017406150126963</c:v>
                </c:pt>
                <c:pt idx="1208">
                  <c:v>43.77232900785981</c:v>
                </c:pt>
                <c:pt idx="1209">
                  <c:v>42.828149475508617</c:v>
                </c:pt>
                <c:pt idx="1210">
                  <c:v>46.780950866894706</c:v>
                </c:pt>
                <c:pt idx="1211">
                  <c:v>21.823783681971854</c:v>
                </c:pt>
                <c:pt idx="1212">
                  <c:v>31.911937633002044</c:v>
                </c:pt>
                <c:pt idx="1213">
                  <c:v>42.213326859091048</c:v>
                </c:pt>
                <c:pt idx="1214">
                  <c:v>36.595164881498036</c:v>
                </c:pt>
                <c:pt idx="1215">
                  <c:v>16.608418646163361</c:v>
                </c:pt>
                <c:pt idx="1216">
                  <c:v>39.049703345495573</c:v>
                </c:pt>
                <c:pt idx="1217">
                  <c:v>40.000449280158143</c:v>
                </c:pt>
                <c:pt idx="1218">
                  <c:v>36.860067374743714</c:v>
                </c:pt>
                <c:pt idx="1219">
                  <c:v>22.001594944561418</c:v>
                </c:pt>
                <c:pt idx="1220">
                  <c:v>18.321126449036509</c:v>
                </c:pt>
                <c:pt idx="1221">
                  <c:v>22.482929513991188</c:v>
                </c:pt>
                <c:pt idx="1222">
                  <c:v>15.117326921299075</c:v>
                </c:pt>
                <c:pt idx="1223">
                  <c:v>24.519032630699488</c:v>
                </c:pt>
                <c:pt idx="1224">
                  <c:v>15.905986398907212</c:v>
                </c:pt>
                <c:pt idx="1225">
                  <c:v>25.97720594397649</c:v>
                </c:pt>
                <c:pt idx="1226">
                  <c:v>32.02892327418099</c:v>
                </c:pt>
                <c:pt idx="1227">
                  <c:v>29.38490954348816</c:v>
                </c:pt>
                <c:pt idx="1228">
                  <c:v>23.384513831348865</c:v>
                </c:pt>
                <c:pt idx="1229">
                  <c:v>37.257421114612235</c:v>
                </c:pt>
                <c:pt idx="1230">
                  <c:v>39.728721184509851</c:v>
                </c:pt>
                <c:pt idx="1231">
                  <c:v>38.959156113622946</c:v>
                </c:pt>
                <c:pt idx="1232">
                  <c:v>14.922667652779014</c:v>
                </c:pt>
                <c:pt idx="1233">
                  <c:v>34.620492186413244</c:v>
                </c:pt>
                <c:pt idx="1234">
                  <c:v>41.186116897513145</c:v>
                </c:pt>
                <c:pt idx="1235">
                  <c:v>39.507882706774708</c:v>
                </c:pt>
                <c:pt idx="1236">
                  <c:v>16.556492227885265</c:v>
                </c:pt>
                <c:pt idx="1237">
                  <c:v>30.570490760812746</c:v>
                </c:pt>
                <c:pt idx="1238">
                  <c:v>44.029109898246681</c:v>
                </c:pt>
                <c:pt idx="1239">
                  <c:v>49.51395662891273</c:v>
                </c:pt>
                <c:pt idx="1240">
                  <c:v>32.657569895464597</c:v>
                </c:pt>
                <c:pt idx="1241">
                  <c:v>34.611938583402377</c:v>
                </c:pt>
                <c:pt idx="1242">
                  <c:v>17.630531005946914</c:v>
                </c:pt>
                <c:pt idx="1243">
                  <c:v>21.852900492220972</c:v>
                </c:pt>
                <c:pt idx="1244">
                  <c:v>41.382417766611056</c:v>
                </c:pt>
                <c:pt idx="1245">
                  <c:v>40.843108776774287</c:v>
                </c:pt>
                <c:pt idx="1246">
                  <c:v>39.914135649775744</c:v>
                </c:pt>
                <c:pt idx="1247">
                  <c:v>30.122938603274385</c:v>
                </c:pt>
                <c:pt idx="1248">
                  <c:v>31.131486158283124</c:v>
                </c:pt>
                <c:pt idx="1249">
                  <c:v>6.0120597162450204</c:v>
                </c:pt>
                <c:pt idx="1250">
                  <c:v>24.07260367355649</c:v>
                </c:pt>
                <c:pt idx="1251">
                  <c:v>13.010202979591448</c:v>
                </c:pt>
                <c:pt idx="1252">
                  <c:v>15.707439129018573</c:v>
                </c:pt>
                <c:pt idx="1253">
                  <c:v>26.483423722165149</c:v>
                </c:pt>
                <c:pt idx="1254">
                  <c:v>25.809676285006052</c:v>
                </c:pt>
                <c:pt idx="1255">
                  <c:v>30.088896991291737</c:v>
                </c:pt>
                <c:pt idx="1256">
                  <c:v>14.896315643503106</c:v>
                </c:pt>
                <c:pt idx="1257">
                  <c:v>28.589856463629474</c:v>
                </c:pt>
                <c:pt idx="1258">
                  <c:v>21.536330780788433</c:v>
                </c:pt>
                <c:pt idx="1259">
                  <c:v>47.900695261044724</c:v>
                </c:pt>
                <c:pt idx="1260">
                  <c:v>20.46211920266596</c:v>
                </c:pt>
                <c:pt idx="1261">
                  <c:v>20.580141644209856</c:v>
                </c:pt>
                <c:pt idx="1262">
                  <c:v>47.975517687382229</c:v>
                </c:pt>
                <c:pt idx="1263">
                  <c:v>30.693697204181412</c:v>
                </c:pt>
                <c:pt idx="1264">
                  <c:v>37.528803610138866</c:v>
                </c:pt>
                <c:pt idx="1265">
                  <c:v>34.029775178480861</c:v>
                </c:pt>
                <c:pt idx="1266">
                  <c:v>24.689067890551893</c:v>
                </c:pt>
                <c:pt idx="1267">
                  <c:v>22.521982327737778</c:v>
                </c:pt>
                <c:pt idx="1268">
                  <c:v>28.621306074699735</c:v>
                </c:pt>
                <c:pt idx="1269">
                  <c:v>36.863868976081882</c:v>
                </c:pt>
                <c:pt idx="1270">
                  <c:v>22.420289491941901</c:v>
                </c:pt>
                <c:pt idx="1271">
                  <c:v>37.56733802370298</c:v>
                </c:pt>
                <c:pt idx="1272">
                  <c:v>18.563132934222793</c:v>
                </c:pt>
                <c:pt idx="1273">
                  <c:v>44.779580562412356</c:v>
                </c:pt>
                <c:pt idx="1274">
                  <c:v>36.338556791171989</c:v>
                </c:pt>
                <c:pt idx="1275">
                  <c:v>36.075641498625799</c:v>
                </c:pt>
                <c:pt idx="1276">
                  <c:v>17.741900645149027</c:v>
                </c:pt>
                <c:pt idx="1277">
                  <c:v>39.495354702364857</c:v>
                </c:pt>
                <c:pt idx="1278">
                  <c:v>43.526261721244126</c:v>
                </c:pt>
                <c:pt idx="1279">
                  <c:v>9.4636545312063944</c:v>
                </c:pt>
                <c:pt idx="1280">
                  <c:v>27.169785563764513</c:v>
                </c:pt>
                <c:pt idx="1281">
                  <c:v>37.498304399403146</c:v>
                </c:pt>
                <c:pt idx="1282">
                  <c:v>30.741303620938876</c:v>
                </c:pt>
                <c:pt idx="1283">
                  <c:v>17.49064935670857</c:v>
                </c:pt>
                <c:pt idx="1284">
                  <c:v>32.867349169306905</c:v>
                </c:pt>
                <c:pt idx="1285">
                  <c:v>33.850581515404691</c:v>
                </c:pt>
                <c:pt idx="1286">
                  <c:v>20.950452174559164</c:v>
                </c:pt>
                <c:pt idx="1287">
                  <c:v>25.926748326215407</c:v>
                </c:pt>
                <c:pt idx="1288">
                  <c:v>40.873435187449182</c:v>
                </c:pt>
                <c:pt idx="1289">
                  <c:v>20.333642357442109</c:v>
                </c:pt>
                <c:pt idx="1290">
                  <c:v>28.257129946509739</c:v>
                </c:pt>
                <c:pt idx="1291">
                  <c:v>27.905395422699186</c:v>
                </c:pt>
                <c:pt idx="1292">
                  <c:v>13.44211673162509</c:v>
                </c:pt>
                <c:pt idx="1293">
                  <c:v>32.189540930718408</c:v>
                </c:pt>
                <c:pt idx="1294">
                  <c:v>32.769630734910017</c:v>
                </c:pt>
                <c:pt idx="1295">
                  <c:v>32.191096131265837</c:v>
                </c:pt>
                <c:pt idx="1296">
                  <c:v>45.058739060676146</c:v>
                </c:pt>
                <c:pt idx="1297">
                  <c:v>27.999485055818738</c:v>
                </c:pt>
                <c:pt idx="1298">
                  <c:v>43.892597850194441</c:v>
                </c:pt>
                <c:pt idx="1299">
                  <c:v>27.305260811451806</c:v>
                </c:pt>
                <c:pt idx="1300">
                  <c:v>48.084813725854431</c:v>
                </c:pt>
                <c:pt idx="1301">
                  <c:v>41.697259477435338</c:v>
                </c:pt>
                <c:pt idx="1302">
                  <c:v>29.117242249269271</c:v>
                </c:pt>
                <c:pt idx="1303">
                  <c:v>26.200463622563191</c:v>
                </c:pt>
                <c:pt idx="1304">
                  <c:v>21.077978619448473</c:v>
                </c:pt>
                <c:pt idx="1305">
                  <c:v>41.140238481363944</c:v>
                </c:pt>
                <c:pt idx="1306">
                  <c:v>40.192084547613753</c:v>
                </c:pt>
                <c:pt idx="1307">
                  <c:v>24.903080765884429</c:v>
                </c:pt>
                <c:pt idx="1308">
                  <c:v>25.426664950186062</c:v>
                </c:pt>
                <c:pt idx="1309">
                  <c:v>35.880982230105744</c:v>
                </c:pt>
                <c:pt idx="1310">
                  <c:v>8.1498556687491952</c:v>
                </c:pt>
                <c:pt idx="1311">
                  <c:v>25.177746462566752</c:v>
                </c:pt>
                <c:pt idx="1312">
                  <c:v>12.392356362109439</c:v>
                </c:pt>
                <c:pt idx="1313">
                  <c:v>44.695513332820688</c:v>
                </c:pt>
                <c:pt idx="1314">
                  <c:v>7.286200964742739</c:v>
                </c:pt>
                <c:pt idx="1315">
                  <c:v>30.989876508436527</c:v>
                </c:pt>
                <c:pt idx="1316">
                  <c:v>28.704250103896037</c:v>
                </c:pt>
                <c:pt idx="1317">
                  <c:v>23.264244989014234</c:v>
                </c:pt>
                <c:pt idx="1318">
                  <c:v>36.970918613763352</c:v>
                </c:pt>
                <c:pt idx="1319">
                  <c:v>37.382873958771633</c:v>
                </c:pt>
                <c:pt idx="1320">
                  <c:v>36.747315335054992</c:v>
                </c:pt>
                <c:pt idx="1321">
                  <c:v>36.625750492264167</c:v>
                </c:pt>
                <c:pt idx="1322">
                  <c:v>60.657918951587462</c:v>
                </c:pt>
                <c:pt idx="1323">
                  <c:v>47.681671183948254</c:v>
                </c:pt>
                <c:pt idx="1324">
                  <c:v>56.172893372858461</c:v>
                </c:pt>
                <c:pt idx="1325">
                  <c:v>57.49109863686671</c:v>
                </c:pt>
                <c:pt idx="1326">
                  <c:v>53.193647524163929</c:v>
                </c:pt>
                <c:pt idx="1327">
                  <c:v>24.842168744443395</c:v>
                </c:pt>
                <c:pt idx="1328">
                  <c:v>24.352539772093998</c:v>
                </c:pt>
                <c:pt idx="1329">
                  <c:v>32.324152178101563</c:v>
                </c:pt>
                <c:pt idx="1330">
                  <c:v>30.271114655432356</c:v>
                </c:pt>
                <c:pt idx="1331">
                  <c:v>41.719809885373074</c:v>
                </c:pt>
                <c:pt idx="1332">
                  <c:v>28.290480358249081</c:v>
                </c:pt>
                <c:pt idx="1333">
                  <c:v>48.837789990902067</c:v>
                </c:pt>
                <c:pt idx="1334">
                  <c:v>43.116811977117813</c:v>
                </c:pt>
                <c:pt idx="1335">
                  <c:v>16.569365832416771</c:v>
                </c:pt>
                <c:pt idx="1336">
                  <c:v>20.572452041503116</c:v>
                </c:pt>
                <c:pt idx="1337">
                  <c:v>16.783119507658064</c:v>
                </c:pt>
                <c:pt idx="1338">
                  <c:v>30.680564399558666</c:v>
                </c:pt>
                <c:pt idx="1339">
                  <c:v>29.348016730501886</c:v>
                </c:pt>
                <c:pt idx="1340">
                  <c:v>22.161694200916354</c:v>
                </c:pt>
                <c:pt idx="1341">
                  <c:v>18.007062338485941</c:v>
                </c:pt>
                <c:pt idx="1342">
                  <c:v>23.503400273196892</c:v>
                </c:pt>
                <c:pt idx="1343">
                  <c:v>31.302039818318011</c:v>
                </c:pt>
                <c:pt idx="1344">
                  <c:v>19.614621304346695</c:v>
                </c:pt>
                <c:pt idx="1345">
                  <c:v>16.291503334609171</c:v>
                </c:pt>
                <c:pt idx="1346">
                  <c:v>21.886423704021141</c:v>
                </c:pt>
                <c:pt idx="1347">
                  <c:v>29.165539866270034</c:v>
                </c:pt>
                <c:pt idx="1348">
                  <c:v>34.616085784862193</c:v>
                </c:pt>
                <c:pt idx="1349">
                  <c:v>32.666728298688355</c:v>
                </c:pt>
                <c:pt idx="1350">
                  <c:v>18.263152028629513</c:v>
                </c:pt>
                <c:pt idx="1351">
                  <c:v>24.10457168480923</c:v>
                </c:pt>
                <c:pt idx="1352">
                  <c:v>26.479622120826981</c:v>
                </c:pt>
                <c:pt idx="1353">
                  <c:v>18.567452935743432</c:v>
                </c:pt>
                <c:pt idx="1354">
                  <c:v>21.742913253505463</c:v>
                </c:pt>
                <c:pt idx="1355">
                  <c:v>36.071839897287639</c:v>
                </c:pt>
                <c:pt idx="1356">
                  <c:v>36.979990616956698</c:v>
                </c:pt>
                <c:pt idx="1357">
                  <c:v>29.400634349023292</c:v>
                </c:pt>
                <c:pt idx="1358">
                  <c:v>35.46168288251237</c:v>
                </c:pt>
                <c:pt idx="1359">
                  <c:v>14.803003610657269</c:v>
                </c:pt>
                <c:pt idx="1360">
                  <c:v>44.525823673089931</c:v>
                </c:pt>
                <c:pt idx="1361">
                  <c:v>46.482352361788031</c:v>
                </c:pt>
                <c:pt idx="1362">
                  <c:v>11.910244192405955</c:v>
                </c:pt>
                <c:pt idx="1363">
                  <c:v>13.161230232753041</c:v>
                </c:pt>
                <c:pt idx="1364">
                  <c:v>14.292206630856734</c:v>
                </c:pt>
                <c:pt idx="1365">
                  <c:v>23.413285041476335</c:v>
                </c:pt>
                <c:pt idx="1366">
                  <c:v>39.136621776090863</c:v>
                </c:pt>
                <c:pt idx="1367">
                  <c:v>26.413698897622009</c:v>
                </c:pt>
                <c:pt idx="1368">
                  <c:v>15.634603903380572</c:v>
                </c:pt>
                <c:pt idx="1369">
                  <c:v>20.707322488977514</c:v>
                </c:pt>
                <c:pt idx="1370">
                  <c:v>13.176955038288172</c:v>
                </c:pt>
                <c:pt idx="1371">
                  <c:v>18.053199954726384</c:v>
                </c:pt>
                <c:pt idx="1372">
                  <c:v>32.878667573290983</c:v>
                </c:pt>
                <c:pt idx="1373">
                  <c:v>39.925194853668586</c:v>
                </c:pt>
                <c:pt idx="1374">
                  <c:v>30.260573851721993</c:v>
                </c:pt>
                <c:pt idx="1375">
                  <c:v>34.356972093654171</c:v>
                </c:pt>
                <c:pt idx="1376">
                  <c:v>36.182777536337689</c:v>
                </c:pt>
                <c:pt idx="1377">
                  <c:v>31.125956556336707</c:v>
                </c:pt>
                <c:pt idx="1378">
                  <c:v>46.483216362092158</c:v>
                </c:pt>
                <c:pt idx="1379">
                  <c:v>31.097703746391719</c:v>
                </c:pt>
                <c:pt idx="1380">
                  <c:v>35.55508131538862</c:v>
                </c:pt>
                <c:pt idx="1381">
                  <c:v>38.910253696409299</c:v>
                </c:pt>
                <c:pt idx="1382">
                  <c:v>35.867503825361339</c:v>
                </c:pt>
                <c:pt idx="1383">
                  <c:v>39.822465217507755</c:v>
                </c:pt>
                <c:pt idx="1384">
                  <c:v>46.135542639711005</c:v>
                </c:pt>
                <c:pt idx="1385">
                  <c:v>46.58283559715813</c:v>
                </c:pt>
                <c:pt idx="1386">
                  <c:v>47.500490320172588</c:v>
                </c:pt>
                <c:pt idx="1387">
                  <c:v>29.262826300514856</c:v>
                </c:pt>
                <c:pt idx="1388">
                  <c:v>29.972775350416921</c:v>
                </c:pt>
                <c:pt idx="1389">
                  <c:v>38.65459600641779</c:v>
                </c:pt>
                <c:pt idx="1390">
                  <c:v>35.117983561530217</c:v>
                </c:pt>
                <c:pt idx="1391">
                  <c:v>39.342599448595003</c:v>
                </c:pt>
                <c:pt idx="1392">
                  <c:v>35.40595486289611</c:v>
                </c:pt>
                <c:pt idx="1393">
                  <c:v>39.007626530684533</c:v>
                </c:pt>
                <c:pt idx="1394">
                  <c:v>42.298690089138908</c:v>
                </c:pt>
                <c:pt idx="1395">
                  <c:v>42.463973347318614</c:v>
                </c:pt>
                <c:pt idx="1396">
                  <c:v>49.571844649289318</c:v>
                </c:pt>
                <c:pt idx="1397">
                  <c:v>47.284749444231807</c:v>
                </c:pt>
                <c:pt idx="1398">
                  <c:v>27.557980900409277</c:v>
                </c:pt>
                <c:pt idx="1399">
                  <c:v>47.219085421118066</c:v>
                </c:pt>
                <c:pt idx="1400">
                  <c:v>41.301892938266313</c:v>
                </c:pt>
                <c:pt idx="1401">
                  <c:v>37.902742941765517</c:v>
                </c:pt>
                <c:pt idx="1402">
                  <c:v>41.239598516338674</c:v>
                </c:pt>
                <c:pt idx="1403">
                  <c:v>40.073975706039448</c:v>
                </c:pt>
                <c:pt idx="1404">
                  <c:v>39.933489256588217</c:v>
                </c:pt>
                <c:pt idx="1405">
                  <c:v>41.466484996202716</c:v>
                </c:pt>
                <c:pt idx="1406">
                  <c:v>33.808591100624064</c:v>
                </c:pt>
                <c:pt idx="1407">
                  <c:v>40.046932496520235</c:v>
                </c:pt>
                <c:pt idx="1408">
                  <c:v>40.211870154578293</c:v>
                </c:pt>
                <c:pt idx="1409">
                  <c:v>43.956620272730333</c:v>
                </c:pt>
                <c:pt idx="1410">
                  <c:v>49.467559812581058</c:v>
                </c:pt>
                <c:pt idx="1411">
                  <c:v>45.606515253493363</c:v>
                </c:pt>
                <c:pt idx="1412">
                  <c:v>40.34699980214392</c:v>
                </c:pt>
                <c:pt idx="1413">
                  <c:v>33.286994117021926</c:v>
                </c:pt>
                <c:pt idx="1414">
                  <c:v>44.487116459464993</c:v>
                </c:pt>
                <c:pt idx="1415">
                  <c:v>46.90018290886438</c:v>
                </c:pt>
                <c:pt idx="1416">
                  <c:v>43.027733545762203</c:v>
                </c:pt>
                <c:pt idx="1417">
                  <c:v>37.920627748060959</c:v>
                </c:pt>
                <c:pt idx="1418">
                  <c:v>41.65423226228976</c:v>
                </c:pt>
                <c:pt idx="1419">
                  <c:v>36.425648021828103</c:v>
                </c:pt>
                <c:pt idx="1420">
                  <c:v>43.424655285478657</c:v>
                </c:pt>
                <c:pt idx="1421">
                  <c:v>36.287667173258839</c:v>
                </c:pt>
                <c:pt idx="1422">
                  <c:v>47.097520578327241</c:v>
                </c:pt>
                <c:pt idx="1423">
                  <c:v>38.609063190390245</c:v>
                </c:pt>
                <c:pt idx="1424">
                  <c:v>40.503470257221537</c:v>
                </c:pt>
                <c:pt idx="1425">
                  <c:v>46.608496406190739</c:v>
                </c:pt>
                <c:pt idx="1426">
                  <c:v>43.984441082523261</c:v>
                </c:pt>
                <c:pt idx="1427">
                  <c:v>44.044575503690574</c:v>
                </c:pt>
                <c:pt idx="1428">
                  <c:v>37.815306110987748</c:v>
                </c:pt>
                <c:pt idx="1429">
                  <c:v>36.019135878735817</c:v>
                </c:pt>
                <c:pt idx="1430">
                  <c:v>45.87236814707358</c:v>
                </c:pt>
                <c:pt idx="1431">
                  <c:v>32.782331539380699</c:v>
                </c:pt>
                <c:pt idx="1432">
                  <c:v>35.366383648967037</c:v>
                </c:pt>
                <c:pt idx="1433">
                  <c:v>40.722148734196352</c:v>
                </c:pt>
                <c:pt idx="1434">
                  <c:v>38.935136905168179</c:v>
                </c:pt>
                <c:pt idx="1435">
                  <c:v>48.497546671136419</c:v>
                </c:pt>
                <c:pt idx="1436">
                  <c:v>42.575429386551143</c:v>
                </c:pt>
                <c:pt idx="1437">
                  <c:v>51.189253218617125</c:v>
                </c:pt>
                <c:pt idx="1438">
                  <c:v>42.1704724440063</c:v>
                </c:pt>
                <c:pt idx="1439">
                  <c:v>34.26633846175114</c:v>
                </c:pt>
                <c:pt idx="1440">
                  <c:v>50.40897454395904</c:v>
                </c:pt>
                <c:pt idx="1441">
                  <c:v>44.899590204655752</c:v>
                </c:pt>
                <c:pt idx="1442">
                  <c:v>35.320591632848249</c:v>
                </c:pt>
                <c:pt idx="1443">
                  <c:v>38.356602301524006</c:v>
                </c:pt>
                <c:pt idx="1444">
                  <c:v>43.679880975318099</c:v>
                </c:pt>
                <c:pt idx="1445">
                  <c:v>53.512809236508843</c:v>
                </c:pt>
                <c:pt idx="1446">
                  <c:v>41.651553861346954</c:v>
                </c:pt>
                <c:pt idx="1447">
                  <c:v>42.545966976180381</c:v>
                </c:pt>
                <c:pt idx="1448">
                  <c:v>42.611803799354938</c:v>
                </c:pt>
                <c:pt idx="1449">
                  <c:v>33.451845375049565</c:v>
                </c:pt>
                <c:pt idx="1450">
                  <c:v>44.009065091190905</c:v>
                </c:pt>
                <c:pt idx="1451">
                  <c:v>35.854543820799421</c:v>
                </c:pt>
                <c:pt idx="1452">
                  <c:v>43.355362461087587</c:v>
                </c:pt>
                <c:pt idx="1453">
                  <c:v>43.151803989435003</c:v>
                </c:pt>
                <c:pt idx="1454">
                  <c:v>53.5401116461193</c:v>
                </c:pt>
                <c:pt idx="1455">
                  <c:v>41.927861158607129</c:v>
                </c:pt>
                <c:pt idx="1456">
                  <c:v>32.290196966149331</c:v>
                </c:pt>
                <c:pt idx="1457">
                  <c:v>40.763188748642435</c:v>
                </c:pt>
                <c:pt idx="1458">
                  <c:v>49.38997258527035</c:v>
                </c:pt>
                <c:pt idx="1459">
                  <c:v>42.677899822620738</c:v>
                </c:pt>
                <c:pt idx="1460">
                  <c:v>44.814399774668715</c:v>
                </c:pt>
                <c:pt idx="1461">
                  <c:v>54.281769507182858</c:v>
                </c:pt>
                <c:pt idx="1462">
                  <c:v>41.199422502196718</c:v>
                </c:pt>
                <c:pt idx="1463">
                  <c:v>32.422475412711343</c:v>
                </c:pt>
                <c:pt idx="1464">
                  <c:v>38.299232681329904</c:v>
                </c:pt>
                <c:pt idx="1465">
                  <c:v>36.330867188465248</c:v>
                </c:pt>
                <c:pt idx="1466">
                  <c:v>52.950604238612691</c:v>
                </c:pt>
                <c:pt idx="1467">
                  <c:v>46.961181330335826</c:v>
                </c:pt>
                <c:pt idx="1468">
                  <c:v>42.043982799481945</c:v>
                </c:pt>
                <c:pt idx="1469">
                  <c:v>40.667198314853806</c:v>
                </c:pt>
                <c:pt idx="1470">
                  <c:v>34.295628072061078</c:v>
                </c:pt>
                <c:pt idx="1471">
                  <c:v>44.888358200702086</c:v>
                </c:pt>
                <c:pt idx="1472">
                  <c:v>38.413712721626872</c:v>
                </c:pt>
                <c:pt idx="1473">
                  <c:v>56.754019977415027</c:v>
                </c:pt>
                <c:pt idx="1474">
                  <c:v>42.740885444791672</c:v>
                </c:pt>
                <c:pt idx="1475">
                  <c:v>50.749131463694276</c:v>
                </c:pt>
                <c:pt idx="1476">
                  <c:v>45.560118437161691</c:v>
                </c:pt>
                <c:pt idx="1477">
                  <c:v>40.749019143654735</c:v>
                </c:pt>
                <c:pt idx="1478">
                  <c:v>39.755937194089896</c:v>
                </c:pt>
                <c:pt idx="1479">
                  <c:v>36.621776090865183</c:v>
                </c:pt>
                <c:pt idx="1480">
                  <c:v>27.862022607431953</c:v>
                </c:pt>
                <c:pt idx="1481">
                  <c:v>50.304171307068302</c:v>
                </c:pt>
                <c:pt idx="1482">
                  <c:v>44.655769318830799</c:v>
                </c:pt>
                <c:pt idx="1483">
                  <c:v>39.952842863400676</c:v>
                </c:pt>
                <c:pt idx="1484">
                  <c:v>40.314599790739116</c:v>
                </c:pt>
                <c:pt idx="1485">
                  <c:v>51.465992516029367</c:v>
                </c:pt>
                <c:pt idx="1486">
                  <c:v>46.038515405557419</c:v>
                </c:pt>
                <c:pt idx="1487">
                  <c:v>30.410564304518633</c:v>
                </c:pt>
                <c:pt idx="1488">
                  <c:v>35.669561355685595</c:v>
                </c:pt>
                <c:pt idx="1489">
                  <c:v>30.410823504609869</c:v>
                </c:pt>
                <c:pt idx="1490">
                  <c:v>51.984651898597463</c:v>
                </c:pt>
                <c:pt idx="1491">
                  <c:v>61.271445567548831</c:v>
                </c:pt>
                <c:pt idx="1492">
                  <c:v>52.297506408722249</c:v>
                </c:pt>
                <c:pt idx="1493">
                  <c:v>36.09637750592487</c:v>
                </c:pt>
                <c:pt idx="1494">
                  <c:v>40.11268291966438</c:v>
                </c:pt>
                <c:pt idx="1495">
                  <c:v>43.526088921183295</c:v>
                </c:pt>
                <c:pt idx="1496">
                  <c:v>62.348594746705345</c:v>
                </c:pt>
                <c:pt idx="1497">
                  <c:v>37.500378000133054</c:v>
                </c:pt>
                <c:pt idx="1498">
                  <c:v>58.701822263041429</c:v>
                </c:pt>
                <c:pt idx="1499">
                  <c:v>50.533736187875135</c:v>
                </c:pt>
                <c:pt idx="1500">
                  <c:v>46.042144206834756</c:v>
                </c:pt>
                <c:pt idx="1501">
                  <c:v>44.762732556481858</c:v>
                </c:pt>
                <c:pt idx="1502">
                  <c:v>29.726621663770825</c:v>
                </c:pt>
                <c:pt idx="1503">
                  <c:v>53.920012579844418</c:v>
                </c:pt>
                <c:pt idx="1504">
                  <c:v>46.84782449043422</c:v>
                </c:pt>
                <c:pt idx="1505">
                  <c:v>37.154259478299338</c:v>
                </c:pt>
                <c:pt idx="1506">
                  <c:v>35.64899814844734</c:v>
                </c:pt>
                <c:pt idx="1507">
                  <c:v>38.255341465880193</c:v>
                </c:pt>
                <c:pt idx="1508">
                  <c:v>52.910341824440323</c:v>
                </c:pt>
                <c:pt idx="1509">
                  <c:v>55.608269174110745</c:v>
                </c:pt>
                <c:pt idx="1510">
                  <c:v>53.858841358312155</c:v>
                </c:pt>
                <c:pt idx="1511">
                  <c:v>51.303301258762041</c:v>
                </c:pt>
                <c:pt idx="1512">
                  <c:v>44.161993145021583</c:v>
                </c:pt>
                <c:pt idx="1513">
                  <c:v>30.78519483638858</c:v>
                </c:pt>
                <c:pt idx="1514">
                  <c:v>39.985588474927141</c:v>
                </c:pt>
                <c:pt idx="1515">
                  <c:v>52.466677668270542</c:v>
                </c:pt>
                <c:pt idx="1516">
                  <c:v>31.508449490974218</c:v>
                </c:pt>
                <c:pt idx="1517">
                  <c:v>40.987656027654921</c:v>
                </c:pt>
                <c:pt idx="1518">
                  <c:v>39.544084319517673</c:v>
                </c:pt>
                <c:pt idx="1519">
                  <c:v>39.228465008419683</c:v>
                </c:pt>
                <c:pt idx="1520">
                  <c:v>39.030349738683107</c:v>
                </c:pt>
                <c:pt idx="1521">
                  <c:v>31.284587012174622</c:v>
                </c:pt>
                <c:pt idx="1522">
                  <c:v>41.906952351247227</c:v>
                </c:pt>
                <c:pt idx="1523">
                  <c:v>50.62203701895703</c:v>
                </c:pt>
                <c:pt idx="1524">
                  <c:v>49.586705454520313</c:v>
                </c:pt>
                <c:pt idx="1525">
                  <c:v>53.273221952174119</c:v>
                </c:pt>
                <c:pt idx="1526">
                  <c:v>51.314792462806949</c:v>
                </c:pt>
                <c:pt idx="1527">
                  <c:v>37.818675712173849</c:v>
                </c:pt>
                <c:pt idx="1528">
                  <c:v>38.267091870016337</c:v>
                </c:pt>
                <c:pt idx="1529">
                  <c:v>44.646783715667866</c:v>
                </c:pt>
                <c:pt idx="1530">
                  <c:v>27.305779211634281</c:v>
                </c:pt>
                <c:pt idx="1531">
                  <c:v>36.656768103182365</c:v>
                </c:pt>
                <c:pt idx="1532">
                  <c:v>47.201978215096325</c:v>
                </c:pt>
                <c:pt idx="1533">
                  <c:v>36.269868766993802</c:v>
                </c:pt>
                <c:pt idx="1534">
                  <c:v>42.225941263531325</c:v>
                </c:pt>
                <c:pt idx="1535">
                  <c:v>38.121767018861995</c:v>
                </c:pt>
                <c:pt idx="1536">
                  <c:v>29.162429465175173</c:v>
                </c:pt>
                <c:pt idx="1537">
                  <c:v>34.51758975019159</c:v>
                </c:pt>
                <c:pt idx="1538">
                  <c:v>20.463588003182974</c:v>
                </c:pt>
                <c:pt idx="1539">
                  <c:v>12.915422146228595</c:v>
                </c:pt>
                <c:pt idx="1540">
                  <c:v>29.28745030918251</c:v>
                </c:pt>
                <c:pt idx="1541">
                  <c:v>23.287227397104044</c:v>
                </c:pt>
                <c:pt idx="1542">
                  <c:v>49.418225395215337</c:v>
                </c:pt>
                <c:pt idx="1543">
                  <c:v>33.769279086786234</c:v>
                </c:pt>
                <c:pt idx="1544">
                  <c:v>38.747389639081142</c:v>
                </c:pt>
                <c:pt idx="1545">
                  <c:v>16.685055473139528</c:v>
                </c:pt>
                <c:pt idx="1546">
                  <c:v>42.611371799202871</c:v>
                </c:pt>
                <c:pt idx="1547">
                  <c:v>22.351515067733299</c:v>
                </c:pt>
                <c:pt idx="1548">
                  <c:v>24.771666319626544</c:v>
                </c:pt>
                <c:pt idx="1549">
                  <c:v>25.104652036837514</c:v>
                </c:pt>
                <c:pt idx="1550">
                  <c:v>19.685987729467676</c:v>
                </c:pt>
                <c:pt idx="1551">
                  <c:v>41.017377638116933</c:v>
                </c:pt>
                <c:pt idx="1552">
                  <c:v>22.724331198964578</c:v>
                </c:pt>
                <c:pt idx="1553">
                  <c:v>32.826481954921647</c:v>
                </c:pt>
                <c:pt idx="1554">
                  <c:v>35.445353276764351</c:v>
                </c:pt>
                <c:pt idx="1555">
                  <c:v>43.229564016806528</c:v>
                </c:pt>
                <c:pt idx="1556">
                  <c:v>38.875175284061697</c:v>
                </c:pt>
                <c:pt idx="1557">
                  <c:v>36.872854579244809</c:v>
                </c:pt>
                <c:pt idx="1558">
                  <c:v>49.89739996388478</c:v>
                </c:pt>
                <c:pt idx="1559">
                  <c:v>33.504635793631806</c:v>
                </c:pt>
                <c:pt idx="1560">
                  <c:v>27.97529304730315</c:v>
                </c:pt>
                <c:pt idx="1561">
                  <c:v>18.37987846971722</c:v>
                </c:pt>
                <c:pt idx="1562">
                  <c:v>22.430139095408961</c:v>
                </c:pt>
                <c:pt idx="1563">
                  <c:v>48.464801059609968</c:v>
                </c:pt>
                <c:pt idx="1564">
                  <c:v>38.497088750975237</c:v>
                </c:pt>
                <c:pt idx="1565">
                  <c:v>27.350620827418528</c:v>
                </c:pt>
                <c:pt idx="1566">
                  <c:v>17.45738534499964</c:v>
                </c:pt>
                <c:pt idx="1567">
                  <c:v>31.534628700189298</c:v>
                </c:pt>
                <c:pt idx="1568">
                  <c:v>40.120372522371127</c:v>
                </c:pt>
                <c:pt idx="1569">
                  <c:v>34.338914487297899</c:v>
                </c:pt>
                <c:pt idx="1570">
                  <c:v>36.674912109569064</c:v>
                </c:pt>
                <c:pt idx="1571">
                  <c:v>14.731205185384225</c:v>
                </c:pt>
                <c:pt idx="1572">
                  <c:v>23.043752111400739</c:v>
                </c:pt>
                <c:pt idx="1573">
                  <c:v>29.890349721403098</c:v>
                </c:pt>
                <c:pt idx="1574">
                  <c:v>36.835184165984835</c:v>
                </c:pt>
                <c:pt idx="1575">
                  <c:v>37.722858078446052</c:v>
                </c:pt>
                <c:pt idx="1576">
                  <c:v>26.630390173897339</c:v>
                </c:pt>
                <c:pt idx="1577">
                  <c:v>32.930161991417023</c:v>
                </c:pt>
                <c:pt idx="1578">
                  <c:v>35.09949395502187</c:v>
                </c:pt>
                <c:pt idx="1579">
                  <c:v>44.989964636467548</c:v>
                </c:pt>
                <c:pt idx="1580">
                  <c:v>25.886745112134278</c:v>
                </c:pt>
                <c:pt idx="1581">
                  <c:v>27.584073709593945</c:v>
                </c:pt>
                <c:pt idx="1582">
                  <c:v>12.194241092372863</c:v>
                </c:pt>
                <c:pt idx="1583">
                  <c:v>29.781140082961308</c:v>
                </c:pt>
                <c:pt idx="1584">
                  <c:v>24.695288692741617</c:v>
                </c:pt>
                <c:pt idx="1585">
                  <c:v>39.042532142971311</c:v>
                </c:pt>
                <c:pt idx="1586">
                  <c:v>15.21642775618257</c:v>
                </c:pt>
                <c:pt idx="1587">
                  <c:v>25.848815498783054</c:v>
                </c:pt>
                <c:pt idx="1588">
                  <c:v>15.293064583158731</c:v>
                </c:pt>
                <c:pt idx="1589">
                  <c:v>31.284414212113802</c:v>
                </c:pt>
                <c:pt idx="1590">
                  <c:v>44.418601235347637</c:v>
                </c:pt>
                <c:pt idx="1591">
                  <c:v>20.080922268484638</c:v>
                </c:pt>
                <c:pt idx="1592">
                  <c:v>23.911381216806188</c:v>
                </c:pt>
                <c:pt idx="1593">
                  <c:v>21.853418892403447</c:v>
                </c:pt>
                <c:pt idx="1594">
                  <c:v>27.113193543844126</c:v>
                </c:pt>
                <c:pt idx="1595">
                  <c:v>44.160697144565397</c:v>
                </c:pt>
                <c:pt idx="1596">
                  <c:v>39.011514532053106</c:v>
                </c:pt>
                <c:pt idx="1597">
                  <c:v>32.134072111193383</c:v>
                </c:pt>
                <c:pt idx="1598">
                  <c:v>28.899427772598571</c:v>
                </c:pt>
                <c:pt idx="1599">
                  <c:v>34.005842370056513</c:v>
                </c:pt>
                <c:pt idx="1600">
                  <c:v>16.281740131172526</c:v>
                </c:pt>
                <c:pt idx="1601">
                  <c:v>18.985110682758961</c:v>
                </c:pt>
                <c:pt idx="1602">
                  <c:v>28.632192478531753</c:v>
                </c:pt>
                <c:pt idx="1603">
                  <c:v>25.895125915084318</c:v>
                </c:pt>
                <c:pt idx="1604">
                  <c:v>19.700070934424968</c:v>
                </c:pt>
                <c:pt idx="1605">
                  <c:v>17.007673186700963</c:v>
                </c:pt>
                <c:pt idx="1606">
                  <c:v>30.35820588608847</c:v>
                </c:pt>
                <c:pt idx="1607">
                  <c:v>32.534017851974284</c:v>
                </c:pt>
                <c:pt idx="1608">
                  <c:v>38.245319062352308</c:v>
                </c:pt>
                <c:pt idx="1609">
                  <c:v>29.854752908873021</c:v>
                </c:pt>
                <c:pt idx="1610">
                  <c:v>36.129123117451336</c:v>
                </c:pt>
                <c:pt idx="1611">
                  <c:v>38.337507894802776</c:v>
                </c:pt>
                <c:pt idx="1612">
                  <c:v>36.350998395551429</c:v>
                </c:pt>
                <c:pt idx="1613">
                  <c:v>29.682125648108226</c:v>
                </c:pt>
                <c:pt idx="1614">
                  <c:v>13.159588632175199</c:v>
                </c:pt>
                <c:pt idx="1615">
                  <c:v>29.97795935224169</c:v>
                </c:pt>
                <c:pt idx="1616">
                  <c:v>22.329051059825971</c:v>
                </c:pt>
                <c:pt idx="1617">
                  <c:v>11.033975083959229</c:v>
                </c:pt>
                <c:pt idx="1618">
                  <c:v>26.874729459904771</c:v>
                </c:pt>
                <c:pt idx="1619">
                  <c:v>31.806443195868003</c:v>
                </c:pt>
                <c:pt idx="1620">
                  <c:v>33.605896629275612</c:v>
                </c:pt>
                <c:pt idx="1621">
                  <c:v>37.912678945262982</c:v>
                </c:pt>
                <c:pt idx="1622">
                  <c:v>27.275971201141864</c:v>
                </c:pt>
                <c:pt idx="1623">
                  <c:v>24.547458240705296</c:v>
                </c:pt>
                <c:pt idx="1624">
                  <c:v>28.163904313694317</c:v>
                </c:pt>
                <c:pt idx="1625">
                  <c:v>11.236410355216444</c:v>
                </c:pt>
                <c:pt idx="1626">
                  <c:v>30.239837844422919</c:v>
                </c:pt>
                <c:pt idx="1627">
                  <c:v>34.366044096847517</c:v>
                </c:pt>
                <c:pt idx="1628">
                  <c:v>10.970298261544988</c:v>
                </c:pt>
                <c:pt idx="1629">
                  <c:v>47.796410424336464</c:v>
                </c:pt>
                <c:pt idx="1630">
                  <c:v>30.921274884288756</c:v>
                </c:pt>
                <c:pt idx="1631">
                  <c:v>33.295115719880734</c:v>
                </c:pt>
                <c:pt idx="1632">
                  <c:v>35.79345899929757</c:v>
                </c:pt>
                <c:pt idx="1633">
                  <c:v>27.551414498097902</c:v>
                </c:pt>
                <c:pt idx="1634">
                  <c:v>13.491278348929978</c:v>
                </c:pt>
                <c:pt idx="1635">
                  <c:v>22.66004957633745</c:v>
                </c:pt>
                <c:pt idx="1636">
                  <c:v>13.426391926089957</c:v>
                </c:pt>
                <c:pt idx="1637">
                  <c:v>13.789704053975827</c:v>
                </c:pt>
                <c:pt idx="1638">
                  <c:v>25.904889118520966</c:v>
                </c:pt>
                <c:pt idx="1639">
                  <c:v>39.465892291994088</c:v>
                </c:pt>
                <c:pt idx="1640">
                  <c:v>49.015774053552462</c:v>
                </c:pt>
                <c:pt idx="1641">
                  <c:v>14.587262734716482</c:v>
                </c:pt>
                <c:pt idx="1642">
                  <c:v>36.352899196220513</c:v>
                </c:pt>
                <c:pt idx="1643">
                  <c:v>26.913436673529706</c:v>
                </c:pt>
                <c:pt idx="1644">
                  <c:v>36.169817531775777</c:v>
                </c:pt>
                <c:pt idx="1645">
                  <c:v>44.34974041110862</c:v>
                </c:pt>
                <c:pt idx="1646">
                  <c:v>5.3983603002228264</c:v>
                </c:pt>
                <c:pt idx="1647">
                  <c:v>27.010463907683292</c:v>
                </c:pt>
                <c:pt idx="1648">
                  <c:v>35.389884457239326</c:v>
                </c:pt>
                <c:pt idx="1649">
                  <c:v>41.103172868316847</c:v>
                </c:pt>
                <c:pt idx="1650">
                  <c:v>19.495562062437841</c:v>
                </c:pt>
                <c:pt idx="1651">
                  <c:v>30.407626703484599</c:v>
                </c:pt>
                <c:pt idx="1652">
                  <c:v>10.173085180925982</c:v>
                </c:pt>
                <c:pt idx="1653">
                  <c:v>35.77203179175519</c:v>
                </c:pt>
                <c:pt idx="1654">
                  <c:v>13.562903974142198</c:v>
                </c:pt>
                <c:pt idx="1655">
                  <c:v>23.969096437121944</c:v>
                </c:pt>
                <c:pt idx="1656">
                  <c:v>24.056792467990949</c:v>
                </c:pt>
                <c:pt idx="1657">
                  <c:v>25.752825064994422</c:v>
                </c:pt>
                <c:pt idx="1658">
                  <c:v>25.477036167916729</c:v>
                </c:pt>
                <c:pt idx="1659">
                  <c:v>25.732175457725763</c:v>
                </c:pt>
                <c:pt idx="1660">
                  <c:v>19.181411551856865</c:v>
                </c:pt>
                <c:pt idx="1661">
                  <c:v>18.022787144021077</c:v>
                </c:pt>
                <c:pt idx="1662">
                  <c:v>28.003286657156902</c:v>
                </c:pt>
                <c:pt idx="1663">
                  <c:v>30.587165966682416</c:v>
                </c:pt>
                <c:pt idx="1664">
                  <c:v>19.344102809124188</c:v>
                </c:pt>
                <c:pt idx="1665">
                  <c:v>13.367207905257182</c:v>
                </c:pt>
                <c:pt idx="1666">
                  <c:v>15.310603789332532</c:v>
                </c:pt>
                <c:pt idx="1667">
                  <c:v>26.344924473413414</c:v>
                </c:pt>
                <c:pt idx="1668">
                  <c:v>17.081977212855975</c:v>
                </c:pt>
                <c:pt idx="1669">
                  <c:v>30.096672994028893</c:v>
                </c:pt>
                <c:pt idx="1670">
                  <c:v>25.182325664178631</c:v>
                </c:pt>
                <c:pt idx="1671">
                  <c:v>21.76097085986174</c:v>
                </c:pt>
                <c:pt idx="1672">
                  <c:v>12.237873107731334</c:v>
                </c:pt>
                <c:pt idx="1673">
                  <c:v>35.490367692609425</c:v>
                </c:pt>
                <c:pt idx="1674">
                  <c:v>40.7143727314592</c:v>
                </c:pt>
                <c:pt idx="1675">
                  <c:v>31.713908763295883</c:v>
                </c:pt>
                <c:pt idx="1676">
                  <c:v>38.616320792944911</c:v>
                </c:pt>
                <c:pt idx="1677">
                  <c:v>40.843195176804699</c:v>
                </c:pt>
                <c:pt idx="1678">
                  <c:v>40.794033559499809</c:v>
                </c:pt>
                <c:pt idx="1679">
                  <c:v>46.377030724714807</c:v>
                </c:pt>
                <c:pt idx="1680">
                  <c:v>36.174223933326822</c:v>
                </c:pt>
                <c:pt idx="1681">
                  <c:v>31.992635261407614</c:v>
                </c:pt>
                <c:pt idx="1682">
                  <c:v>28.879987765755693</c:v>
                </c:pt>
                <c:pt idx="1683">
                  <c:v>12.446874781299924</c:v>
                </c:pt>
                <c:pt idx="1684">
                  <c:v>40.137652528453692</c:v>
                </c:pt>
                <c:pt idx="1685">
                  <c:v>42.618456601696721</c:v>
                </c:pt>
                <c:pt idx="1686">
                  <c:v>35.283094019649099</c:v>
                </c:pt>
                <c:pt idx="1687">
                  <c:v>22.880974454103008</c:v>
                </c:pt>
                <c:pt idx="1688">
                  <c:v>20.614701656374983</c:v>
                </c:pt>
                <c:pt idx="1689">
                  <c:v>15.96465201955751</c:v>
                </c:pt>
                <c:pt idx="1690">
                  <c:v>43.767058606004625</c:v>
                </c:pt>
                <c:pt idx="1691">
                  <c:v>31.922737636803646</c:v>
                </c:pt>
                <c:pt idx="1692">
                  <c:v>18.020540743230342</c:v>
                </c:pt>
                <c:pt idx="1693">
                  <c:v>20.198426309846063</c:v>
                </c:pt>
                <c:pt idx="1694">
                  <c:v>31.676065549975071</c:v>
                </c:pt>
                <c:pt idx="1695">
                  <c:v>29.404867950513516</c:v>
                </c:pt>
                <c:pt idx="1696">
                  <c:v>26.37525088408831</c:v>
                </c:pt>
                <c:pt idx="1697">
                  <c:v>18.766605005844962</c:v>
                </c:pt>
                <c:pt idx="1698">
                  <c:v>32.725739519460305</c:v>
                </c:pt>
                <c:pt idx="1699">
                  <c:v>24.665394282218784</c:v>
                </c:pt>
                <c:pt idx="1700">
                  <c:v>23.625051516018132</c:v>
                </c:pt>
                <c:pt idx="1701">
                  <c:v>15.472258246234901</c:v>
                </c:pt>
                <c:pt idx="1702">
                  <c:v>42.265253277369148</c:v>
                </c:pt>
                <c:pt idx="1703">
                  <c:v>17.627420604852048</c:v>
                </c:pt>
                <c:pt idx="1704">
                  <c:v>40.837233574706218</c:v>
                </c:pt>
                <c:pt idx="1705">
                  <c:v>13.956801712794203</c:v>
                </c:pt>
                <c:pt idx="1706">
                  <c:v>22.492260717275769</c:v>
                </c:pt>
                <c:pt idx="1707">
                  <c:v>24.220261325531986</c:v>
                </c:pt>
                <c:pt idx="1708">
                  <c:v>37.712835674918153</c:v>
                </c:pt>
                <c:pt idx="1709">
                  <c:v>25.359445726524893</c:v>
                </c:pt>
                <c:pt idx="1710">
                  <c:v>29.942016939589958</c:v>
                </c:pt>
                <c:pt idx="1711">
                  <c:v>30.590362767807694</c:v>
                </c:pt>
                <c:pt idx="1712">
                  <c:v>16.432076184090818</c:v>
                </c:pt>
                <c:pt idx="1713">
                  <c:v>22.379076677434988</c:v>
                </c:pt>
                <c:pt idx="1714">
                  <c:v>25.51090497983855</c:v>
                </c:pt>
                <c:pt idx="1715">
                  <c:v>11.954221807886077</c:v>
                </c:pt>
                <c:pt idx="1716">
                  <c:v>11.179040735022339</c:v>
                </c:pt>
                <c:pt idx="1717">
                  <c:v>21.136817040159599</c:v>
                </c:pt>
                <c:pt idx="1718">
                  <c:v>32.025812873086124</c:v>
                </c:pt>
                <c:pt idx="1719">
                  <c:v>25.364888928440902</c:v>
                </c:pt>
                <c:pt idx="1720">
                  <c:v>26.492754925449734</c:v>
                </c:pt>
                <c:pt idx="1721">
                  <c:v>31.717623964603632</c:v>
                </c:pt>
                <c:pt idx="1722">
                  <c:v>37.764675693165842</c:v>
                </c:pt>
                <c:pt idx="1723">
                  <c:v>24.926235974035059</c:v>
                </c:pt>
                <c:pt idx="1724">
                  <c:v>10.024736328707187</c:v>
                </c:pt>
                <c:pt idx="1725">
                  <c:v>15.883954391151946</c:v>
                </c:pt>
                <c:pt idx="1726">
                  <c:v>24.08850127915245</c:v>
                </c:pt>
                <c:pt idx="1727">
                  <c:v>22.71171679452431</c:v>
                </c:pt>
                <c:pt idx="1728">
                  <c:v>17.680643023586342</c:v>
                </c:pt>
                <c:pt idx="1729">
                  <c:v>23.541416286578535</c:v>
                </c:pt>
                <c:pt idx="1730">
                  <c:v>23.643368322465648</c:v>
                </c:pt>
                <c:pt idx="1731">
                  <c:v>34.286815268958975</c:v>
                </c:pt>
                <c:pt idx="1732">
                  <c:v>22.979556888804023</c:v>
                </c:pt>
                <c:pt idx="1733">
                  <c:v>34.741711429082422</c:v>
                </c:pt>
                <c:pt idx="1734">
                  <c:v>30.697585205549991</c:v>
                </c:pt>
                <c:pt idx="1735">
                  <c:v>40.05367169889243</c:v>
                </c:pt>
                <c:pt idx="1736">
                  <c:v>34.521564151590582</c:v>
                </c:pt>
                <c:pt idx="1737">
                  <c:v>39.183623392635432</c:v>
                </c:pt>
                <c:pt idx="1738">
                  <c:v>33.123438859450474</c:v>
                </c:pt>
                <c:pt idx="1739">
                  <c:v>30.305674667597479</c:v>
                </c:pt>
                <c:pt idx="1740">
                  <c:v>27.056342323832496</c:v>
                </c:pt>
                <c:pt idx="1741">
                  <c:v>39.928305254763444</c:v>
                </c:pt>
                <c:pt idx="1742">
                  <c:v>12.559972421110292</c:v>
                </c:pt>
                <c:pt idx="1743">
                  <c:v>21.245249078327674</c:v>
                </c:pt>
                <c:pt idx="1744">
                  <c:v>31.406929455239165</c:v>
                </c:pt>
                <c:pt idx="1745">
                  <c:v>30.353367484385352</c:v>
                </c:pt>
                <c:pt idx="1746">
                  <c:v>37.827056515123893</c:v>
                </c:pt>
                <c:pt idx="1747">
                  <c:v>21.431873144019349</c:v>
                </c:pt>
                <c:pt idx="1748">
                  <c:v>7.3834009989571516</c:v>
                </c:pt>
                <c:pt idx="1749">
                  <c:v>12.020404231182289</c:v>
                </c:pt>
                <c:pt idx="1750">
                  <c:v>17.850332683317102</c:v>
                </c:pt>
                <c:pt idx="1751">
                  <c:v>24.123493291469636</c:v>
                </c:pt>
                <c:pt idx="1752">
                  <c:v>38.255600665971436</c:v>
                </c:pt>
                <c:pt idx="1753">
                  <c:v>43.208223209294566</c:v>
                </c:pt>
                <c:pt idx="1754">
                  <c:v>38.586512782452502</c:v>
                </c:pt>
                <c:pt idx="1755">
                  <c:v>20.977754584169613</c:v>
                </c:pt>
                <c:pt idx="1756">
                  <c:v>33.973874358803769</c:v>
                </c:pt>
                <c:pt idx="1757">
                  <c:v>33.560882213430538</c:v>
                </c:pt>
                <c:pt idx="1758">
                  <c:v>40.02991169052892</c:v>
                </c:pt>
                <c:pt idx="1759">
                  <c:v>32.368475393703335</c:v>
                </c:pt>
                <c:pt idx="1760">
                  <c:v>21.967553332578774</c:v>
                </c:pt>
                <c:pt idx="1761">
                  <c:v>20.558196036485004</c:v>
                </c:pt>
                <c:pt idx="1762">
                  <c:v>17.230585265166013</c:v>
                </c:pt>
                <c:pt idx="1763">
                  <c:v>15.956530416698705</c:v>
                </c:pt>
                <c:pt idx="1764">
                  <c:v>25.106812037597837</c:v>
                </c:pt>
                <c:pt idx="1765">
                  <c:v>35.12394516362869</c:v>
                </c:pt>
                <c:pt idx="1766">
                  <c:v>16.543273023232103</c:v>
                </c:pt>
                <c:pt idx="1767">
                  <c:v>24.491125420876145</c:v>
                </c:pt>
                <c:pt idx="1768">
                  <c:v>9.8426914646273964</c:v>
                </c:pt>
                <c:pt idx="1769">
                  <c:v>24.114507688306706</c:v>
                </c:pt>
                <c:pt idx="1770">
                  <c:v>33.900434332952884</c:v>
                </c:pt>
                <c:pt idx="1771">
                  <c:v>24.382866182768893</c:v>
                </c:pt>
                <c:pt idx="1772">
                  <c:v>24.799141529297817</c:v>
                </c:pt>
                <c:pt idx="1773">
                  <c:v>38.931248903799606</c:v>
                </c:pt>
                <c:pt idx="1774">
                  <c:v>29.56298000616896</c:v>
                </c:pt>
                <c:pt idx="1775">
                  <c:v>20.247501527120537</c:v>
                </c:pt>
              </c:numCache>
            </c:numRef>
          </c:yVal>
          <c:smooth val="0"/>
          <c:extLst>
            <c:ext xmlns:c16="http://schemas.microsoft.com/office/drawing/2014/chart" uri="{C3380CC4-5D6E-409C-BE32-E72D297353CC}">
              <c16:uniqueId val="{00000000-2878-48AB-8854-BC754C130865}"/>
            </c:ext>
          </c:extLst>
        </c:ser>
        <c:dLbls>
          <c:showLegendKey val="0"/>
          <c:showVal val="0"/>
          <c:showCatName val="0"/>
          <c:showSerName val="0"/>
          <c:showPercent val="0"/>
          <c:showBubbleSize val="0"/>
        </c:dLbls>
        <c:axId val="505695040"/>
        <c:axId val="505696680"/>
      </c:scatterChart>
      <c:valAx>
        <c:axId val="505695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Pyranomber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6680"/>
        <c:crosses val="autoZero"/>
        <c:crossBetween val="midCat"/>
      </c:valAx>
      <c:valAx>
        <c:axId val="50569668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PAR</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50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25.01</c:v>
                </c:pt>
                <c:pt idx="1">
                  <c:v>24.87</c:v>
                </c:pt>
                <c:pt idx="2">
                  <c:v>24.56</c:v>
                </c:pt>
                <c:pt idx="3">
                  <c:v>24.21</c:v>
                </c:pt>
                <c:pt idx="4">
                  <c:v>24.78</c:v>
                </c:pt>
                <c:pt idx="5">
                  <c:v>24.58</c:v>
                </c:pt>
                <c:pt idx="6">
                  <c:v>24.49</c:v>
                </c:pt>
                <c:pt idx="7">
                  <c:v>24.71</c:v>
                </c:pt>
                <c:pt idx="8">
                  <c:v>24.42</c:v>
                </c:pt>
                <c:pt idx="9">
                  <c:v>24.02</c:v>
                </c:pt>
                <c:pt idx="10">
                  <c:v>24.13</c:v>
                </c:pt>
                <c:pt idx="11">
                  <c:v>23.96</c:v>
                </c:pt>
                <c:pt idx="12">
                  <c:v>24.26</c:v>
                </c:pt>
                <c:pt idx="13">
                  <c:v>23.88</c:v>
                </c:pt>
                <c:pt idx="14">
                  <c:v>23.67</c:v>
                </c:pt>
                <c:pt idx="15">
                  <c:v>24.58</c:v>
                </c:pt>
                <c:pt idx="16">
                  <c:v>24.3</c:v>
                </c:pt>
                <c:pt idx="17">
                  <c:v>24.19</c:v>
                </c:pt>
                <c:pt idx="18">
                  <c:v>24.12</c:v>
                </c:pt>
                <c:pt idx="19">
                  <c:v>24.27</c:v>
                </c:pt>
                <c:pt idx="20">
                  <c:v>24.53</c:v>
                </c:pt>
                <c:pt idx="21">
                  <c:v>24.11</c:v>
                </c:pt>
                <c:pt idx="22">
                  <c:v>24.28</c:v>
                </c:pt>
                <c:pt idx="23">
                  <c:v>23.56</c:v>
                </c:pt>
                <c:pt idx="24">
                  <c:v>23.87</c:v>
                </c:pt>
                <c:pt idx="25">
                  <c:v>23.66</c:v>
                </c:pt>
                <c:pt idx="26">
                  <c:v>23.97</c:v>
                </c:pt>
                <c:pt idx="27">
                  <c:v>24.08</c:v>
                </c:pt>
                <c:pt idx="28">
                  <c:v>23.81</c:v>
                </c:pt>
                <c:pt idx="29">
                  <c:v>24.27</c:v>
                </c:pt>
                <c:pt idx="30">
                  <c:v>24.11</c:v>
                </c:pt>
                <c:pt idx="31">
                  <c:v>24.17</c:v>
                </c:pt>
                <c:pt idx="32">
                  <c:v>24.11</c:v>
                </c:pt>
                <c:pt idx="33">
                  <c:v>24.24</c:v>
                </c:pt>
                <c:pt idx="34">
                  <c:v>24.41</c:v>
                </c:pt>
                <c:pt idx="35">
                  <c:v>24.28</c:v>
                </c:pt>
                <c:pt idx="36">
                  <c:v>24.11</c:v>
                </c:pt>
                <c:pt idx="37">
                  <c:v>24.14</c:v>
                </c:pt>
                <c:pt idx="38">
                  <c:v>23.79</c:v>
                </c:pt>
                <c:pt idx="39">
                  <c:v>24.64</c:v>
                </c:pt>
                <c:pt idx="40">
                  <c:v>24.78</c:v>
                </c:pt>
                <c:pt idx="41">
                  <c:v>23.99</c:v>
                </c:pt>
                <c:pt idx="42">
                  <c:v>24.08</c:v>
                </c:pt>
                <c:pt idx="43">
                  <c:v>24.11</c:v>
                </c:pt>
                <c:pt idx="44">
                  <c:v>23.71</c:v>
                </c:pt>
                <c:pt idx="45">
                  <c:v>24.32</c:v>
                </c:pt>
                <c:pt idx="46">
                  <c:v>24.02</c:v>
                </c:pt>
                <c:pt idx="47">
                  <c:v>24.26</c:v>
                </c:pt>
                <c:pt idx="48">
                  <c:v>24.37</c:v>
                </c:pt>
                <c:pt idx="49">
                  <c:v>24.1</c:v>
                </c:pt>
                <c:pt idx="50">
                  <c:v>24.16</c:v>
                </c:pt>
                <c:pt idx="51">
                  <c:v>24.4</c:v>
                </c:pt>
                <c:pt idx="52">
                  <c:v>24.28</c:v>
                </c:pt>
                <c:pt idx="53">
                  <c:v>24.51</c:v>
                </c:pt>
                <c:pt idx="54">
                  <c:v>24.41</c:v>
                </c:pt>
                <c:pt idx="55">
                  <c:v>24.51</c:v>
                </c:pt>
                <c:pt idx="56">
                  <c:v>24.69</c:v>
                </c:pt>
                <c:pt idx="57">
                  <c:v>24.43</c:v>
                </c:pt>
                <c:pt idx="58">
                  <c:v>24.63</c:v>
                </c:pt>
                <c:pt idx="59">
                  <c:v>23.83</c:v>
                </c:pt>
                <c:pt idx="60">
                  <c:v>23.92</c:v>
                </c:pt>
                <c:pt idx="61">
                  <c:v>24.31</c:v>
                </c:pt>
                <c:pt idx="62">
                  <c:v>24.23</c:v>
                </c:pt>
                <c:pt idx="63">
                  <c:v>24.23</c:v>
                </c:pt>
                <c:pt idx="64">
                  <c:v>24.63</c:v>
                </c:pt>
                <c:pt idx="65">
                  <c:v>24.55</c:v>
                </c:pt>
                <c:pt idx="66">
                  <c:v>24.12</c:v>
                </c:pt>
                <c:pt idx="67">
                  <c:v>24.61</c:v>
                </c:pt>
                <c:pt idx="68">
                  <c:v>24.52</c:v>
                </c:pt>
                <c:pt idx="69">
                  <c:v>24.91</c:v>
                </c:pt>
                <c:pt idx="70">
                  <c:v>24.66</c:v>
                </c:pt>
                <c:pt idx="71">
                  <c:v>24.41</c:v>
                </c:pt>
                <c:pt idx="72">
                  <c:v>24.39</c:v>
                </c:pt>
                <c:pt idx="73">
                  <c:v>24.48</c:v>
                </c:pt>
                <c:pt idx="74">
                  <c:v>24.46</c:v>
                </c:pt>
                <c:pt idx="75">
                  <c:v>24.19</c:v>
                </c:pt>
                <c:pt idx="76">
                  <c:v>24.11</c:v>
                </c:pt>
                <c:pt idx="77">
                  <c:v>24.21</c:v>
                </c:pt>
                <c:pt idx="78">
                  <c:v>23.87</c:v>
                </c:pt>
                <c:pt idx="79">
                  <c:v>24.54</c:v>
                </c:pt>
                <c:pt idx="80">
                  <c:v>24.38</c:v>
                </c:pt>
                <c:pt idx="81">
                  <c:v>24.34</c:v>
                </c:pt>
                <c:pt idx="82">
                  <c:v>24.41</c:v>
                </c:pt>
                <c:pt idx="83">
                  <c:v>24.04</c:v>
                </c:pt>
                <c:pt idx="84">
                  <c:v>24.33</c:v>
                </c:pt>
                <c:pt idx="85">
                  <c:v>24.41</c:v>
                </c:pt>
                <c:pt idx="86">
                  <c:v>24.67</c:v>
                </c:pt>
                <c:pt idx="87">
                  <c:v>24.57</c:v>
                </c:pt>
                <c:pt idx="88">
                  <c:v>24.83</c:v>
                </c:pt>
                <c:pt idx="89">
                  <c:v>24.59</c:v>
                </c:pt>
                <c:pt idx="90">
                  <c:v>24.51</c:v>
                </c:pt>
                <c:pt idx="91">
                  <c:v>24.59</c:v>
                </c:pt>
                <c:pt idx="92">
                  <c:v>25.36</c:v>
                </c:pt>
                <c:pt idx="93">
                  <c:v>25.43</c:v>
                </c:pt>
                <c:pt idx="94">
                  <c:v>25.47</c:v>
                </c:pt>
                <c:pt idx="95">
                  <c:v>25.16</c:v>
                </c:pt>
                <c:pt idx="96">
                  <c:v>25.11</c:v>
                </c:pt>
                <c:pt idx="97">
                  <c:v>24.76</c:v>
                </c:pt>
                <c:pt idx="98">
                  <c:v>24.37</c:v>
                </c:pt>
                <c:pt idx="99">
                  <c:v>24.82</c:v>
                </c:pt>
                <c:pt idx="100">
                  <c:v>25.27</c:v>
                </c:pt>
                <c:pt idx="101">
                  <c:v>25.14</c:v>
                </c:pt>
                <c:pt idx="102">
                  <c:v>25.21</c:v>
                </c:pt>
                <c:pt idx="103">
                  <c:v>25.6</c:v>
                </c:pt>
                <c:pt idx="104">
                  <c:v>25.15</c:v>
                </c:pt>
                <c:pt idx="105">
                  <c:v>25.59</c:v>
                </c:pt>
                <c:pt idx="106">
                  <c:v>24.6</c:v>
                </c:pt>
                <c:pt idx="107">
                  <c:v>25.34</c:v>
                </c:pt>
                <c:pt idx="108">
                  <c:v>25.48</c:v>
                </c:pt>
                <c:pt idx="109">
                  <c:v>25</c:v>
                </c:pt>
                <c:pt idx="110">
                  <c:v>25.13</c:v>
                </c:pt>
                <c:pt idx="111">
                  <c:v>25.42</c:v>
                </c:pt>
                <c:pt idx="112">
                  <c:v>25.37</c:v>
                </c:pt>
                <c:pt idx="113">
                  <c:v>24.96</c:v>
                </c:pt>
                <c:pt idx="114">
                  <c:v>24.71</c:v>
                </c:pt>
                <c:pt idx="115">
                  <c:v>25.16</c:v>
                </c:pt>
                <c:pt idx="116">
                  <c:v>25.3</c:v>
                </c:pt>
                <c:pt idx="117">
                  <c:v>25.73</c:v>
                </c:pt>
                <c:pt idx="118">
                  <c:v>25.21</c:v>
                </c:pt>
                <c:pt idx="119">
                  <c:v>24.83</c:v>
                </c:pt>
                <c:pt idx="120">
                  <c:v>24.73</c:v>
                </c:pt>
                <c:pt idx="121">
                  <c:v>24.58</c:v>
                </c:pt>
                <c:pt idx="122">
                  <c:v>24.62</c:v>
                </c:pt>
                <c:pt idx="123">
                  <c:v>24.7</c:v>
                </c:pt>
                <c:pt idx="124">
                  <c:v>24.92</c:v>
                </c:pt>
                <c:pt idx="125">
                  <c:v>25.41</c:v>
                </c:pt>
                <c:pt idx="126">
                  <c:v>25.2</c:v>
                </c:pt>
                <c:pt idx="127">
                  <c:v>24.89</c:v>
                </c:pt>
                <c:pt idx="128">
                  <c:v>24.35</c:v>
                </c:pt>
                <c:pt idx="129">
                  <c:v>25.06</c:v>
                </c:pt>
                <c:pt idx="130">
                  <c:v>24.35</c:v>
                </c:pt>
                <c:pt idx="131">
                  <c:v>25.08</c:v>
                </c:pt>
                <c:pt idx="132">
                  <c:v>25.66</c:v>
                </c:pt>
                <c:pt idx="133">
                  <c:v>25.94</c:v>
                </c:pt>
                <c:pt idx="134">
                  <c:v>25.92</c:v>
                </c:pt>
                <c:pt idx="135">
                  <c:v>24.69</c:v>
                </c:pt>
                <c:pt idx="136">
                  <c:v>24.98</c:v>
                </c:pt>
                <c:pt idx="137">
                  <c:v>25.05</c:v>
                </c:pt>
                <c:pt idx="138">
                  <c:v>25.18</c:v>
                </c:pt>
                <c:pt idx="139">
                  <c:v>24.67</c:v>
                </c:pt>
                <c:pt idx="140">
                  <c:v>24.71</c:v>
                </c:pt>
                <c:pt idx="141">
                  <c:v>24.84</c:v>
                </c:pt>
                <c:pt idx="142">
                  <c:v>25.82</c:v>
                </c:pt>
                <c:pt idx="143">
                  <c:v>25.67</c:v>
                </c:pt>
                <c:pt idx="144">
                  <c:v>24.9</c:v>
                </c:pt>
                <c:pt idx="145">
                  <c:v>24.4</c:v>
                </c:pt>
                <c:pt idx="146">
                  <c:v>24.68</c:v>
                </c:pt>
                <c:pt idx="147">
                  <c:v>24.34</c:v>
                </c:pt>
                <c:pt idx="148">
                  <c:v>24.55</c:v>
                </c:pt>
                <c:pt idx="149">
                  <c:v>24.05</c:v>
                </c:pt>
                <c:pt idx="150">
                  <c:v>24.84</c:v>
                </c:pt>
                <c:pt idx="151">
                  <c:v>24.93</c:v>
                </c:pt>
                <c:pt idx="152">
                  <c:v>24.86</c:v>
                </c:pt>
                <c:pt idx="153">
                  <c:v>25.43</c:v>
                </c:pt>
                <c:pt idx="154">
                  <c:v>24.87</c:v>
                </c:pt>
                <c:pt idx="155">
                  <c:v>24.67</c:v>
                </c:pt>
                <c:pt idx="156">
                  <c:v>25.8</c:v>
                </c:pt>
                <c:pt idx="157">
                  <c:v>24.09</c:v>
                </c:pt>
                <c:pt idx="158">
                  <c:v>24.16</c:v>
                </c:pt>
                <c:pt idx="159">
                  <c:v>24.12</c:v>
                </c:pt>
                <c:pt idx="160">
                  <c:v>24.55</c:v>
                </c:pt>
                <c:pt idx="161">
                  <c:v>24.08</c:v>
                </c:pt>
                <c:pt idx="162">
                  <c:v>24.75</c:v>
                </c:pt>
                <c:pt idx="163">
                  <c:v>25.31</c:v>
                </c:pt>
                <c:pt idx="164">
                  <c:v>25.15</c:v>
                </c:pt>
                <c:pt idx="165">
                  <c:v>24.83</c:v>
                </c:pt>
                <c:pt idx="166">
                  <c:v>25.14</c:v>
                </c:pt>
                <c:pt idx="167">
                  <c:v>25.01</c:v>
                </c:pt>
                <c:pt idx="168">
                  <c:v>25.38</c:v>
                </c:pt>
                <c:pt idx="169">
                  <c:v>24.83</c:v>
                </c:pt>
                <c:pt idx="170">
                  <c:v>25.29</c:v>
                </c:pt>
                <c:pt idx="171">
                  <c:v>24.3</c:v>
                </c:pt>
                <c:pt idx="172">
                  <c:v>24.87</c:v>
                </c:pt>
                <c:pt idx="173">
                  <c:v>25.12</c:v>
                </c:pt>
                <c:pt idx="174">
                  <c:v>25.21</c:v>
                </c:pt>
                <c:pt idx="175">
                  <c:v>25.01</c:v>
                </c:pt>
                <c:pt idx="176">
                  <c:v>24.67</c:v>
                </c:pt>
                <c:pt idx="177">
                  <c:v>24.98</c:v>
                </c:pt>
                <c:pt idx="178">
                  <c:v>24.62</c:v>
                </c:pt>
                <c:pt idx="179">
                  <c:v>24.73</c:v>
                </c:pt>
                <c:pt idx="180">
                  <c:v>25.41</c:v>
                </c:pt>
                <c:pt idx="181">
                  <c:v>25.43</c:v>
                </c:pt>
                <c:pt idx="182">
                  <c:v>24.65</c:v>
                </c:pt>
                <c:pt idx="183">
                  <c:v>24.45</c:v>
                </c:pt>
                <c:pt idx="184">
                  <c:v>24.81</c:v>
                </c:pt>
                <c:pt idx="185">
                  <c:v>25.11</c:v>
                </c:pt>
                <c:pt idx="186">
                  <c:v>24.83</c:v>
                </c:pt>
                <c:pt idx="187">
                  <c:v>24.12</c:v>
                </c:pt>
                <c:pt idx="188">
                  <c:v>23.94</c:v>
                </c:pt>
                <c:pt idx="189">
                  <c:v>24.5</c:v>
                </c:pt>
                <c:pt idx="190">
                  <c:v>24.29</c:v>
                </c:pt>
                <c:pt idx="191">
                  <c:v>24.54</c:v>
                </c:pt>
                <c:pt idx="192">
                  <c:v>24.05</c:v>
                </c:pt>
                <c:pt idx="193">
                  <c:v>23.53</c:v>
                </c:pt>
                <c:pt idx="194">
                  <c:v>24.38</c:v>
                </c:pt>
                <c:pt idx="195">
                  <c:v>24.08</c:v>
                </c:pt>
                <c:pt idx="196">
                  <c:v>23.79</c:v>
                </c:pt>
                <c:pt idx="197">
                  <c:v>24.43</c:v>
                </c:pt>
                <c:pt idx="198">
                  <c:v>23.5</c:v>
                </c:pt>
                <c:pt idx="199">
                  <c:v>23.73</c:v>
                </c:pt>
                <c:pt idx="200">
                  <c:v>24.25</c:v>
                </c:pt>
                <c:pt idx="201">
                  <c:v>24.22</c:v>
                </c:pt>
                <c:pt idx="202">
                  <c:v>23.81</c:v>
                </c:pt>
                <c:pt idx="203">
                  <c:v>23.87</c:v>
                </c:pt>
                <c:pt idx="204">
                  <c:v>24.47</c:v>
                </c:pt>
                <c:pt idx="205">
                  <c:v>24.92</c:v>
                </c:pt>
                <c:pt idx="206">
                  <c:v>24.29</c:v>
                </c:pt>
                <c:pt idx="207">
                  <c:v>24.97</c:v>
                </c:pt>
                <c:pt idx="208">
                  <c:v>25.09</c:v>
                </c:pt>
                <c:pt idx="209">
                  <c:v>24.56</c:v>
                </c:pt>
                <c:pt idx="210">
                  <c:v>24.14</c:v>
                </c:pt>
                <c:pt idx="211">
                  <c:v>23.79</c:v>
                </c:pt>
                <c:pt idx="212">
                  <c:v>24.04</c:v>
                </c:pt>
                <c:pt idx="213">
                  <c:v>24.76</c:v>
                </c:pt>
                <c:pt idx="214">
                  <c:v>25.06</c:v>
                </c:pt>
                <c:pt idx="215">
                  <c:v>24.73</c:v>
                </c:pt>
                <c:pt idx="216">
                  <c:v>25.2</c:v>
                </c:pt>
                <c:pt idx="217">
                  <c:v>25.65</c:v>
                </c:pt>
                <c:pt idx="218">
                  <c:v>25.24</c:v>
                </c:pt>
                <c:pt idx="219">
                  <c:v>25.18</c:v>
                </c:pt>
                <c:pt idx="220">
                  <c:v>24.31</c:v>
                </c:pt>
                <c:pt idx="221">
                  <c:v>24.62</c:v>
                </c:pt>
                <c:pt idx="222">
                  <c:v>23.99</c:v>
                </c:pt>
                <c:pt idx="223">
                  <c:v>24.15</c:v>
                </c:pt>
                <c:pt idx="224">
                  <c:v>24.33</c:v>
                </c:pt>
                <c:pt idx="225">
                  <c:v>24.3</c:v>
                </c:pt>
                <c:pt idx="226">
                  <c:v>24.05</c:v>
                </c:pt>
                <c:pt idx="227">
                  <c:v>24</c:v>
                </c:pt>
                <c:pt idx="228">
                  <c:v>24.06</c:v>
                </c:pt>
                <c:pt idx="229">
                  <c:v>24.99</c:v>
                </c:pt>
                <c:pt idx="230">
                  <c:v>25.11</c:v>
                </c:pt>
                <c:pt idx="231">
                  <c:v>24.13</c:v>
                </c:pt>
                <c:pt idx="232">
                  <c:v>24.47</c:v>
                </c:pt>
                <c:pt idx="233">
                  <c:v>24.63</c:v>
                </c:pt>
                <c:pt idx="234">
                  <c:v>24.04</c:v>
                </c:pt>
                <c:pt idx="235">
                  <c:v>24.22</c:v>
                </c:pt>
                <c:pt idx="236">
                  <c:v>23.51</c:v>
                </c:pt>
                <c:pt idx="237">
                  <c:v>24</c:v>
                </c:pt>
                <c:pt idx="238">
                  <c:v>24.6</c:v>
                </c:pt>
                <c:pt idx="239">
                  <c:v>24.31</c:v>
                </c:pt>
                <c:pt idx="240">
                  <c:v>25.14</c:v>
                </c:pt>
                <c:pt idx="241">
                  <c:v>24.7</c:v>
                </c:pt>
                <c:pt idx="242">
                  <c:v>25.07</c:v>
                </c:pt>
                <c:pt idx="243">
                  <c:v>24.63</c:v>
                </c:pt>
                <c:pt idx="244">
                  <c:v>24.36</c:v>
                </c:pt>
                <c:pt idx="245">
                  <c:v>24.05</c:v>
                </c:pt>
                <c:pt idx="246">
                  <c:v>24.56</c:v>
                </c:pt>
                <c:pt idx="247">
                  <c:v>24.49</c:v>
                </c:pt>
                <c:pt idx="248">
                  <c:v>23.89</c:v>
                </c:pt>
                <c:pt idx="249">
                  <c:v>23.94</c:v>
                </c:pt>
                <c:pt idx="250">
                  <c:v>24.85</c:v>
                </c:pt>
                <c:pt idx="251">
                  <c:v>24.54</c:v>
                </c:pt>
                <c:pt idx="252">
                  <c:v>23.46</c:v>
                </c:pt>
                <c:pt idx="253">
                  <c:v>24.28</c:v>
                </c:pt>
                <c:pt idx="254">
                  <c:v>24.6</c:v>
                </c:pt>
                <c:pt idx="255">
                  <c:v>23.93</c:v>
                </c:pt>
                <c:pt idx="256">
                  <c:v>24.74</c:v>
                </c:pt>
                <c:pt idx="257">
                  <c:v>25.11</c:v>
                </c:pt>
                <c:pt idx="258">
                  <c:v>23.84</c:v>
                </c:pt>
                <c:pt idx="259">
                  <c:v>24.7</c:v>
                </c:pt>
                <c:pt idx="260">
                  <c:v>24.69</c:v>
                </c:pt>
                <c:pt idx="261">
                  <c:v>25.15</c:v>
                </c:pt>
                <c:pt idx="262">
                  <c:v>24.37</c:v>
                </c:pt>
                <c:pt idx="263">
                  <c:v>24.52</c:v>
                </c:pt>
                <c:pt idx="264">
                  <c:v>23.91</c:v>
                </c:pt>
                <c:pt idx="265">
                  <c:v>24.36</c:v>
                </c:pt>
                <c:pt idx="266">
                  <c:v>24.78</c:v>
                </c:pt>
                <c:pt idx="267">
                  <c:v>24.77</c:v>
                </c:pt>
                <c:pt idx="268">
                  <c:v>24.6</c:v>
                </c:pt>
                <c:pt idx="269">
                  <c:v>24.89</c:v>
                </c:pt>
                <c:pt idx="270">
                  <c:v>24.73</c:v>
                </c:pt>
                <c:pt idx="271">
                  <c:v>24.47</c:v>
                </c:pt>
                <c:pt idx="272">
                  <c:v>24.67</c:v>
                </c:pt>
                <c:pt idx="273">
                  <c:v>23.72</c:v>
                </c:pt>
                <c:pt idx="274">
                  <c:v>24.06</c:v>
                </c:pt>
                <c:pt idx="275">
                  <c:v>24.75</c:v>
                </c:pt>
                <c:pt idx="276">
                  <c:v>24.47</c:v>
                </c:pt>
                <c:pt idx="277">
                  <c:v>24.4</c:v>
                </c:pt>
                <c:pt idx="278">
                  <c:v>24.56</c:v>
                </c:pt>
                <c:pt idx="279">
                  <c:v>24.84</c:v>
                </c:pt>
                <c:pt idx="280">
                  <c:v>24.66</c:v>
                </c:pt>
                <c:pt idx="281">
                  <c:v>23.86</c:v>
                </c:pt>
                <c:pt idx="282">
                  <c:v>24.08</c:v>
                </c:pt>
                <c:pt idx="283">
                  <c:v>24.05</c:v>
                </c:pt>
                <c:pt idx="284">
                  <c:v>24.29</c:v>
                </c:pt>
                <c:pt idx="285">
                  <c:v>23.97</c:v>
                </c:pt>
                <c:pt idx="286">
                  <c:v>24.32</c:v>
                </c:pt>
                <c:pt idx="287">
                  <c:v>25.31</c:v>
                </c:pt>
                <c:pt idx="288">
                  <c:v>24.75</c:v>
                </c:pt>
                <c:pt idx="289">
                  <c:v>24.36</c:v>
                </c:pt>
                <c:pt idx="290">
                  <c:v>24.49</c:v>
                </c:pt>
                <c:pt idx="291">
                  <c:v>24.82</c:v>
                </c:pt>
                <c:pt idx="292">
                  <c:v>24.79</c:v>
                </c:pt>
                <c:pt idx="293">
                  <c:v>24.52</c:v>
                </c:pt>
                <c:pt idx="294">
                  <c:v>24.53</c:v>
                </c:pt>
                <c:pt idx="295">
                  <c:v>24.46</c:v>
                </c:pt>
                <c:pt idx="296">
                  <c:v>23.76</c:v>
                </c:pt>
                <c:pt idx="297">
                  <c:v>24.29</c:v>
                </c:pt>
                <c:pt idx="298">
                  <c:v>24.35</c:v>
                </c:pt>
                <c:pt idx="299">
                  <c:v>23.99</c:v>
                </c:pt>
                <c:pt idx="300">
                  <c:v>23.46</c:v>
                </c:pt>
                <c:pt idx="301">
                  <c:v>24.23</c:v>
                </c:pt>
                <c:pt idx="302">
                  <c:v>24.1</c:v>
                </c:pt>
                <c:pt idx="303">
                  <c:v>24.18</c:v>
                </c:pt>
                <c:pt idx="304">
                  <c:v>23.92</c:v>
                </c:pt>
                <c:pt idx="305">
                  <c:v>24.27</c:v>
                </c:pt>
                <c:pt idx="306">
                  <c:v>24.29</c:v>
                </c:pt>
                <c:pt idx="307">
                  <c:v>23.82</c:v>
                </c:pt>
                <c:pt idx="308">
                  <c:v>24.12</c:v>
                </c:pt>
                <c:pt idx="309">
                  <c:v>24.14</c:v>
                </c:pt>
                <c:pt idx="310">
                  <c:v>23.39</c:v>
                </c:pt>
                <c:pt idx="311">
                  <c:v>23.31</c:v>
                </c:pt>
                <c:pt idx="312">
                  <c:v>23.34</c:v>
                </c:pt>
                <c:pt idx="313">
                  <c:v>23.94</c:v>
                </c:pt>
                <c:pt idx="314">
                  <c:v>23.97</c:v>
                </c:pt>
                <c:pt idx="315">
                  <c:v>24.26</c:v>
                </c:pt>
                <c:pt idx="316">
                  <c:v>23.53</c:v>
                </c:pt>
                <c:pt idx="317">
                  <c:v>23.63</c:v>
                </c:pt>
                <c:pt idx="318">
                  <c:v>23.19</c:v>
                </c:pt>
                <c:pt idx="319">
                  <c:v>22.65</c:v>
                </c:pt>
                <c:pt idx="320">
                  <c:v>22.72</c:v>
                </c:pt>
                <c:pt idx="321">
                  <c:v>23.1</c:v>
                </c:pt>
                <c:pt idx="322">
                  <c:v>23.38</c:v>
                </c:pt>
                <c:pt idx="323">
                  <c:v>23.71</c:v>
                </c:pt>
                <c:pt idx="324">
                  <c:v>23.81</c:v>
                </c:pt>
                <c:pt idx="325">
                  <c:v>23.26</c:v>
                </c:pt>
                <c:pt idx="326">
                  <c:v>23.22</c:v>
                </c:pt>
                <c:pt idx="327">
                  <c:v>22.71</c:v>
                </c:pt>
                <c:pt idx="328">
                  <c:v>24.25</c:v>
                </c:pt>
                <c:pt idx="329">
                  <c:v>24.39</c:v>
                </c:pt>
                <c:pt idx="330">
                  <c:v>23.78</c:v>
                </c:pt>
                <c:pt idx="331">
                  <c:v>24.03</c:v>
                </c:pt>
                <c:pt idx="332">
                  <c:v>23.82</c:v>
                </c:pt>
                <c:pt idx="333">
                  <c:v>23.77</c:v>
                </c:pt>
                <c:pt idx="334">
                  <c:v>23.48</c:v>
                </c:pt>
                <c:pt idx="335">
                  <c:v>23.32</c:v>
                </c:pt>
                <c:pt idx="336">
                  <c:v>23.71</c:v>
                </c:pt>
                <c:pt idx="337">
                  <c:v>23.75</c:v>
                </c:pt>
                <c:pt idx="338">
                  <c:v>24.34</c:v>
                </c:pt>
                <c:pt idx="339">
                  <c:v>24.45</c:v>
                </c:pt>
                <c:pt idx="340">
                  <c:v>24.46</c:v>
                </c:pt>
                <c:pt idx="341">
                  <c:v>23.62</c:v>
                </c:pt>
                <c:pt idx="342">
                  <c:v>23.72</c:v>
                </c:pt>
                <c:pt idx="343">
                  <c:v>23.89</c:v>
                </c:pt>
                <c:pt idx="344">
                  <c:v>23.2</c:v>
                </c:pt>
                <c:pt idx="345">
                  <c:v>23.45</c:v>
                </c:pt>
                <c:pt idx="346">
                  <c:v>23.85</c:v>
                </c:pt>
                <c:pt idx="347">
                  <c:v>23.89</c:v>
                </c:pt>
                <c:pt idx="348">
                  <c:v>24.18</c:v>
                </c:pt>
                <c:pt idx="349">
                  <c:v>24.6</c:v>
                </c:pt>
                <c:pt idx="350">
                  <c:v>24.87</c:v>
                </c:pt>
                <c:pt idx="351">
                  <c:v>24.78</c:v>
                </c:pt>
                <c:pt idx="352">
                  <c:v>24.75</c:v>
                </c:pt>
                <c:pt idx="353">
                  <c:v>25.14</c:v>
                </c:pt>
                <c:pt idx="354">
                  <c:v>24.83</c:v>
                </c:pt>
                <c:pt idx="355">
                  <c:v>25.02</c:v>
                </c:pt>
                <c:pt idx="356">
                  <c:v>24.37</c:v>
                </c:pt>
                <c:pt idx="357">
                  <c:v>24.32</c:v>
                </c:pt>
                <c:pt idx="358">
                  <c:v>24.38</c:v>
                </c:pt>
                <c:pt idx="359">
                  <c:v>24.41</c:v>
                </c:pt>
                <c:pt idx="360">
                  <c:v>24.32</c:v>
                </c:pt>
                <c:pt idx="361">
                  <c:v>24.49</c:v>
                </c:pt>
                <c:pt idx="362">
                  <c:v>23.95</c:v>
                </c:pt>
                <c:pt idx="363">
                  <c:v>23.99</c:v>
                </c:pt>
                <c:pt idx="364">
                  <c:v>24.35</c:v>
                </c:pt>
              </c:numCache>
            </c:numRef>
          </c:yVal>
          <c:smooth val="0"/>
          <c:extLst>
            <c:ext xmlns:c16="http://schemas.microsoft.com/office/drawing/2014/chart" uri="{C3380CC4-5D6E-409C-BE32-E72D297353CC}">
              <c16:uniqueId val="{00000000-F151-440B-969A-15255EF82969}"/>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23.24</c:v>
                </c:pt>
                <c:pt idx="1">
                  <c:v>23.1</c:v>
                </c:pt>
                <c:pt idx="2">
                  <c:v>22.2</c:v>
                </c:pt>
                <c:pt idx="3">
                  <c:v>22.12</c:v>
                </c:pt>
                <c:pt idx="4">
                  <c:v>22.6</c:v>
                </c:pt>
                <c:pt idx="5">
                  <c:v>22.38</c:v>
                </c:pt>
                <c:pt idx="6">
                  <c:v>22.56</c:v>
                </c:pt>
                <c:pt idx="7">
                  <c:v>22.68</c:v>
                </c:pt>
                <c:pt idx="8">
                  <c:v>21.94</c:v>
                </c:pt>
                <c:pt idx="9">
                  <c:v>21.92</c:v>
                </c:pt>
                <c:pt idx="10">
                  <c:v>21.68</c:v>
                </c:pt>
                <c:pt idx="11">
                  <c:v>21.82</c:v>
                </c:pt>
                <c:pt idx="12">
                  <c:v>22.23</c:v>
                </c:pt>
                <c:pt idx="13">
                  <c:v>21.78</c:v>
                </c:pt>
                <c:pt idx="14">
                  <c:v>21.8</c:v>
                </c:pt>
                <c:pt idx="15">
                  <c:v>21.92</c:v>
                </c:pt>
                <c:pt idx="16">
                  <c:v>22.07</c:v>
                </c:pt>
                <c:pt idx="17">
                  <c:v>21.93</c:v>
                </c:pt>
                <c:pt idx="18">
                  <c:v>21.57</c:v>
                </c:pt>
                <c:pt idx="19">
                  <c:v>21.99</c:v>
                </c:pt>
                <c:pt idx="20">
                  <c:v>21.67</c:v>
                </c:pt>
                <c:pt idx="21">
                  <c:v>21.05</c:v>
                </c:pt>
                <c:pt idx="22">
                  <c:v>21.76</c:v>
                </c:pt>
                <c:pt idx="23">
                  <c:v>21.69</c:v>
                </c:pt>
                <c:pt idx="24">
                  <c:v>21.51</c:v>
                </c:pt>
                <c:pt idx="25">
                  <c:v>21.59</c:v>
                </c:pt>
                <c:pt idx="26">
                  <c:v>22.05</c:v>
                </c:pt>
                <c:pt idx="27">
                  <c:v>22.19</c:v>
                </c:pt>
                <c:pt idx="28">
                  <c:v>22.06</c:v>
                </c:pt>
                <c:pt idx="29">
                  <c:v>21.91</c:v>
                </c:pt>
                <c:pt idx="30">
                  <c:v>22.05</c:v>
                </c:pt>
                <c:pt idx="31">
                  <c:v>21.99</c:v>
                </c:pt>
                <c:pt idx="32">
                  <c:v>21.71</c:v>
                </c:pt>
                <c:pt idx="33">
                  <c:v>22</c:v>
                </c:pt>
                <c:pt idx="34">
                  <c:v>22.51</c:v>
                </c:pt>
                <c:pt idx="35">
                  <c:v>22.22</c:v>
                </c:pt>
                <c:pt idx="36">
                  <c:v>22.01</c:v>
                </c:pt>
                <c:pt idx="37">
                  <c:v>22.21</c:v>
                </c:pt>
                <c:pt idx="38">
                  <c:v>22.31</c:v>
                </c:pt>
                <c:pt idx="39">
                  <c:v>22.7</c:v>
                </c:pt>
                <c:pt idx="40">
                  <c:v>22.86</c:v>
                </c:pt>
                <c:pt idx="41">
                  <c:v>22.06</c:v>
                </c:pt>
                <c:pt idx="42">
                  <c:v>22.06</c:v>
                </c:pt>
                <c:pt idx="43">
                  <c:v>21.91</c:v>
                </c:pt>
                <c:pt idx="44">
                  <c:v>21.75</c:v>
                </c:pt>
                <c:pt idx="45">
                  <c:v>21.99</c:v>
                </c:pt>
                <c:pt idx="46">
                  <c:v>22.22</c:v>
                </c:pt>
                <c:pt idx="47">
                  <c:v>22.33</c:v>
                </c:pt>
                <c:pt idx="48">
                  <c:v>22.33</c:v>
                </c:pt>
                <c:pt idx="49">
                  <c:v>22.08</c:v>
                </c:pt>
                <c:pt idx="50">
                  <c:v>21.85</c:v>
                </c:pt>
                <c:pt idx="51">
                  <c:v>21.81</c:v>
                </c:pt>
                <c:pt idx="52">
                  <c:v>21.81</c:v>
                </c:pt>
                <c:pt idx="53">
                  <c:v>21.73</c:v>
                </c:pt>
                <c:pt idx="54">
                  <c:v>21.65</c:v>
                </c:pt>
                <c:pt idx="55">
                  <c:v>21.81</c:v>
                </c:pt>
                <c:pt idx="56">
                  <c:v>21.96</c:v>
                </c:pt>
                <c:pt idx="57">
                  <c:v>22.12</c:v>
                </c:pt>
                <c:pt idx="58">
                  <c:v>21.8</c:v>
                </c:pt>
                <c:pt idx="59">
                  <c:v>21.7</c:v>
                </c:pt>
                <c:pt idx="60">
                  <c:v>21.87</c:v>
                </c:pt>
                <c:pt idx="61">
                  <c:v>21.91</c:v>
                </c:pt>
                <c:pt idx="62">
                  <c:v>21.73</c:v>
                </c:pt>
                <c:pt idx="63">
                  <c:v>22.1</c:v>
                </c:pt>
                <c:pt idx="64">
                  <c:v>22.48</c:v>
                </c:pt>
                <c:pt idx="65">
                  <c:v>22.09</c:v>
                </c:pt>
                <c:pt idx="66">
                  <c:v>22.12</c:v>
                </c:pt>
                <c:pt idx="67">
                  <c:v>22.01</c:v>
                </c:pt>
                <c:pt idx="68">
                  <c:v>22.12</c:v>
                </c:pt>
                <c:pt idx="69">
                  <c:v>22.45</c:v>
                </c:pt>
                <c:pt idx="70">
                  <c:v>22.35</c:v>
                </c:pt>
                <c:pt idx="71">
                  <c:v>22.21</c:v>
                </c:pt>
                <c:pt idx="72">
                  <c:v>21.84</c:v>
                </c:pt>
                <c:pt idx="73">
                  <c:v>21.92</c:v>
                </c:pt>
                <c:pt idx="74">
                  <c:v>21.74</c:v>
                </c:pt>
                <c:pt idx="75">
                  <c:v>21.94</c:v>
                </c:pt>
                <c:pt idx="76">
                  <c:v>21.87</c:v>
                </c:pt>
                <c:pt idx="77">
                  <c:v>21.84</c:v>
                </c:pt>
                <c:pt idx="78">
                  <c:v>21.62</c:v>
                </c:pt>
                <c:pt idx="79">
                  <c:v>22.16</c:v>
                </c:pt>
                <c:pt idx="80">
                  <c:v>22.18</c:v>
                </c:pt>
                <c:pt idx="81">
                  <c:v>22.09</c:v>
                </c:pt>
                <c:pt idx="82">
                  <c:v>22.14</c:v>
                </c:pt>
                <c:pt idx="83">
                  <c:v>21.97</c:v>
                </c:pt>
                <c:pt idx="84">
                  <c:v>22.11</c:v>
                </c:pt>
                <c:pt idx="85">
                  <c:v>21.81</c:v>
                </c:pt>
                <c:pt idx="86">
                  <c:v>22.3</c:v>
                </c:pt>
                <c:pt idx="87">
                  <c:v>22.06</c:v>
                </c:pt>
                <c:pt idx="88">
                  <c:v>22.03</c:v>
                </c:pt>
                <c:pt idx="89">
                  <c:v>21.92</c:v>
                </c:pt>
                <c:pt idx="90">
                  <c:v>22.02</c:v>
                </c:pt>
                <c:pt idx="91">
                  <c:v>22.33</c:v>
                </c:pt>
                <c:pt idx="92">
                  <c:v>22.29</c:v>
                </c:pt>
                <c:pt idx="93">
                  <c:v>22.78</c:v>
                </c:pt>
                <c:pt idx="94">
                  <c:v>22.71</c:v>
                </c:pt>
                <c:pt idx="95">
                  <c:v>22.6</c:v>
                </c:pt>
                <c:pt idx="96">
                  <c:v>22.41</c:v>
                </c:pt>
                <c:pt idx="97">
                  <c:v>22.6</c:v>
                </c:pt>
                <c:pt idx="98">
                  <c:v>22.35</c:v>
                </c:pt>
                <c:pt idx="99">
                  <c:v>22.6</c:v>
                </c:pt>
                <c:pt idx="100">
                  <c:v>22.64</c:v>
                </c:pt>
                <c:pt idx="101">
                  <c:v>22.27</c:v>
                </c:pt>
                <c:pt idx="102">
                  <c:v>22.36</c:v>
                </c:pt>
                <c:pt idx="103">
                  <c:v>22.52</c:v>
                </c:pt>
                <c:pt idx="104">
                  <c:v>22.74</c:v>
                </c:pt>
                <c:pt idx="105">
                  <c:v>22.98</c:v>
                </c:pt>
                <c:pt idx="106">
                  <c:v>21.9</c:v>
                </c:pt>
                <c:pt idx="107">
                  <c:v>23.11</c:v>
                </c:pt>
                <c:pt idx="108">
                  <c:v>22.44</c:v>
                </c:pt>
                <c:pt idx="109">
                  <c:v>22.93</c:v>
                </c:pt>
                <c:pt idx="110">
                  <c:v>22.75</c:v>
                </c:pt>
                <c:pt idx="111">
                  <c:v>22.9</c:v>
                </c:pt>
                <c:pt idx="112">
                  <c:v>23.25</c:v>
                </c:pt>
                <c:pt idx="113">
                  <c:v>23.11</c:v>
                </c:pt>
                <c:pt idx="114">
                  <c:v>22.62</c:v>
                </c:pt>
                <c:pt idx="115">
                  <c:v>22.54</c:v>
                </c:pt>
                <c:pt idx="116">
                  <c:v>23.12</c:v>
                </c:pt>
                <c:pt idx="117">
                  <c:v>23.15</c:v>
                </c:pt>
                <c:pt idx="118">
                  <c:v>22.98</c:v>
                </c:pt>
                <c:pt idx="119">
                  <c:v>22.47</c:v>
                </c:pt>
                <c:pt idx="120">
                  <c:v>22.54</c:v>
                </c:pt>
                <c:pt idx="121">
                  <c:v>22.75</c:v>
                </c:pt>
                <c:pt idx="122">
                  <c:v>22.65</c:v>
                </c:pt>
                <c:pt idx="123">
                  <c:v>22.47</c:v>
                </c:pt>
                <c:pt idx="124">
                  <c:v>22.83</c:v>
                </c:pt>
                <c:pt idx="125">
                  <c:v>23.06</c:v>
                </c:pt>
                <c:pt idx="126">
                  <c:v>22.94</c:v>
                </c:pt>
                <c:pt idx="127">
                  <c:v>22.62</c:v>
                </c:pt>
                <c:pt idx="128">
                  <c:v>22.46</c:v>
                </c:pt>
                <c:pt idx="129">
                  <c:v>22.9</c:v>
                </c:pt>
                <c:pt idx="130">
                  <c:v>22.95</c:v>
                </c:pt>
                <c:pt idx="131">
                  <c:v>22.75</c:v>
                </c:pt>
                <c:pt idx="132">
                  <c:v>23.37</c:v>
                </c:pt>
                <c:pt idx="133">
                  <c:v>23.56</c:v>
                </c:pt>
                <c:pt idx="134">
                  <c:v>23.69</c:v>
                </c:pt>
                <c:pt idx="135">
                  <c:v>22.39</c:v>
                </c:pt>
                <c:pt idx="136">
                  <c:v>22.87</c:v>
                </c:pt>
                <c:pt idx="137">
                  <c:v>23.27</c:v>
                </c:pt>
                <c:pt idx="138">
                  <c:v>23.47</c:v>
                </c:pt>
                <c:pt idx="139">
                  <c:v>23.05</c:v>
                </c:pt>
                <c:pt idx="140">
                  <c:v>22.51</c:v>
                </c:pt>
                <c:pt idx="141">
                  <c:v>22.65</c:v>
                </c:pt>
                <c:pt idx="142">
                  <c:v>23.59</c:v>
                </c:pt>
                <c:pt idx="143">
                  <c:v>23.77</c:v>
                </c:pt>
                <c:pt idx="144">
                  <c:v>23.25</c:v>
                </c:pt>
                <c:pt idx="145">
                  <c:v>22.3</c:v>
                </c:pt>
                <c:pt idx="146">
                  <c:v>22.39</c:v>
                </c:pt>
                <c:pt idx="147">
                  <c:v>22.37</c:v>
                </c:pt>
                <c:pt idx="148">
                  <c:v>22.53</c:v>
                </c:pt>
                <c:pt idx="149">
                  <c:v>22.13</c:v>
                </c:pt>
                <c:pt idx="150">
                  <c:v>21.51</c:v>
                </c:pt>
                <c:pt idx="151">
                  <c:v>21.76</c:v>
                </c:pt>
                <c:pt idx="152">
                  <c:v>22.8</c:v>
                </c:pt>
                <c:pt idx="153">
                  <c:v>23.11</c:v>
                </c:pt>
                <c:pt idx="154">
                  <c:v>22.95</c:v>
                </c:pt>
                <c:pt idx="155">
                  <c:v>21.91</c:v>
                </c:pt>
                <c:pt idx="156">
                  <c:v>22.24</c:v>
                </c:pt>
                <c:pt idx="157">
                  <c:v>21.83</c:v>
                </c:pt>
                <c:pt idx="158">
                  <c:v>22.01</c:v>
                </c:pt>
                <c:pt idx="159">
                  <c:v>22.14</c:v>
                </c:pt>
                <c:pt idx="160">
                  <c:v>21.98</c:v>
                </c:pt>
                <c:pt idx="161">
                  <c:v>22.32</c:v>
                </c:pt>
                <c:pt idx="162">
                  <c:v>22.68</c:v>
                </c:pt>
                <c:pt idx="163">
                  <c:v>23.09</c:v>
                </c:pt>
                <c:pt idx="164">
                  <c:v>22.87</c:v>
                </c:pt>
                <c:pt idx="165">
                  <c:v>22.23</c:v>
                </c:pt>
                <c:pt idx="166">
                  <c:v>22.21</c:v>
                </c:pt>
                <c:pt idx="167">
                  <c:v>22.77</c:v>
                </c:pt>
                <c:pt idx="168">
                  <c:v>22.56</c:v>
                </c:pt>
                <c:pt idx="169">
                  <c:v>22.93</c:v>
                </c:pt>
                <c:pt idx="170">
                  <c:v>22.6</c:v>
                </c:pt>
                <c:pt idx="171">
                  <c:v>22.88</c:v>
                </c:pt>
                <c:pt idx="172">
                  <c:v>22.52</c:v>
                </c:pt>
                <c:pt idx="173">
                  <c:v>23.23</c:v>
                </c:pt>
                <c:pt idx="174">
                  <c:v>23.45</c:v>
                </c:pt>
                <c:pt idx="175">
                  <c:v>23.08</c:v>
                </c:pt>
                <c:pt idx="176">
                  <c:v>22.59</c:v>
                </c:pt>
                <c:pt idx="177">
                  <c:v>23.17</c:v>
                </c:pt>
                <c:pt idx="178">
                  <c:v>23.03</c:v>
                </c:pt>
                <c:pt idx="179">
                  <c:v>22.76</c:v>
                </c:pt>
                <c:pt idx="180">
                  <c:v>23.23</c:v>
                </c:pt>
                <c:pt idx="181">
                  <c:v>23.12</c:v>
                </c:pt>
                <c:pt idx="182">
                  <c:v>22.16</c:v>
                </c:pt>
                <c:pt idx="183">
                  <c:v>22.33</c:v>
                </c:pt>
                <c:pt idx="184">
                  <c:v>22.57</c:v>
                </c:pt>
                <c:pt idx="185">
                  <c:v>22.65</c:v>
                </c:pt>
                <c:pt idx="186">
                  <c:v>23.13</c:v>
                </c:pt>
                <c:pt idx="187">
                  <c:v>22.51</c:v>
                </c:pt>
                <c:pt idx="188">
                  <c:v>22.8</c:v>
                </c:pt>
                <c:pt idx="189">
                  <c:v>22.85</c:v>
                </c:pt>
                <c:pt idx="190">
                  <c:v>22.89</c:v>
                </c:pt>
                <c:pt idx="191">
                  <c:v>22.74</c:v>
                </c:pt>
                <c:pt idx="192">
                  <c:v>22.16</c:v>
                </c:pt>
                <c:pt idx="193">
                  <c:v>21.71</c:v>
                </c:pt>
                <c:pt idx="194">
                  <c:v>22.23</c:v>
                </c:pt>
                <c:pt idx="195">
                  <c:v>22.1</c:v>
                </c:pt>
                <c:pt idx="196">
                  <c:v>22.1</c:v>
                </c:pt>
                <c:pt idx="197">
                  <c:v>21.88</c:v>
                </c:pt>
                <c:pt idx="198">
                  <c:v>22.45</c:v>
                </c:pt>
                <c:pt idx="199">
                  <c:v>21.9</c:v>
                </c:pt>
                <c:pt idx="200">
                  <c:v>22.29</c:v>
                </c:pt>
                <c:pt idx="201">
                  <c:v>22.62</c:v>
                </c:pt>
                <c:pt idx="202">
                  <c:v>21.43</c:v>
                </c:pt>
                <c:pt idx="203">
                  <c:v>22.44</c:v>
                </c:pt>
                <c:pt idx="204">
                  <c:v>22.9</c:v>
                </c:pt>
                <c:pt idx="205">
                  <c:v>22.82</c:v>
                </c:pt>
                <c:pt idx="206">
                  <c:v>22.65</c:v>
                </c:pt>
                <c:pt idx="207">
                  <c:v>23.01</c:v>
                </c:pt>
                <c:pt idx="208">
                  <c:v>23.18</c:v>
                </c:pt>
                <c:pt idx="209">
                  <c:v>22.5</c:v>
                </c:pt>
                <c:pt idx="210">
                  <c:v>22.07</c:v>
                </c:pt>
                <c:pt idx="211">
                  <c:v>21.65</c:v>
                </c:pt>
                <c:pt idx="212">
                  <c:v>22.46</c:v>
                </c:pt>
                <c:pt idx="213">
                  <c:v>22.67</c:v>
                </c:pt>
                <c:pt idx="214">
                  <c:v>23.28</c:v>
                </c:pt>
                <c:pt idx="215">
                  <c:v>23.28</c:v>
                </c:pt>
                <c:pt idx="216">
                  <c:v>23.05</c:v>
                </c:pt>
                <c:pt idx="217">
                  <c:v>23.12</c:v>
                </c:pt>
                <c:pt idx="218">
                  <c:v>23.41</c:v>
                </c:pt>
                <c:pt idx="219">
                  <c:v>22.85</c:v>
                </c:pt>
                <c:pt idx="220">
                  <c:v>21.66</c:v>
                </c:pt>
                <c:pt idx="221">
                  <c:v>22.05</c:v>
                </c:pt>
                <c:pt idx="222">
                  <c:v>22.3</c:v>
                </c:pt>
                <c:pt idx="223">
                  <c:v>22.13</c:v>
                </c:pt>
                <c:pt idx="224">
                  <c:v>22.3</c:v>
                </c:pt>
                <c:pt idx="225">
                  <c:v>22.54</c:v>
                </c:pt>
                <c:pt idx="226">
                  <c:v>21.52</c:v>
                </c:pt>
                <c:pt idx="227">
                  <c:v>22.54</c:v>
                </c:pt>
                <c:pt idx="228">
                  <c:v>22.82</c:v>
                </c:pt>
                <c:pt idx="229">
                  <c:v>23.26</c:v>
                </c:pt>
                <c:pt idx="230">
                  <c:v>23.27</c:v>
                </c:pt>
                <c:pt idx="231">
                  <c:v>22.35</c:v>
                </c:pt>
                <c:pt idx="232">
                  <c:v>22.48</c:v>
                </c:pt>
                <c:pt idx="233">
                  <c:v>22.92</c:v>
                </c:pt>
                <c:pt idx="234">
                  <c:v>21.92</c:v>
                </c:pt>
                <c:pt idx="235">
                  <c:v>22.06</c:v>
                </c:pt>
                <c:pt idx="236">
                  <c:v>22.62</c:v>
                </c:pt>
                <c:pt idx="237">
                  <c:v>21.96</c:v>
                </c:pt>
                <c:pt idx="238">
                  <c:v>21.85</c:v>
                </c:pt>
                <c:pt idx="239">
                  <c:v>22.25</c:v>
                </c:pt>
                <c:pt idx="240">
                  <c:v>22.58</c:v>
                </c:pt>
                <c:pt idx="241">
                  <c:v>22.84</c:v>
                </c:pt>
                <c:pt idx="242">
                  <c:v>22.92</c:v>
                </c:pt>
                <c:pt idx="243">
                  <c:v>22.72</c:v>
                </c:pt>
                <c:pt idx="244">
                  <c:v>22.39</c:v>
                </c:pt>
                <c:pt idx="245">
                  <c:v>21.23</c:v>
                </c:pt>
                <c:pt idx="246">
                  <c:v>23.09</c:v>
                </c:pt>
                <c:pt idx="247">
                  <c:v>22.7</c:v>
                </c:pt>
                <c:pt idx="248">
                  <c:v>21.92</c:v>
                </c:pt>
                <c:pt idx="249">
                  <c:v>21.62</c:v>
                </c:pt>
                <c:pt idx="250">
                  <c:v>22.52</c:v>
                </c:pt>
                <c:pt idx="251">
                  <c:v>22.39</c:v>
                </c:pt>
                <c:pt idx="252">
                  <c:v>21.75</c:v>
                </c:pt>
                <c:pt idx="253">
                  <c:v>21.88</c:v>
                </c:pt>
                <c:pt idx="254">
                  <c:v>22.83</c:v>
                </c:pt>
                <c:pt idx="255">
                  <c:v>22.44</c:v>
                </c:pt>
                <c:pt idx="256">
                  <c:v>22.72</c:v>
                </c:pt>
                <c:pt idx="257">
                  <c:v>22.86</c:v>
                </c:pt>
                <c:pt idx="258">
                  <c:v>21.4</c:v>
                </c:pt>
                <c:pt idx="259">
                  <c:v>22.28</c:v>
                </c:pt>
                <c:pt idx="260">
                  <c:v>21.94</c:v>
                </c:pt>
                <c:pt idx="261">
                  <c:v>22.54</c:v>
                </c:pt>
                <c:pt idx="262">
                  <c:v>22.09</c:v>
                </c:pt>
                <c:pt idx="263">
                  <c:v>22.77</c:v>
                </c:pt>
                <c:pt idx="264">
                  <c:v>21.24</c:v>
                </c:pt>
                <c:pt idx="265">
                  <c:v>22.3</c:v>
                </c:pt>
                <c:pt idx="266">
                  <c:v>22.84</c:v>
                </c:pt>
                <c:pt idx="267">
                  <c:v>22.16</c:v>
                </c:pt>
                <c:pt idx="268">
                  <c:v>22.47</c:v>
                </c:pt>
                <c:pt idx="269">
                  <c:v>22.84</c:v>
                </c:pt>
                <c:pt idx="270">
                  <c:v>21.99</c:v>
                </c:pt>
                <c:pt idx="271">
                  <c:v>22.47</c:v>
                </c:pt>
                <c:pt idx="272">
                  <c:v>21.78</c:v>
                </c:pt>
                <c:pt idx="273">
                  <c:v>21.82</c:v>
                </c:pt>
                <c:pt idx="274">
                  <c:v>22.16</c:v>
                </c:pt>
                <c:pt idx="275">
                  <c:v>22.07</c:v>
                </c:pt>
                <c:pt idx="276">
                  <c:v>22.09</c:v>
                </c:pt>
                <c:pt idx="277">
                  <c:v>22.32</c:v>
                </c:pt>
                <c:pt idx="278">
                  <c:v>22.23</c:v>
                </c:pt>
                <c:pt idx="279">
                  <c:v>22.1</c:v>
                </c:pt>
                <c:pt idx="280">
                  <c:v>22.7</c:v>
                </c:pt>
                <c:pt idx="281">
                  <c:v>21.62</c:v>
                </c:pt>
                <c:pt idx="282">
                  <c:v>21.59</c:v>
                </c:pt>
                <c:pt idx="283">
                  <c:v>22.08</c:v>
                </c:pt>
                <c:pt idx="284">
                  <c:v>22.28</c:v>
                </c:pt>
                <c:pt idx="285">
                  <c:v>22.31</c:v>
                </c:pt>
                <c:pt idx="286">
                  <c:v>22.48</c:v>
                </c:pt>
                <c:pt idx="287">
                  <c:v>22.97</c:v>
                </c:pt>
                <c:pt idx="288">
                  <c:v>23.12</c:v>
                </c:pt>
                <c:pt idx="289">
                  <c:v>22.18</c:v>
                </c:pt>
                <c:pt idx="290">
                  <c:v>22.49</c:v>
                </c:pt>
                <c:pt idx="291">
                  <c:v>22.85</c:v>
                </c:pt>
                <c:pt idx="292">
                  <c:v>22.74</c:v>
                </c:pt>
                <c:pt idx="293">
                  <c:v>22.69</c:v>
                </c:pt>
                <c:pt idx="294">
                  <c:v>22.25</c:v>
                </c:pt>
                <c:pt idx="295">
                  <c:v>22.81</c:v>
                </c:pt>
                <c:pt idx="296">
                  <c:v>22.22</c:v>
                </c:pt>
                <c:pt idx="297">
                  <c:v>22.1</c:v>
                </c:pt>
                <c:pt idx="298">
                  <c:v>22.05</c:v>
                </c:pt>
                <c:pt idx="299">
                  <c:v>21.84</c:v>
                </c:pt>
                <c:pt idx="300">
                  <c:v>21.5</c:v>
                </c:pt>
                <c:pt idx="301">
                  <c:v>22.03</c:v>
                </c:pt>
                <c:pt idx="302">
                  <c:v>22.07</c:v>
                </c:pt>
                <c:pt idx="303">
                  <c:v>21.97</c:v>
                </c:pt>
                <c:pt idx="304">
                  <c:v>21.98</c:v>
                </c:pt>
                <c:pt idx="305">
                  <c:v>22.16</c:v>
                </c:pt>
                <c:pt idx="306">
                  <c:v>21.79</c:v>
                </c:pt>
                <c:pt idx="307">
                  <c:v>22.13</c:v>
                </c:pt>
                <c:pt idx="308">
                  <c:v>22.19</c:v>
                </c:pt>
                <c:pt idx="309">
                  <c:v>22.34</c:v>
                </c:pt>
                <c:pt idx="310">
                  <c:v>21.57</c:v>
                </c:pt>
                <c:pt idx="311">
                  <c:v>21.2</c:v>
                </c:pt>
                <c:pt idx="312">
                  <c:v>21.41</c:v>
                </c:pt>
                <c:pt idx="313">
                  <c:v>22.4</c:v>
                </c:pt>
                <c:pt idx="314">
                  <c:v>22.37</c:v>
                </c:pt>
                <c:pt idx="315">
                  <c:v>22.08</c:v>
                </c:pt>
                <c:pt idx="316">
                  <c:v>22.18</c:v>
                </c:pt>
                <c:pt idx="317">
                  <c:v>22.16</c:v>
                </c:pt>
                <c:pt idx="318">
                  <c:v>21.65</c:v>
                </c:pt>
                <c:pt idx="319">
                  <c:v>21.55</c:v>
                </c:pt>
                <c:pt idx="320">
                  <c:v>21.13</c:v>
                </c:pt>
                <c:pt idx="321">
                  <c:v>21.4</c:v>
                </c:pt>
                <c:pt idx="322">
                  <c:v>21.47</c:v>
                </c:pt>
                <c:pt idx="323">
                  <c:v>21.47</c:v>
                </c:pt>
                <c:pt idx="324">
                  <c:v>21.89</c:v>
                </c:pt>
                <c:pt idx="325">
                  <c:v>21.69</c:v>
                </c:pt>
                <c:pt idx="326">
                  <c:v>21.33</c:v>
                </c:pt>
                <c:pt idx="327">
                  <c:v>21.23</c:v>
                </c:pt>
                <c:pt idx="328">
                  <c:v>21.98</c:v>
                </c:pt>
                <c:pt idx="329">
                  <c:v>22.85</c:v>
                </c:pt>
                <c:pt idx="330">
                  <c:v>22.2</c:v>
                </c:pt>
                <c:pt idx="331">
                  <c:v>22.15</c:v>
                </c:pt>
                <c:pt idx="332">
                  <c:v>22.58</c:v>
                </c:pt>
                <c:pt idx="333">
                  <c:v>22.3</c:v>
                </c:pt>
                <c:pt idx="334">
                  <c:v>21.98</c:v>
                </c:pt>
                <c:pt idx="335">
                  <c:v>22.32</c:v>
                </c:pt>
                <c:pt idx="336">
                  <c:v>22.16</c:v>
                </c:pt>
                <c:pt idx="337">
                  <c:v>21.71</c:v>
                </c:pt>
                <c:pt idx="338">
                  <c:v>22.44</c:v>
                </c:pt>
                <c:pt idx="339">
                  <c:v>22.61</c:v>
                </c:pt>
                <c:pt idx="340">
                  <c:v>22.27</c:v>
                </c:pt>
                <c:pt idx="341">
                  <c:v>22.01</c:v>
                </c:pt>
                <c:pt idx="342">
                  <c:v>22.24</c:v>
                </c:pt>
                <c:pt idx="343">
                  <c:v>21.65</c:v>
                </c:pt>
                <c:pt idx="344">
                  <c:v>21.71</c:v>
                </c:pt>
                <c:pt idx="345">
                  <c:v>21.8</c:v>
                </c:pt>
                <c:pt idx="346">
                  <c:v>22.44</c:v>
                </c:pt>
                <c:pt idx="347">
                  <c:v>22.49</c:v>
                </c:pt>
                <c:pt idx="348">
                  <c:v>22.47</c:v>
                </c:pt>
                <c:pt idx="349">
                  <c:v>22.79</c:v>
                </c:pt>
                <c:pt idx="350">
                  <c:v>22.9</c:v>
                </c:pt>
                <c:pt idx="351">
                  <c:v>22.63</c:v>
                </c:pt>
                <c:pt idx="352">
                  <c:v>22.8</c:v>
                </c:pt>
                <c:pt idx="353">
                  <c:v>22.97</c:v>
                </c:pt>
                <c:pt idx="354">
                  <c:v>22.93</c:v>
                </c:pt>
                <c:pt idx="355">
                  <c:v>22.57</c:v>
                </c:pt>
                <c:pt idx="356">
                  <c:v>22.38</c:v>
                </c:pt>
                <c:pt idx="357">
                  <c:v>22.42</c:v>
                </c:pt>
                <c:pt idx="358">
                  <c:v>22.39</c:v>
                </c:pt>
                <c:pt idx="359">
                  <c:v>22.58</c:v>
                </c:pt>
                <c:pt idx="360">
                  <c:v>22.43</c:v>
                </c:pt>
                <c:pt idx="361">
                  <c:v>22.51</c:v>
                </c:pt>
                <c:pt idx="362">
                  <c:v>22.12</c:v>
                </c:pt>
                <c:pt idx="363">
                  <c:v>22.19</c:v>
                </c:pt>
                <c:pt idx="364">
                  <c:v>22.27</c:v>
                </c:pt>
              </c:numCache>
            </c:numRef>
          </c:yVal>
          <c:smooth val="0"/>
          <c:extLst>
            <c:ext xmlns:c16="http://schemas.microsoft.com/office/drawing/2014/chart" uri="{C3380CC4-5D6E-409C-BE32-E72D297353CC}">
              <c16:uniqueId val="{00000001-F151-440B-969A-15255EF82969}"/>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28.57</c:v>
                </c:pt>
                <c:pt idx="1">
                  <c:v>28.98</c:v>
                </c:pt>
                <c:pt idx="2">
                  <c:v>27.97</c:v>
                </c:pt>
                <c:pt idx="3">
                  <c:v>28.26</c:v>
                </c:pt>
                <c:pt idx="4">
                  <c:v>29.29</c:v>
                </c:pt>
                <c:pt idx="5">
                  <c:v>28.6</c:v>
                </c:pt>
                <c:pt idx="6">
                  <c:v>28.4</c:v>
                </c:pt>
                <c:pt idx="7">
                  <c:v>28.94</c:v>
                </c:pt>
                <c:pt idx="8">
                  <c:v>28.15</c:v>
                </c:pt>
                <c:pt idx="9">
                  <c:v>27.52</c:v>
                </c:pt>
                <c:pt idx="10">
                  <c:v>28.55</c:v>
                </c:pt>
                <c:pt idx="11">
                  <c:v>28.04</c:v>
                </c:pt>
                <c:pt idx="12">
                  <c:v>29.7</c:v>
                </c:pt>
                <c:pt idx="13">
                  <c:v>27.7</c:v>
                </c:pt>
                <c:pt idx="14">
                  <c:v>27.67</c:v>
                </c:pt>
                <c:pt idx="15">
                  <c:v>29.75</c:v>
                </c:pt>
                <c:pt idx="16">
                  <c:v>28.72</c:v>
                </c:pt>
                <c:pt idx="17">
                  <c:v>28.61</c:v>
                </c:pt>
                <c:pt idx="18">
                  <c:v>28.96</c:v>
                </c:pt>
                <c:pt idx="19">
                  <c:v>28.75</c:v>
                </c:pt>
                <c:pt idx="20">
                  <c:v>30</c:v>
                </c:pt>
                <c:pt idx="21">
                  <c:v>29.52</c:v>
                </c:pt>
                <c:pt idx="22">
                  <c:v>29.63</c:v>
                </c:pt>
                <c:pt idx="23">
                  <c:v>27.66</c:v>
                </c:pt>
                <c:pt idx="24">
                  <c:v>28.68</c:v>
                </c:pt>
                <c:pt idx="25">
                  <c:v>27.55</c:v>
                </c:pt>
                <c:pt idx="26">
                  <c:v>27.92</c:v>
                </c:pt>
                <c:pt idx="27">
                  <c:v>28.58</c:v>
                </c:pt>
                <c:pt idx="28">
                  <c:v>27.05</c:v>
                </c:pt>
                <c:pt idx="29">
                  <c:v>28.63</c:v>
                </c:pt>
                <c:pt idx="30">
                  <c:v>28.13</c:v>
                </c:pt>
                <c:pt idx="31">
                  <c:v>28.3</c:v>
                </c:pt>
                <c:pt idx="32">
                  <c:v>28.5</c:v>
                </c:pt>
                <c:pt idx="33">
                  <c:v>28.38</c:v>
                </c:pt>
                <c:pt idx="34">
                  <c:v>29.42</c:v>
                </c:pt>
                <c:pt idx="35">
                  <c:v>28.9</c:v>
                </c:pt>
                <c:pt idx="36">
                  <c:v>28.01</c:v>
                </c:pt>
                <c:pt idx="37">
                  <c:v>27.6</c:v>
                </c:pt>
                <c:pt idx="38">
                  <c:v>26.86</c:v>
                </c:pt>
                <c:pt idx="39">
                  <c:v>29</c:v>
                </c:pt>
                <c:pt idx="40">
                  <c:v>28.51</c:v>
                </c:pt>
                <c:pt idx="41">
                  <c:v>27.86</c:v>
                </c:pt>
                <c:pt idx="42">
                  <c:v>28.27</c:v>
                </c:pt>
                <c:pt idx="43">
                  <c:v>29.03</c:v>
                </c:pt>
                <c:pt idx="44">
                  <c:v>27.75</c:v>
                </c:pt>
                <c:pt idx="45">
                  <c:v>28.78</c:v>
                </c:pt>
                <c:pt idx="46">
                  <c:v>27.99</c:v>
                </c:pt>
                <c:pt idx="47">
                  <c:v>28.02</c:v>
                </c:pt>
                <c:pt idx="48">
                  <c:v>29.15</c:v>
                </c:pt>
                <c:pt idx="49">
                  <c:v>28.56</c:v>
                </c:pt>
                <c:pt idx="50">
                  <c:v>28.69</c:v>
                </c:pt>
                <c:pt idx="51">
                  <c:v>29.45</c:v>
                </c:pt>
                <c:pt idx="52">
                  <c:v>28.95</c:v>
                </c:pt>
                <c:pt idx="53">
                  <c:v>30.34</c:v>
                </c:pt>
                <c:pt idx="54">
                  <c:v>29.28</c:v>
                </c:pt>
                <c:pt idx="55">
                  <c:v>29.19</c:v>
                </c:pt>
                <c:pt idx="56">
                  <c:v>29.91</c:v>
                </c:pt>
                <c:pt idx="57">
                  <c:v>29.19</c:v>
                </c:pt>
                <c:pt idx="58">
                  <c:v>29.79</c:v>
                </c:pt>
                <c:pt idx="59">
                  <c:v>27.95</c:v>
                </c:pt>
                <c:pt idx="60">
                  <c:v>28.33</c:v>
                </c:pt>
                <c:pt idx="61">
                  <c:v>29.68</c:v>
                </c:pt>
                <c:pt idx="62">
                  <c:v>29.04</c:v>
                </c:pt>
                <c:pt idx="63">
                  <c:v>28.35</c:v>
                </c:pt>
                <c:pt idx="64">
                  <c:v>29.33</c:v>
                </c:pt>
                <c:pt idx="65">
                  <c:v>29.3</c:v>
                </c:pt>
                <c:pt idx="66">
                  <c:v>28.31</c:v>
                </c:pt>
                <c:pt idx="67">
                  <c:v>30.05</c:v>
                </c:pt>
                <c:pt idx="68">
                  <c:v>29.85</c:v>
                </c:pt>
                <c:pt idx="69">
                  <c:v>30.18</c:v>
                </c:pt>
                <c:pt idx="70">
                  <c:v>29.08</c:v>
                </c:pt>
                <c:pt idx="71">
                  <c:v>28.87</c:v>
                </c:pt>
                <c:pt idx="72">
                  <c:v>30.09</c:v>
                </c:pt>
                <c:pt idx="73">
                  <c:v>29.73</c:v>
                </c:pt>
                <c:pt idx="74">
                  <c:v>29.82</c:v>
                </c:pt>
                <c:pt idx="75">
                  <c:v>28.89</c:v>
                </c:pt>
                <c:pt idx="76">
                  <c:v>28.49</c:v>
                </c:pt>
                <c:pt idx="77">
                  <c:v>28.75</c:v>
                </c:pt>
                <c:pt idx="78">
                  <c:v>28.13</c:v>
                </c:pt>
                <c:pt idx="79">
                  <c:v>29.27</c:v>
                </c:pt>
                <c:pt idx="80">
                  <c:v>28.67</c:v>
                </c:pt>
                <c:pt idx="81">
                  <c:v>28.75</c:v>
                </c:pt>
                <c:pt idx="82">
                  <c:v>29.35</c:v>
                </c:pt>
                <c:pt idx="83">
                  <c:v>28.03</c:v>
                </c:pt>
                <c:pt idx="84">
                  <c:v>29.38</c:v>
                </c:pt>
                <c:pt idx="85">
                  <c:v>29.08</c:v>
                </c:pt>
                <c:pt idx="86">
                  <c:v>29.08</c:v>
                </c:pt>
                <c:pt idx="87">
                  <c:v>29.7</c:v>
                </c:pt>
                <c:pt idx="88">
                  <c:v>30.09</c:v>
                </c:pt>
                <c:pt idx="89">
                  <c:v>29.77</c:v>
                </c:pt>
                <c:pt idx="90">
                  <c:v>29.96</c:v>
                </c:pt>
                <c:pt idx="91">
                  <c:v>29.87</c:v>
                </c:pt>
                <c:pt idx="92">
                  <c:v>30.92</c:v>
                </c:pt>
                <c:pt idx="93">
                  <c:v>30.33</c:v>
                </c:pt>
                <c:pt idx="94">
                  <c:v>30.86</c:v>
                </c:pt>
                <c:pt idx="95">
                  <c:v>30.24</c:v>
                </c:pt>
                <c:pt idx="96">
                  <c:v>30.96</c:v>
                </c:pt>
                <c:pt idx="97">
                  <c:v>29.53</c:v>
                </c:pt>
                <c:pt idx="98">
                  <c:v>28.49</c:v>
                </c:pt>
                <c:pt idx="99">
                  <c:v>29.42</c:v>
                </c:pt>
                <c:pt idx="100">
                  <c:v>31.17</c:v>
                </c:pt>
                <c:pt idx="101">
                  <c:v>30.59</c:v>
                </c:pt>
                <c:pt idx="102">
                  <c:v>31.47</c:v>
                </c:pt>
                <c:pt idx="103">
                  <c:v>31.75</c:v>
                </c:pt>
                <c:pt idx="104">
                  <c:v>30.59</c:v>
                </c:pt>
                <c:pt idx="105">
                  <c:v>31.73</c:v>
                </c:pt>
                <c:pt idx="106">
                  <c:v>29.32</c:v>
                </c:pt>
                <c:pt idx="107">
                  <c:v>30.02</c:v>
                </c:pt>
                <c:pt idx="108">
                  <c:v>31.3</c:v>
                </c:pt>
                <c:pt idx="109">
                  <c:v>29.48</c:v>
                </c:pt>
                <c:pt idx="110">
                  <c:v>30.64</c:v>
                </c:pt>
                <c:pt idx="111">
                  <c:v>30.48</c:v>
                </c:pt>
                <c:pt idx="112">
                  <c:v>30.25</c:v>
                </c:pt>
                <c:pt idx="113">
                  <c:v>28.81</c:v>
                </c:pt>
                <c:pt idx="114">
                  <c:v>28.82</c:v>
                </c:pt>
                <c:pt idx="115">
                  <c:v>30.09</c:v>
                </c:pt>
                <c:pt idx="116">
                  <c:v>29.79</c:v>
                </c:pt>
                <c:pt idx="117">
                  <c:v>31.15</c:v>
                </c:pt>
                <c:pt idx="118">
                  <c:v>30.38</c:v>
                </c:pt>
                <c:pt idx="119">
                  <c:v>30.21</c:v>
                </c:pt>
                <c:pt idx="120">
                  <c:v>30.07</c:v>
                </c:pt>
                <c:pt idx="121">
                  <c:v>27.9</c:v>
                </c:pt>
                <c:pt idx="122">
                  <c:v>29.31</c:v>
                </c:pt>
                <c:pt idx="123">
                  <c:v>29.05</c:v>
                </c:pt>
                <c:pt idx="124">
                  <c:v>30.49</c:v>
                </c:pt>
                <c:pt idx="125">
                  <c:v>30.96</c:v>
                </c:pt>
                <c:pt idx="126">
                  <c:v>29.47</c:v>
                </c:pt>
                <c:pt idx="127">
                  <c:v>29.99</c:v>
                </c:pt>
                <c:pt idx="128">
                  <c:v>28.83</c:v>
                </c:pt>
                <c:pt idx="129">
                  <c:v>30.3</c:v>
                </c:pt>
                <c:pt idx="130">
                  <c:v>28.33</c:v>
                </c:pt>
                <c:pt idx="131">
                  <c:v>30.05</c:v>
                </c:pt>
                <c:pt idx="132">
                  <c:v>30.07</c:v>
                </c:pt>
                <c:pt idx="133">
                  <c:v>30.94</c:v>
                </c:pt>
                <c:pt idx="134">
                  <c:v>31.26</c:v>
                </c:pt>
                <c:pt idx="135">
                  <c:v>28.84</c:v>
                </c:pt>
                <c:pt idx="136">
                  <c:v>29.31</c:v>
                </c:pt>
                <c:pt idx="137">
                  <c:v>29.07</c:v>
                </c:pt>
                <c:pt idx="138">
                  <c:v>28.85</c:v>
                </c:pt>
                <c:pt idx="139">
                  <c:v>29.89</c:v>
                </c:pt>
                <c:pt idx="140">
                  <c:v>29.36</c:v>
                </c:pt>
                <c:pt idx="141">
                  <c:v>29.11</c:v>
                </c:pt>
                <c:pt idx="142">
                  <c:v>30.59</c:v>
                </c:pt>
                <c:pt idx="143">
                  <c:v>29.38</c:v>
                </c:pt>
                <c:pt idx="144">
                  <c:v>28.27</c:v>
                </c:pt>
                <c:pt idx="145">
                  <c:v>27.86</c:v>
                </c:pt>
                <c:pt idx="146">
                  <c:v>28.71</c:v>
                </c:pt>
                <c:pt idx="147">
                  <c:v>29.11</c:v>
                </c:pt>
                <c:pt idx="148">
                  <c:v>29.17</c:v>
                </c:pt>
                <c:pt idx="149">
                  <c:v>28.6</c:v>
                </c:pt>
                <c:pt idx="150">
                  <c:v>29.07</c:v>
                </c:pt>
                <c:pt idx="151">
                  <c:v>30.04</c:v>
                </c:pt>
                <c:pt idx="152">
                  <c:v>28.88</c:v>
                </c:pt>
                <c:pt idx="153">
                  <c:v>29.67</c:v>
                </c:pt>
                <c:pt idx="154">
                  <c:v>30.18</c:v>
                </c:pt>
                <c:pt idx="155">
                  <c:v>29.8</c:v>
                </c:pt>
                <c:pt idx="156">
                  <c:v>31.41</c:v>
                </c:pt>
                <c:pt idx="157">
                  <c:v>28.56</c:v>
                </c:pt>
                <c:pt idx="158">
                  <c:v>28.3</c:v>
                </c:pt>
                <c:pt idx="159">
                  <c:v>29.32</c:v>
                </c:pt>
                <c:pt idx="160">
                  <c:v>30.15</c:v>
                </c:pt>
                <c:pt idx="161">
                  <c:v>26.41</c:v>
                </c:pt>
                <c:pt idx="162">
                  <c:v>29.58</c:v>
                </c:pt>
                <c:pt idx="163">
                  <c:v>30.22</c:v>
                </c:pt>
                <c:pt idx="164">
                  <c:v>29.47</c:v>
                </c:pt>
                <c:pt idx="165">
                  <c:v>30.1</c:v>
                </c:pt>
                <c:pt idx="166">
                  <c:v>30.51</c:v>
                </c:pt>
                <c:pt idx="167">
                  <c:v>30.57</c:v>
                </c:pt>
                <c:pt idx="168">
                  <c:v>30.28</c:v>
                </c:pt>
                <c:pt idx="169">
                  <c:v>29.45</c:v>
                </c:pt>
                <c:pt idx="170">
                  <c:v>30.37</c:v>
                </c:pt>
                <c:pt idx="171">
                  <c:v>27.86</c:v>
                </c:pt>
                <c:pt idx="172">
                  <c:v>29.66</c:v>
                </c:pt>
                <c:pt idx="173">
                  <c:v>29.26</c:v>
                </c:pt>
                <c:pt idx="174">
                  <c:v>28.95</c:v>
                </c:pt>
                <c:pt idx="175">
                  <c:v>29.57</c:v>
                </c:pt>
                <c:pt idx="176">
                  <c:v>28.59</c:v>
                </c:pt>
                <c:pt idx="177">
                  <c:v>28.77</c:v>
                </c:pt>
                <c:pt idx="178">
                  <c:v>28.47</c:v>
                </c:pt>
                <c:pt idx="179">
                  <c:v>28.52</c:v>
                </c:pt>
                <c:pt idx="180">
                  <c:v>31.15</c:v>
                </c:pt>
                <c:pt idx="181">
                  <c:v>29.33</c:v>
                </c:pt>
                <c:pt idx="182">
                  <c:v>28.99</c:v>
                </c:pt>
                <c:pt idx="183">
                  <c:v>28.35</c:v>
                </c:pt>
                <c:pt idx="184">
                  <c:v>28.95</c:v>
                </c:pt>
                <c:pt idx="185">
                  <c:v>28.97</c:v>
                </c:pt>
                <c:pt idx="186">
                  <c:v>28.95</c:v>
                </c:pt>
                <c:pt idx="187">
                  <c:v>26.68</c:v>
                </c:pt>
                <c:pt idx="188">
                  <c:v>26.21</c:v>
                </c:pt>
                <c:pt idx="189">
                  <c:v>28.76</c:v>
                </c:pt>
                <c:pt idx="190">
                  <c:v>27.8</c:v>
                </c:pt>
                <c:pt idx="191">
                  <c:v>28.08</c:v>
                </c:pt>
                <c:pt idx="192">
                  <c:v>27.5</c:v>
                </c:pt>
                <c:pt idx="193">
                  <c:v>26.38</c:v>
                </c:pt>
                <c:pt idx="194">
                  <c:v>28.16</c:v>
                </c:pt>
                <c:pt idx="195">
                  <c:v>27.62</c:v>
                </c:pt>
                <c:pt idx="196">
                  <c:v>27.75</c:v>
                </c:pt>
                <c:pt idx="197">
                  <c:v>29</c:v>
                </c:pt>
                <c:pt idx="198">
                  <c:v>26.34</c:v>
                </c:pt>
                <c:pt idx="199">
                  <c:v>28.64</c:v>
                </c:pt>
                <c:pt idx="200">
                  <c:v>29.25</c:v>
                </c:pt>
                <c:pt idx="201">
                  <c:v>27.96</c:v>
                </c:pt>
                <c:pt idx="202">
                  <c:v>28.6</c:v>
                </c:pt>
                <c:pt idx="203">
                  <c:v>27.27</c:v>
                </c:pt>
                <c:pt idx="204">
                  <c:v>27.92</c:v>
                </c:pt>
                <c:pt idx="205">
                  <c:v>29.55</c:v>
                </c:pt>
                <c:pt idx="206">
                  <c:v>27.8</c:v>
                </c:pt>
                <c:pt idx="207">
                  <c:v>28.54</c:v>
                </c:pt>
                <c:pt idx="208">
                  <c:v>30.12</c:v>
                </c:pt>
                <c:pt idx="209">
                  <c:v>27.63</c:v>
                </c:pt>
                <c:pt idx="210">
                  <c:v>28.78</c:v>
                </c:pt>
                <c:pt idx="211">
                  <c:v>27.53</c:v>
                </c:pt>
                <c:pt idx="212">
                  <c:v>27.53</c:v>
                </c:pt>
                <c:pt idx="213">
                  <c:v>29.04</c:v>
                </c:pt>
                <c:pt idx="214">
                  <c:v>28.96</c:v>
                </c:pt>
                <c:pt idx="215">
                  <c:v>27.79</c:v>
                </c:pt>
                <c:pt idx="216">
                  <c:v>29.88</c:v>
                </c:pt>
                <c:pt idx="217">
                  <c:v>30.84</c:v>
                </c:pt>
                <c:pt idx="218">
                  <c:v>29.4</c:v>
                </c:pt>
                <c:pt idx="219">
                  <c:v>29.66</c:v>
                </c:pt>
                <c:pt idx="220">
                  <c:v>28.99</c:v>
                </c:pt>
                <c:pt idx="221">
                  <c:v>29.87</c:v>
                </c:pt>
                <c:pt idx="222">
                  <c:v>26.33</c:v>
                </c:pt>
                <c:pt idx="223">
                  <c:v>27.21</c:v>
                </c:pt>
                <c:pt idx="224">
                  <c:v>28.51</c:v>
                </c:pt>
                <c:pt idx="225">
                  <c:v>27.46</c:v>
                </c:pt>
                <c:pt idx="226">
                  <c:v>28.29</c:v>
                </c:pt>
                <c:pt idx="227">
                  <c:v>26.67</c:v>
                </c:pt>
                <c:pt idx="228">
                  <c:v>26.51</c:v>
                </c:pt>
                <c:pt idx="229">
                  <c:v>28.97</c:v>
                </c:pt>
                <c:pt idx="230">
                  <c:v>28.73</c:v>
                </c:pt>
                <c:pt idx="231">
                  <c:v>26.87</c:v>
                </c:pt>
                <c:pt idx="232">
                  <c:v>27.79</c:v>
                </c:pt>
                <c:pt idx="233">
                  <c:v>28.01</c:v>
                </c:pt>
                <c:pt idx="234">
                  <c:v>27.83</c:v>
                </c:pt>
                <c:pt idx="235">
                  <c:v>27.38</c:v>
                </c:pt>
                <c:pt idx="236">
                  <c:v>28.46</c:v>
                </c:pt>
                <c:pt idx="237">
                  <c:v>27.82</c:v>
                </c:pt>
                <c:pt idx="238">
                  <c:v>29.32</c:v>
                </c:pt>
                <c:pt idx="239">
                  <c:v>28.7</c:v>
                </c:pt>
                <c:pt idx="240">
                  <c:v>31.01</c:v>
                </c:pt>
                <c:pt idx="241">
                  <c:v>29.76</c:v>
                </c:pt>
                <c:pt idx="242">
                  <c:v>29.59</c:v>
                </c:pt>
                <c:pt idx="243">
                  <c:v>28.22</c:v>
                </c:pt>
                <c:pt idx="244">
                  <c:v>28.55</c:v>
                </c:pt>
                <c:pt idx="245">
                  <c:v>29.57</c:v>
                </c:pt>
                <c:pt idx="246">
                  <c:v>28.09</c:v>
                </c:pt>
                <c:pt idx="247">
                  <c:v>27.79</c:v>
                </c:pt>
                <c:pt idx="248">
                  <c:v>27.34</c:v>
                </c:pt>
                <c:pt idx="249">
                  <c:v>27.93</c:v>
                </c:pt>
                <c:pt idx="250">
                  <c:v>29.71</c:v>
                </c:pt>
                <c:pt idx="251">
                  <c:v>29.27</c:v>
                </c:pt>
                <c:pt idx="252">
                  <c:v>26.17</c:v>
                </c:pt>
                <c:pt idx="253">
                  <c:v>28.7</c:v>
                </c:pt>
                <c:pt idx="254">
                  <c:v>29.34</c:v>
                </c:pt>
                <c:pt idx="255">
                  <c:v>27.4</c:v>
                </c:pt>
                <c:pt idx="256">
                  <c:v>28.96</c:v>
                </c:pt>
                <c:pt idx="257">
                  <c:v>29.27</c:v>
                </c:pt>
                <c:pt idx="258">
                  <c:v>28.41</c:v>
                </c:pt>
                <c:pt idx="259">
                  <c:v>29.51</c:v>
                </c:pt>
                <c:pt idx="260">
                  <c:v>28.84</c:v>
                </c:pt>
                <c:pt idx="261">
                  <c:v>29.82</c:v>
                </c:pt>
                <c:pt idx="262">
                  <c:v>28.87</c:v>
                </c:pt>
                <c:pt idx="263">
                  <c:v>28.54</c:v>
                </c:pt>
                <c:pt idx="264">
                  <c:v>28.37</c:v>
                </c:pt>
                <c:pt idx="265">
                  <c:v>28.67</c:v>
                </c:pt>
                <c:pt idx="266">
                  <c:v>29.47</c:v>
                </c:pt>
                <c:pt idx="267">
                  <c:v>29.69</c:v>
                </c:pt>
                <c:pt idx="268">
                  <c:v>29.33</c:v>
                </c:pt>
                <c:pt idx="269">
                  <c:v>29.76</c:v>
                </c:pt>
                <c:pt idx="270">
                  <c:v>29.96</c:v>
                </c:pt>
                <c:pt idx="271">
                  <c:v>28.66</c:v>
                </c:pt>
                <c:pt idx="272">
                  <c:v>28.92</c:v>
                </c:pt>
                <c:pt idx="273">
                  <c:v>27.91</c:v>
                </c:pt>
                <c:pt idx="274">
                  <c:v>28.44</c:v>
                </c:pt>
                <c:pt idx="275">
                  <c:v>29.73</c:v>
                </c:pt>
                <c:pt idx="276">
                  <c:v>29.67</c:v>
                </c:pt>
                <c:pt idx="277">
                  <c:v>29.08</c:v>
                </c:pt>
                <c:pt idx="278">
                  <c:v>29.14</c:v>
                </c:pt>
                <c:pt idx="279">
                  <c:v>29.63</c:v>
                </c:pt>
                <c:pt idx="280">
                  <c:v>28.94</c:v>
                </c:pt>
                <c:pt idx="281">
                  <c:v>27.86</c:v>
                </c:pt>
                <c:pt idx="282">
                  <c:v>28.28</c:v>
                </c:pt>
                <c:pt idx="283">
                  <c:v>29.12</c:v>
                </c:pt>
                <c:pt idx="284">
                  <c:v>28.88</c:v>
                </c:pt>
                <c:pt idx="285">
                  <c:v>27.33</c:v>
                </c:pt>
                <c:pt idx="286">
                  <c:v>28.54</c:v>
                </c:pt>
                <c:pt idx="287">
                  <c:v>29.93</c:v>
                </c:pt>
                <c:pt idx="288">
                  <c:v>29.09</c:v>
                </c:pt>
                <c:pt idx="289">
                  <c:v>28.45</c:v>
                </c:pt>
                <c:pt idx="290">
                  <c:v>28.84</c:v>
                </c:pt>
                <c:pt idx="291">
                  <c:v>29.46</c:v>
                </c:pt>
                <c:pt idx="292">
                  <c:v>28.6</c:v>
                </c:pt>
                <c:pt idx="293">
                  <c:v>28.18</c:v>
                </c:pt>
                <c:pt idx="294">
                  <c:v>29.83</c:v>
                </c:pt>
                <c:pt idx="295">
                  <c:v>28.34</c:v>
                </c:pt>
                <c:pt idx="296">
                  <c:v>27.97</c:v>
                </c:pt>
                <c:pt idx="297">
                  <c:v>28.73</c:v>
                </c:pt>
                <c:pt idx="298">
                  <c:v>29.21</c:v>
                </c:pt>
                <c:pt idx="299">
                  <c:v>28.6</c:v>
                </c:pt>
                <c:pt idx="300">
                  <c:v>26.81</c:v>
                </c:pt>
                <c:pt idx="301">
                  <c:v>29.4</c:v>
                </c:pt>
                <c:pt idx="302">
                  <c:v>27.72</c:v>
                </c:pt>
                <c:pt idx="303">
                  <c:v>29.02</c:v>
                </c:pt>
                <c:pt idx="304">
                  <c:v>27.41</c:v>
                </c:pt>
                <c:pt idx="305">
                  <c:v>28.41</c:v>
                </c:pt>
                <c:pt idx="306">
                  <c:v>29.09</c:v>
                </c:pt>
                <c:pt idx="307">
                  <c:v>28.91</c:v>
                </c:pt>
                <c:pt idx="308">
                  <c:v>28.82</c:v>
                </c:pt>
                <c:pt idx="309">
                  <c:v>28.51</c:v>
                </c:pt>
                <c:pt idx="310">
                  <c:v>27.39</c:v>
                </c:pt>
                <c:pt idx="311">
                  <c:v>26.6</c:v>
                </c:pt>
                <c:pt idx="312">
                  <c:v>26.15</c:v>
                </c:pt>
                <c:pt idx="313">
                  <c:v>27.73</c:v>
                </c:pt>
                <c:pt idx="314">
                  <c:v>27.73</c:v>
                </c:pt>
                <c:pt idx="315">
                  <c:v>28.28</c:v>
                </c:pt>
                <c:pt idx="316">
                  <c:v>26.49</c:v>
                </c:pt>
                <c:pt idx="317">
                  <c:v>27.15</c:v>
                </c:pt>
                <c:pt idx="318">
                  <c:v>26.82</c:v>
                </c:pt>
                <c:pt idx="319">
                  <c:v>25.01</c:v>
                </c:pt>
                <c:pt idx="320">
                  <c:v>27.07</c:v>
                </c:pt>
                <c:pt idx="321">
                  <c:v>26.99</c:v>
                </c:pt>
                <c:pt idx="322">
                  <c:v>27.65</c:v>
                </c:pt>
                <c:pt idx="323">
                  <c:v>27.95</c:v>
                </c:pt>
                <c:pt idx="324">
                  <c:v>28.38</c:v>
                </c:pt>
                <c:pt idx="325">
                  <c:v>26.16</c:v>
                </c:pt>
                <c:pt idx="326">
                  <c:v>26.55</c:v>
                </c:pt>
                <c:pt idx="327">
                  <c:v>25.81</c:v>
                </c:pt>
                <c:pt idx="328">
                  <c:v>28.7</c:v>
                </c:pt>
                <c:pt idx="329">
                  <c:v>27.89</c:v>
                </c:pt>
                <c:pt idx="330">
                  <c:v>27.11</c:v>
                </c:pt>
                <c:pt idx="331">
                  <c:v>27.61</c:v>
                </c:pt>
                <c:pt idx="332">
                  <c:v>27.06</c:v>
                </c:pt>
                <c:pt idx="333">
                  <c:v>27.71</c:v>
                </c:pt>
                <c:pt idx="334">
                  <c:v>26.93</c:v>
                </c:pt>
                <c:pt idx="335">
                  <c:v>25.28</c:v>
                </c:pt>
                <c:pt idx="336">
                  <c:v>26.52</c:v>
                </c:pt>
                <c:pt idx="337">
                  <c:v>26.77</c:v>
                </c:pt>
                <c:pt idx="338">
                  <c:v>28.73</c:v>
                </c:pt>
                <c:pt idx="339">
                  <c:v>28.87</c:v>
                </c:pt>
                <c:pt idx="340">
                  <c:v>28.95</c:v>
                </c:pt>
                <c:pt idx="341">
                  <c:v>27.26</c:v>
                </c:pt>
                <c:pt idx="342">
                  <c:v>27.95</c:v>
                </c:pt>
                <c:pt idx="343">
                  <c:v>28.32</c:v>
                </c:pt>
                <c:pt idx="344">
                  <c:v>26.65</c:v>
                </c:pt>
                <c:pt idx="345">
                  <c:v>26.38</c:v>
                </c:pt>
                <c:pt idx="346">
                  <c:v>27.13</c:v>
                </c:pt>
                <c:pt idx="347">
                  <c:v>27.33</c:v>
                </c:pt>
                <c:pt idx="348">
                  <c:v>27.95</c:v>
                </c:pt>
                <c:pt idx="349">
                  <c:v>27.84</c:v>
                </c:pt>
                <c:pt idx="350">
                  <c:v>28.31</c:v>
                </c:pt>
                <c:pt idx="351">
                  <c:v>28.71</c:v>
                </c:pt>
                <c:pt idx="352">
                  <c:v>28.46</c:v>
                </c:pt>
                <c:pt idx="353">
                  <c:v>28.72</c:v>
                </c:pt>
                <c:pt idx="354">
                  <c:v>28.66</c:v>
                </c:pt>
                <c:pt idx="355">
                  <c:v>29.27</c:v>
                </c:pt>
                <c:pt idx="356">
                  <c:v>27.83</c:v>
                </c:pt>
                <c:pt idx="357">
                  <c:v>28.39</c:v>
                </c:pt>
                <c:pt idx="358">
                  <c:v>28.19</c:v>
                </c:pt>
                <c:pt idx="359">
                  <c:v>28.02</c:v>
                </c:pt>
                <c:pt idx="360">
                  <c:v>27.96</c:v>
                </c:pt>
                <c:pt idx="361">
                  <c:v>28.45</c:v>
                </c:pt>
                <c:pt idx="362">
                  <c:v>26.8</c:v>
                </c:pt>
                <c:pt idx="363">
                  <c:v>27.74</c:v>
                </c:pt>
                <c:pt idx="364">
                  <c:v>28.1</c:v>
                </c:pt>
              </c:numCache>
            </c:numRef>
          </c:yVal>
          <c:smooth val="0"/>
          <c:extLst>
            <c:ext xmlns:c16="http://schemas.microsoft.com/office/drawing/2014/chart" uri="{C3380CC4-5D6E-409C-BE32-E72D297353CC}">
              <c16:uniqueId val="{00000002-F151-440B-969A-15255EF8296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0"/>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7475594154849634"/>
          <c:y val="1.0294468539026203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86.16</c:v>
                </c:pt>
                <c:pt idx="1">
                  <c:v>86.74</c:v>
                </c:pt>
                <c:pt idx="2">
                  <c:v>85.57</c:v>
                </c:pt>
                <c:pt idx="3">
                  <c:v>87.97</c:v>
                </c:pt>
                <c:pt idx="4">
                  <c:v>82.89</c:v>
                </c:pt>
                <c:pt idx="5">
                  <c:v>85.04</c:v>
                </c:pt>
                <c:pt idx="6">
                  <c:v>88.9</c:v>
                </c:pt>
                <c:pt idx="7">
                  <c:v>85.53</c:v>
                </c:pt>
                <c:pt idx="8">
                  <c:v>80.42</c:v>
                </c:pt>
                <c:pt idx="9">
                  <c:v>80.45</c:v>
                </c:pt>
                <c:pt idx="10">
                  <c:v>76.709999999999994</c:v>
                </c:pt>
                <c:pt idx="11">
                  <c:v>84.78</c:v>
                </c:pt>
                <c:pt idx="12">
                  <c:v>84.14</c:v>
                </c:pt>
                <c:pt idx="13">
                  <c:v>77.27</c:v>
                </c:pt>
                <c:pt idx="14">
                  <c:v>82.87</c:v>
                </c:pt>
                <c:pt idx="15">
                  <c:v>78.95</c:v>
                </c:pt>
                <c:pt idx="16">
                  <c:v>79.349999999999994</c:v>
                </c:pt>
                <c:pt idx="17">
                  <c:v>77.180000000000007</c:v>
                </c:pt>
                <c:pt idx="18">
                  <c:v>79.23</c:v>
                </c:pt>
                <c:pt idx="19">
                  <c:v>81.739999999999995</c:v>
                </c:pt>
                <c:pt idx="20">
                  <c:v>77.650000000000006</c:v>
                </c:pt>
                <c:pt idx="21">
                  <c:v>82.48</c:v>
                </c:pt>
                <c:pt idx="22">
                  <c:v>84.16</c:v>
                </c:pt>
                <c:pt idx="23">
                  <c:v>86.86</c:v>
                </c:pt>
                <c:pt idx="24">
                  <c:v>77.52</c:v>
                </c:pt>
                <c:pt idx="25">
                  <c:v>85.11</c:v>
                </c:pt>
                <c:pt idx="26">
                  <c:v>88.75</c:v>
                </c:pt>
                <c:pt idx="27">
                  <c:v>86.5</c:v>
                </c:pt>
                <c:pt idx="28">
                  <c:v>86.17</c:v>
                </c:pt>
                <c:pt idx="29">
                  <c:v>82.25</c:v>
                </c:pt>
                <c:pt idx="30">
                  <c:v>83.66</c:v>
                </c:pt>
                <c:pt idx="31">
                  <c:v>81.75</c:v>
                </c:pt>
                <c:pt idx="32">
                  <c:v>81.81</c:v>
                </c:pt>
                <c:pt idx="33">
                  <c:v>85.69</c:v>
                </c:pt>
                <c:pt idx="34">
                  <c:v>84.06</c:v>
                </c:pt>
                <c:pt idx="35">
                  <c:v>80.98</c:v>
                </c:pt>
                <c:pt idx="36">
                  <c:v>80.680000000000007</c:v>
                </c:pt>
                <c:pt idx="37">
                  <c:v>80.16</c:v>
                </c:pt>
                <c:pt idx="38">
                  <c:v>93.16</c:v>
                </c:pt>
                <c:pt idx="39">
                  <c:v>85.4</c:v>
                </c:pt>
                <c:pt idx="40">
                  <c:v>79.78</c:v>
                </c:pt>
                <c:pt idx="41">
                  <c:v>81.459999999999994</c:v>
                </c:pt>
                <c:pt idx="42">
                  <c:v>82.19</c:v>
                </c:pt>
                <c:pt idx="43">
                  <c:v>80.16</c:v>
                </c:pt>
                <c:pt idx="44">
                  <c:v>84.96</c:v>
                </c:pt>
                <c:pt idx="45">
                  <c:v>81.94</c:v>
                </c:pt>
                <c:pt idx="46">
                  <c:v>85.69</c:v>
                </c:pt>
                <c:pt idx="47">
                  <c:v>86.41</c:v>
                </c:pt>
                <c:pt idx="48">
                  <c:v>84.16</c:v>
                </c:pt>
                <c:pt idx="49">
                  <c:v>81.13</c:v>
                </c:pt>
                <c:pt idx="50">
                  <c:v>79.56</c:v>
                </c:pt>
                <c:pt idx="51">
                  <c:v>77.81</c:v>
                </c:pt>
                <c:pt idx="52">
                  <c:v>82.89</c:v>
                </c:pt>
                <c:pt idx="53">
                  <c:v>81.75</c:v>
                </c:pt>
                <c:pt idx="54">
                  <c:v>84.28</c:v>
                </c:pt>
                <c:pt idx="55">
                  <c:v>82.42</c:v>
                </c:pt>
                <c:pt idx="56">
                  <c:v>77.89</c:v>
                </c:pt>
                <c:pt idx="57">
                  <c:v>79.88</c:v>
                </c:pt>
                <c:pt idx="58">
                  <c:v>80.25</c:v>
                </c:pt>
                <c:pt idx="59">
                  <c:v>84.84</c:v>
                </c:pt>
                <c:pt idx="60">
                  <c:v>85.54</c:v>
                </c:pt>
                <c:pt idx="61">
                  <c:v>81.430000000000007</c:v>
                </c:pt>
                <c:pt idx="62">
                  <c:v>81.83</c:v>
                </c:pt>
                <c:pt idx="63">
                  <c:v>86.1</c:v>
                </c:pt>
                <c:pt idx="64">
                  <c:v>81.47</c:v>
                </c:pt>
                <c:pt idx="65">
                  <c:v>80.5</c:v>
                </c:pt>
                <c:pt idx="66">
                  <c:v>81.73</c:v>
                </c:pt>
                <c:pt idx="67">
                  <c:v>78.86</c:v>
                </c:pt>
                <c:pt idx="68">
                  <c:v>84.01</c:v>
                </c:pt>
                <c:pt idx="69">
                  <c:v>83.91</c:v>
                </c:pt>
                <c:pt idx="70">
                  <c:v>84.62</c:v>
                </c:pt>
                <c:pt idx="71">
                  <c:v>82.22</c:v>
                </c:pt>
                <c:pt idx="72">
                  <c:v>83.04</c:v>
                </c:pt>
                <c:pt idx="73">
                  <c:v>78.14</c:v>
                </c:pt>
                <c:pt idx="74">
                  <c:v>77.55</c:v>
                </c:pt>
                <c:pt idx="75">
                  <c:v>82.54</c:v>
                </c:pt>
                <c:pt idx="76">
                  <c:v>83.49</c:v>
                </c:pt>
                <c:pt idx="77">
                  <c:v>82.14</c:v>
                </c:pt>
                <c:pt idx="78">
                  <c:v>86.35</c:v>
                </c:pt>
                <c:pt idx="79">
                  <c:v>83.58</c:v>
                </c:pt>
                <c:pt idx="80">
                  <c:v>81.88</c:v>
                </c:pt>
                <c:pt idx="81">
                  <c:v>81.96</c:v>
                </c:pt>
                <c:pt idx="82">
                  <c:v>81.540000000000006</c:v>
                </c:pt>
                <c:pt idx="83">
                  <c:v>86.7</c:v>
                </c:pt>
                <c:pt idx="84">
                  <c:v>84.61</c:v>
                </c:pt>
                <c:pt idx="85">
                  <c:v>85.72</c:v>
                </c:pt>
                <c:pt idx="86">
                  <c:v>85.11</c:v>
                </c:pt>
                <c:pt idx="87">
                  <c:v>83.18</c:v>
                </c:pt>
                <c:pt idx="88">
                  <c:v>79.78</c:v>
                </c:pt>
                <c:pt idx="89">
                  <c:v>83.44</c:v>
                </c:pt>
                <c:pt idx="90">
                  <c:v>84.9</c:v>
                </c:pt>
                <c:pt idx="91">
                  <c:v>86.74</c:v>
                </c:pt>
                <c:pt idx="92">
                  <c:v>83.7</c:v>
                </c:pt>
                <c:pt idx="93">
                  <c:v>82.73</c:v>
                </c:pt>
                <c:pt idx="94">
                  <c:v>78.86</c:v>
                </c:pt>
                <c:pt idx="95">
                  <c:v>80.72</c:v>
                </c:pt>
                <c:pt idx="96">
                  <c:v>81.010000000000005</c:v>
                </c:pt>
                <c:pt idx="97">
                  <c:v>82.28</c:v>
                </c:pt>
                <c:pt idx="98">
                  <c:v>85.47</c:v>
                </c:pt>
                <c:pt idx="99">
                  <c:v>85.55</c:v>
                </c:pt>
                <c:pt idx="100">
                  <c:v>81.099999999999994</c:v>
                </c:pt>
                <c:pt idx="101">
                  <c:v>81.67</c:v>
                </c:pt>
                <c:pt idx="102">
                  <c:v>79.81</c:v>
                </c:pt>
                <c:pt idx="103">
                  <c:v>78.14</c:v>
                </c:pt>
                <c:pt idx="104">
                  <c:v>81.680000000000007</c:v>
                </c:pt>
                <c:pt idx="105">
                  <c:v>83.22</c:v>
                </c:pt>
                <c:pt idx="106">
                  <c:v>89.33</c:v>
                </c:pt>
                <c:pt idx="107">
                  <c:v>88.08</c:v>
                </c:pt>
                <c:pt idx="108">
                  <c:v>86.21</c:v>
                </c:pt>
                <c:pt idx="109">
                  <c:v>88.12</c:v>
                </c:pt>
                <c:pt idx="110">
                  <c:v>90.2</c:v>
                </c:pt>
                <c:pt idx="111">
                  <c:v>88.64</c:v>
                </c:pt>
                <c:pt idx="112">
                  <c:v>87.89</c:v>
                </c:pt>
                <c:pt idx="113">
                  <c:v>87.83</c:v>
                </c:pt>
                <c:pt idx="114">
                  <c:v>90.09</c:v>
                </c:pt>
                <c:pt idx="115">
                  <c:v>89.8</c:v>
                </c:pt>
                <c:pt idx="116">
                  <c:v>91.03</c:v>
                </c:pt>
                <c:pt idx="117">
                  <c:v>88.94</c:v>
                </c:pt>
                <c:pt idx="118">
                  <c:v>91.69</c:v>
                </c:pt>
                <c:pt idx="119">
                  <c:v>92.15</c:v>
                </c:pt>
                <c:pt idx="120">
                  <c:v>92.07</c:v>
                </c:pt>
                <c:pt idx="121">
                  <c:v>95.17</c:v>
                </c:pt>
                <c:pt idx="122">
                  <c:v>91.23</c:v>
                </c:pt>
                <c:pt idx="123">
                  <c:v>92.25</c:v>
                </c:pt>
                <c:pt idx="124">
                  <c:v>92.86</c:v>
                </c:pt>
                <c:pt idx="125">
                  <c:v>89.72</c:v>
                </c:pt>
                <c:pt idx="126">
                  <c:v>88.97</c:v>
                </c:pt>
                <c:pt idx="127">
                  <c:v>90.62</c:v>
                </c:pt>
                <c:pt idx="128">
                  <c:v>92.35</c:v>
                </c:pt>
                <c:pt idx="129">
                  <c:v>85.63</c:v>
                </c:pt>
                <c:pt idx="130">
                  <c:v>94.85</c:v>
                </c:pt>
                <c:pt idx="131">
                  <c:v>89.62</c:v>
                </c:pt>
                <c:pt idx="132">
                  <c:v>86.19</c:v>
                </c:pt>
                <c:pt idx="133">
                  <c:v>88.53</c:v>
                </c:pt>
                <c:pt idx="134">
                  <c:v>88.16</c:v>
                </c:pt>
                <c:pt idx="135">
                  <c:v>93.14</c:v>
                </c:pt>
                <c:pt idx="136">
                  <c:v>94.94</c:v>
                </c:pt>
                <c:pt idx="137">
                  <c:v>94.2</c:v>
                </c:pt>
                <c:pt idx="138">
                  <c:v>92.62</c:v>
                </c:pt>
                <c:pt idx="139">
                  <c:v>93.84</c:v>
                </c:pt>
                <c:pt idx="140">
                  <c:v>92.44</c:v>
                </c:pt>
                <c:pt idx="141">
                  <c:v>92.97</c:v>
                </c:pt>
                <c:pt idx="142">
                  <c:v>89.97</c:v>
                </c:pt>
                <c:pt idx="143">
                  <c:v>91.61</c:v>
                </c:pt>
                <c:pt idx="144">
                  <c:v>95.09</c:v>
                </c:pt>
                <c:pt idx="145">
                  <c:v>96.09</c:v>
                </c:pt>
                <c:pt idx="146">
                  <c:v>88.38</c:v>
                </c:pt>
                <c:pt idx="147">
                  <c:v>91.33</c:v>
                </c:pt>
                <c:pt idx="148">
                  <c:v>91.7</c:v>
                </c:pt>
                <c:pt idx="149">
                  <c:v>94.36</c:v>
                </c:pt>
                <c:pt idx="150">
                  <c:v>89.99</c:v>
                </c:pt>
                <c:pt idx="151">
                  <c:v>91.2</c:v>
                </c:pt>
                <c:pt idx="152">
                  <c:v>91.87</c:v>
                </c:pt>
                <c:pt idx="153">
                  <c:v>90.25</c:v>
                </c:pt>
                <c:pt idx="154">
                  <c:v>93.02</c:v>
                </c:pt>
                <c:pt idx="155">
                  <c:v>89.61</c:v>
                </c:pt>
                <c:pt idx="156">
                  <c:v>83.2</c:v>
                </c:pt>
                <c:pt idx="157">
                  <c:v>93.75</c:v>
                </c:pt>
                <c:pt idx="158">
                  <c:v>92.03</c:v>
                </c:pt>
                <c:pt idx="159">
                  <c:v>92.35</c:v>
                </c:pt>
                <c:pt idx="160">
                  <c:v>91.02</c:v>
                </c:pt>
                <c:pt idx="161">
                  <c:v>93.7</c:v>
                </c:pt>
                <c:pt idx="162">
                  <c:v>90.95</c:v>
                </c:pt>
                <c:pt idx="163">
                  <c:v>90.32</c:v>
                </c:pt>
                <c:pt idx="164">
                  <c:v>90.02</c:v>
                </c:pt>
                <c:pt idx="165">
                  <c:v>88.78</c:v>
                </c:pt>
                <c:pt idx="166">
                  <c:v>87.12</c:v>
                </c:pt>
                <c:pt idx="167">
                  <c:v>90.9</c:v>
                </c:pt>
                <c:pt idx="168">
                  <c:v>90.89</c:v>
                </c:pt>
                <c:pt idx="169">
                  <c:v>92.18</c:v>
                </c:pt>
                <c:pt idx="170">
                  <c:v>88.31</c:v>
                </c:pt>
                <c:pt idx="171">
                  <c:v>94.04</c:v>
                </c:pt>
                <c:pt idx="172">
                  <c:v>87.64</c:v>
                </c:pt>
                <c:pt idx="173">
                  <c:v>90.73</c:v>
                </c:pt>
                <c:pt idx="174">
                  <c:v>92.14</c:v>
                </c:pt>
                <c:pt idx="175">
                  <c:v>88.68</c:v>
                </c:pt>
                <c:pt idx="176">
                  <c:v>89.28</c:v>
                </c:pt>
                <c:pt idx="177">
                  <c:v>91.48</c:v>
                </c:pt>
                <c:pt idx="178">
                  <c:v>94.01</c:v>
                </c:pt>
                <c:pt idx="179">
                  <c:v>93.48</c:v>
                </c:pt>
                <c:pt idx="180">
                  <c:v>90.88</c:v>
                </c:pt>
                <c:pt idx="181">
                  <c:v>89.85</c:v>
                </c:pt>
                <c:pt idx="182">
                  <c:v>91.95</c:v>
                </c:pt>
                <c:pt idx="183">
                  <c:v>92.52</c:v>
                </c:pt>
                <c:pt idx="184">
                  <c:v>92.46</c:v>
                </c:pt>
                <c:pt idx="185">
                  <c:v>91.53</c:v>
                </c:pt>
                <c:pt idx="186">
                  <c:v>93.35</c:v>
                </c:pt>
                <c:pt idx="187">
                  <c:v>95.12</c:v>
                </c:pt>
                <c:pt idx="188">
                  <c:v>96.26</c:v>
                </c:pt>
                <c:pt idx="189">
                  <c:v>96.06</c:v>
                </c:pt>
                <c:pt idx="190">
                  <c:v>97.48</c:v>
                </c:pt>
                <c:pt idx="191">
                  <c:v>94.58</c:v>
                </c:pt>
                <c:pt idx="192">
                  <c:v>96.75</c:v>
                </c:pt>
                <c:pt idx="193">
                  <c:v>96.28</c:v>
                </c:pt>
                <c:pt idx="194">
                  <c:v>96.03</c:v>
                </c:pt>
                <c:pt idx="195">
                  <c:v>94.06</c:v>
                </c:pt>
                <c:pt idx="196">
                  <c:v>96.71</c:v>
                </c:pt>
                <c:pt idx="197">
                  <c:v>92.31</c:v>
                </c:pt>
                <c:pt idx="198">
                  <c:v>98.64</c:v>
                </c:pt>
                <c:pt idx="199">
                  <c:v>94.61</c:v>
                </c:pt>
                <c:pt idx="200">
                  <c:v>93.67</c:v>
                </c:pt>
                <c:pt idx="201">
                  <c:v>94.7</c:v>
                </c:pt>
                <c:pt idx="202">
                  <c:v>94.98</c:v>
                </c:pt>
                <c:pt idx="203">
                  <c:v>97.4</c:v>
                </c:pt>
                <c:pt idx="204">
                  <c:v>96.07</c:v>
                </c:pt>
                <c:pt idx="205">
                  <c:v>93.19</c:v>
                </c:pt>
                <c:pt idx="206">
                  <c:v>93.77</c:v>
                </c:pt>
                <c:pt idx="207">
                  <c:v>92.81</c:v>
                </c:pt>
                <c:pt idx="208">
                  <c:v>92.14</c:v>
                </c:pt>
                <c:pt idx="209">
                  <c:v>95.31</c:v>
                </c:pt>
                <c:pt idx="210">
                  <c:v>94.79</c:v>
                </c:pt>
                <c:pt idx="211">
                  <c:v>93.15</c:v>
                </c:pt>
                <c:pt idx="212">
                  <c:v>95.89</c:v>
                </c:pt>
                <c:pt idx="213">
                  <c:v>92.55</c:v>
                </c:pt>
                <c:pt idx="214">
                  <c:v>91.27</c:v>
                </c:pt>
                <c:pt idx="215">
                  <c:v>93.38</c:v>
                </c:pt>
                <c:pt idx="216">
                  <c:v>91.21</c:v>
                </c:pt>
                <c:pt idx="217">
                  <c:v>88.73</c:v>
                </c:pt>
                <c:pt idx="218">
                  <c:v>92.76</c:v>
                </c:pt>
                <c:pt idx="219">
                  <c:v>92.43</c:v>
                </c:pt>
                <c:pt idx="220">
                  <c:v>94.36</c:v>
                </c:pt>
                <c:pt idx="221">
                  <c:v>92.61</c:v>
                </c:pt>
                <c:pt idx="222">
                  <c:v>96.39</c:v>
                </c:pt>
                <c:pt idx="223">
                  <c:v>94.41</c:v>
                </c:pt>
                <c:pt idx="224">
                  <c:v>94.57</c:v>
                </c:pt>
                <c:pt idx="225">
                  <c:v>96.23</c:v>
                </c:pt>
                <c:pt idx="226">
                  <c:v>96.66</c:v>
                </c:pt>
                <c:pt idx="227">
                  <c:v>97.26</c:v>
                </c:pt>
                <c:pt idx="228">
                  <c:v>98.38</c:v>
                </c:pt>
                <c:pt idx="229">
                  <c:v>94.95</c:v>
                </c:pt>
                <c:pt idx="230">
                  <c:v>92.39</c:v>
                </c:pt>
                <c:pt idx="231">
                  <c:v>96.3</c:v>
                </c:pt>
                <c:pt idx="232">
                  <c:v>94.16</c:v>
                </c:pt>
                <c:pt idx="233">
                  <c:v>95.35</c:v>
                </c:pt>
                <c:pt idx="234">
                  <c:v>97.04</c:v>
                </c:pt>
                <c:pt idx="235">
                  <c:v>94.41</c:v>
                </c:pt>
                <c:pt idx="236">
                  <c:v>94.24</c:v>
                </c:pt>
                <c:pt idx="237">
                  <c:v>93.9</c:v>
                </c:pt>
                <c:pt idx="238">
                  <c:v>92.39</c:v>
                </c:pt>
                <c:pt idx="239">
                  <c:v>91.92</c:v>
                </c:pt>
                <c:pt idx="240">
                  <c:v>89.81</c:v>
                </c:pt>
                <c:pt idx="241">
                  <c:v>93.45</c:v>
                </c:pt>
                <c:pt idx="242">
                  <c:v>91.34</c:v>
                </c:pt>
                <c:pt idx="243">
                  <c:v>94.82</c:v>
                </c:pt>
                <c:pt idx="244">
                  <c:v>95.68</c:v>
                </c:pt>
                <c:pt idx="245">
                  <c:v>94.35</c:v>
                </c:pt>
                <c:pt idx="246">
                  <c:v>95.27</c:v>
                </c:pt>
                <c:pt idx="247">
                  <c:v>96.27</c:v>
                </c:pt>
                <c:pt idx="248">
                  <c:v>96.58</c:v>
                </c:pt>
                <c:pt idx="249">
                  <c:v>94.48</c:v>
                </c:pt>
                <c:pt idx="250">
                  <c:v>90.78</c:v>
                </c:pt>
                <c:pt idx="251">
                  <c:v>94.28</c:v>
                </c:pt>
                <c:pt idx="252">
                  <c:v>97.16</c:v>
                </c:pt>
                <c:pt idx="253">
                  <c:v>94.5</c:v>
                </c:pt>
                <c:pt idx="254">
                  <c:v>93.63</c:v>
                </c:pt>
                <c:pt idx="255">
                  <c:v>95.09</c:v>
                </c:pt>
                <c:pt idx="256">
                  <c:v>92.85</c:v>
                </c:pt>
                <c:pt idx="257">
                  <c:v>91.8</c:v>
                </c:pt>
                <c:pt idx="258">
                  <c:v>94.28</c:v>
                </c:pt>
                <c:pt idx="259">
                  <c:v>90.34</c:v>
                </c:pt>
                <c:pt idx="260">
                  <c:v>93.85</c:v>
                </c:pt>
                <c:pt idx="261">
                  <c:v>91.02</c:v>
                </c:pt>
                <c:pt idx="262">
                  <c:v>92.61</c:v>
                </c:pt>
                <c:pt idx="263">
                  <c:v>93.49</c:v>
                </c:pt>
                <c:pt idx="264">
                  <c:v>92.79</c:v>
                </c:pt>
                <c:pt idx="265">
                  <c:v>90.96</c:v>
                </c:pt>
                <c:pt idx="266">
                  <c:v>92.48</c:v>
                </c:pt>
                <c:pt idx="267">
                  <c:v>91.63</c:v>
                </c:pt>
                <c:pt idx="268">
                  <c:v>93.28</c:v>
                </c:pt>
                <c:pt idx="269">
                  <c:v>91.96</c:v>
                </c:pt>
                <c:pt idx="270">
                  <c:v>93.79</c:v>
                </c:pt>
                <c:pt idx="271">
                  <c:v>95.06</c:v>
                </c:pt>
                <c:pt idx="272">
                  <c:v>91.62</c:v>
                </c:pt>
                <c:pt idx="273">
                  <c:v>95</c:v>
                </c:pt>
                <c:pt idx="274">
                  <c:v>94.01</c:v>
                </c:pt>
                <c:pt idx="275">
                  <c:v>90.04</c:v>
                </c:pt>
                <c:pt idx="276">
                  <c:v>89.85</c:v>
                </c:pt>
                <c:pt idx="277">
                  <c:v>90.13</c:v>
                </c:pt>
                <c:pt idx="278">
                  <c:v>91.48</c:v>
                </c:pt>
                <c:pt idx="279">
                  <c:v>91.2</c:v>
                </c:pt>
                <c:pt idx="280">
                  <c:v>92.95</c:v>
                </c:pt>
                <c:pt idx="281">
                  <c:v>93.78</c:v>
                </c:pt>
                <c:pt idx="282">
                  <c:v>93.53</c:v>
                </c:pt>
                <c:pt idx="283">
                  <c:v>93.6</c:v>
                </c:pt>
                <c:pt idx="284">
                  <c:v>95.02</c:v>
                </c:pt>
                <c:pt idx="285">
                  <c:v>96.24</c:v>
                </c:pt>
                <c:pt idx="286">
                  <c:v>93.43</c:v>
                </c:pt>
                <c:pt idx="287">
                  <c:v>89.46</c:v>
                </c:pt>
                <c:pt idx="288">
                  <c:v>93.85</c:v>
                </c:pt>
                <c:pt idx="289">
                  <c:v>95.05</c:v>
                </c:pt>
                <c:pt idx="290">
                  <c:v>94.16</c:v>
                </c:pt>
                <c:pt idx="291">
                  <c:v>92.99</c:v>
                </c:pt>
                <c:pt idx="292">
                  <c:v>93.16</c:v>
                </c:pt>
                <c:pt idx="293">
                  <c:v>95.62</c:v>
                </c:pt>
                <c:pt idx="294">
                  <c:v>95.18</c:v>
                </c:pt>
                <c:pt idx="295">
                  <c:v>95.67</c:v>
                </c:pt>
                <c:pt idx="296">
                  <c:v>97.33</c:v>
                </c:pt>
                <c:pt idx="297">
                  <c:v>93.24</c:v>
                </c:pt>
                <c:pt idx="298">
                  <c:v>92.08</c:v>
                </c:pt>
                <c:pt idx="299">
                  <c:v>91.45</c:v>
                </c:pt>
                <c:pt idx="300">
                  <c:v>92.75</c:v>
                </c:pt>
                <c:pt idx="301">
                  <c:v>92.37</c:v>
                </c:pt>
                <c:pt idx="302">
                  <c:v>93.66</c:v>
                </c:pt>
                <c:pt idx="303">
                  <c:v>93.8</c:v>
                </c:pt>
                <c:pt idx="304">
                  <c:v>95.59</c:v>
                </c:pt>
                <c:pt idx="305">
                  <c:v>92.55</c:v>
                </c:pt>
                <c:pt idx="306">
                  <c:v>90.93</c:v>
                </c:pt>
                <c:pt idx="307">
                  <c:v>94.08</c:v>
                </c:pt>
                <c:pt idx="308">
                  <c:v>91.25</c:v>
                </c:pt>
                <c:pt idx="309">
                  <c:v>93.74</c:v>
                </c:pt>
                <c:pt idx="310">
                  <c:v>94.76</c:v>
                </c:pt>
                <c:pt idx="311">
                  <c:v>95.65</c:v>
                </c:pt>
                <c:pt idx="312">
                  <c:v>95.71</c:v>
                </c:pt>
                <c:pt idx="313">
                  <c:v>93.91</c:v>
                </c:pt>
                <c:pt idx="314">
                  <c:v>95.34</c:v>
                </c:pt>
                <c:pt idx="315">
                  <c:v>93.15</c:v>
                </c:pt>
                <c:pt idx="316">
                  <c:v>98.3</c:v>
                </c:pt>
                <c:pt idx="317">
                  <c:v>97.19</c:v>
                </c:pt>
                <c:pt idx="318">
                  <c:v>97.66</c:v>
                </c:pt>
                <c:pt idx="319">
                  <c:v>97.78</c:v>
                </c:pt>
                <c:pt idx="320">
                  <c:v>96.41</c:v>
                </c:pt>
                <c:pt idx="321">
                  <c:v>94.36</c:v>
                </c:pt>
                <c:pt idx="322">
                  <c:v>94.4</c:v>
                </c:pt>
                <c:pt idx="323">
                  <c:v>93.02</c:v>
                </c:pt>
                <c:pt idx="324">
                  <c:v>93.54</c:v>
                </c:pt>
                <c:pt idx="325">
                  <c:v>95.73</c:v>
                </c:pt>
                <c:pt idx="326">
                  <c:v>94.91</c:v>
                </c:pt>
                <c:pt idx="327">
                  <c:v>96.43</c:v>
                </c:pt>
                <c:pt idx="328">
                  <c:v>93.12</c:v>
                </c:pt>
                <c:pt idx="329">
                  <c:v>93.93</c:v>
                </c:pt>
                <c:pt idx="330">
                  <c:v>94.78</c:v>
                </c:pt>
                <c:pt idx="331">
                  <c:v>94.51</c:v>
                </c:pt>
                <c:pt idx="332">
                  <c:v>95.85</c:v>
                </c:pt>
                <c:pt idx="333">
                  <c:v>95</c:v>
                </c:pt>
                <c:pt idx="334">
                  <c:v>95.72</c:v>
                </c:pt>
                <c:pt idx="335">
                  <c:v>97.48</c:v>
                </c:pt>
                <c:pt idx="336">
                  <c:v>95.33</c:v>
                </c:pt>
                <c:pt idx="337">
                  <c:v>96.24</c:v>
                </c:pt>
                <c:pt idx="338">
                  <c:v>94.66</c:v>
                </c:pt>
                <c:pt idx="339">
                  <c:v>92.29</c:v>
                </c:pt>
                <c:pt idx="340">
                  <c:v>92.04</c:v>
                </c:pt>
                <c:pt idx="341">
                  <c:v>96.37</c:v>
                </c:pt>
                <c:pt idx="342">
                  <c:v>96.14</c:v>
                </c:pt>
                <c:pt idx="343">
                  <c:v>96.63</c:v>
                </c:pt>
                <c:pt idx="344">
                  <c:v>94</c:v>
                </c:pt>
                <c:pt idx="345">
                  <c:v>94.09</c:v>
                </c:pt>
                <c:pt idx="346">
                  <c:v>93.38</c:v>
                </c:pt>
                <c:pt idx="347">
                  <c:v>94.52</c:v>
                </c:pt>
                <c:pt idx="348">
                  <c:v>93.63</c:v>
                </c:pt>
                <c:pt idx="349">
                  <c:v>90.64</c:v>
                </c:pt>
                <c:pt idx="350">
                  <c:v>86.88</c:v>
                </c:pt>
                <c:pt idx="351">
                  <c:v>87.3</c:v>
                </c:pt>
                <c:pt idx="352">
                  <c:v>89.28</c:v>
                </c:pt>
                <c:pt idx="353">
                  <c:v>85.04</c:v>
                </c:pt>
                <c:pt idx="354">
                  <c:v>84.1</c:v>
                </c:pt>
                <c:pt idx="355">
                  <c:v>82.34</c:v>
                </c:pt>
                <c:pt idx="356">
                  <c:v>88.51</c:v>
                </c:pt>
                <c:pt idx="357">
                  <c:v>89.21</c:v>
                </c:pt>
                <c:pt idx="358">
                  <c:v>89.07</c:v>
                </c:pt>
                <c:pt idx="359">
                  <c:v>87.72</c:v>
                </c:pt>
                <c:pt idx="360">
                  <c:v>86.68</c:v>
                </c:pt>
                <c:pt idx="361">
                  <c:v>84.19</c:v>
                </c:pt>
                <c:pt idx="362">
                  <c:v>89.45</c:v>
                </c:pt>
                <c:pt idx="363">
                  <c:v>88.71</c:v>
                </c:pt>
                <c:pt idx="364">
                  <c:v>87.28</c:v>
                </c:pt>
              </c:numCache>
            </c:numRef>
          </c:yVal>
          <c:smooth val="0"/>
          <c:extLst>
            <c:ext xmlns:c16="http://schemas.microsoft.com/office/drawing/2014/chart" uri="{C3380CC4-5D6E-409C-BE32-E72D297353CC}">
              <c16:uniqueId val="{00000000-6592-46A0-A793-1673495C1B3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6"/>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4.92</c:v>
                </c:pt>
                <c:pt idx="1">
                  <c:v>4.2300000000000004</c:v>
                </c:pt>
                <c:pt idx="2">
                  <c:v>3.93</c:v>
                </c:pt>
                <c:pt idx="3">
                  <c:v>4.32</c:v>
                </c:pt>
                <c:pt idx="4">
                  <c:v>3.8</c:v>
                </c:pt>
                <c:pt idx="5">
                  <c:v>3.5</c:v>
                </c:pt>
                <c:pt idx="6">
                  <c:v>4.03</c:v>
                </c:pt>
                <c:pt idx="7">
                  <c:v>4.4000000000000004</c:v>
                </c:pt>
                <c:pt idx="8">
                  <c:v>4.33</c:v>
                </c:pt>
                <c:pt idx="9">
                  <c:v>4.66</c:v>
                </c:pt>
                <c:pt idx="10">
                  <c:v>4.5199999999999996</c:v>
                </c:pt>
                <c:pt idx="11">
                  <c:v>4.8899999999999997</c:v>
                </c:pt>
                <c:pt idx="12">
                  <c:v>5.32</c:v>
                </c:pt>
                <c:pt idx="13">
                  <c:v>4.9400000000000004</c:v>
                </c:pt>
                <c:pt idx="14">
                  <c:v>3.83</c:v>
                </c:pt>
                <c:pt idx="15">
                  <c:v>3.23</c:v>
                </c:pt>
                <c:pt idx="16">
                  <c:v>4.45</c:v>
                </c:pt>
                <c:pt idx="17">
                  <c:v>4.8600000000000003</c:v>
                </c:pt>
                <c:pt idx="18">
                  <c:v>4.2699999999999996</c:v>
                </c:pt>
                <c:pt idx="19">
                  <c:v>4.16</c:v>
                </c:pt>
                <c:pt idx="20">
                  <c:v>4.13</c:v>
                </c:pt>
                <c:pt idx="21">
                  <c:v>3.69</c:v>
                </c:pt>
                <c:pt idx="22">
                  <c:v>3.63</c:v>
                </c:pt>
                <c:pt idx="23">
                  <c:v>4.78</c:v>
                </c:pt>
                <c:pt idx="24">
                  <c:v>4.63</c:v>
                </c:pt>
                <c:pt idx="25">
                  <c:v>4.42</c:v>
                </c:pt>
                <c:pt idx="26">
                  <c:v>4.3099999999999996</c:v>
                </c:pt>
                <c:pt idx="27">
                  <c:v>4.3099999999999996</c:v>
                </c:pt>
                <c:pt idx="28">
                  <c:v>5.54</c:v>
                </c:pt>
                <c:pt idx="29">
                  <c:v>5.4</c:v>
                </c:pt>
                <c:pt idx="30">
                  <c:v>4.3</c:v>
                </c:pt>
                <c:pt idx="31">
                  <c:v>4.6399999999999997</c:v>
                </c:pt>
                <c:pt idx="32">
                  <c:v>4.4000000000000004</c:v>
                </c:pt>
                <c:pt idx="33">
                  <c:v>5.23</c:v>
                </c:pt>
                <c:pt idx="34">
                  <c:v>4.68</c:v>
                </c:pt>
                <c:pt idx="35">
                  <c:v>4.54</c:v>
                </c:pt>
                <c:pt idx="36">
                  <c:v>4.9800000000000004</c:v>
                </c:pt>
                <c:pt idx="37">
                  <c:v>5.61</c:v>
                </c:pt>
                <c:pt idx="38">
                  <c:v>5.45</c:v>
                </c:pt>
                <c:pt idx="39">
                  <c:v>5.29</c:v>
                </c:pt>
                <c:pt idx="40">
                  <c:v>6.28</c:v>
                </c:pt>
                <c:pt idx="41">
                  <c:v>4.95</c:v>
                </c:pt>
                <c:pt idx="42">
                  <c:v>4.96</c:v>
                </c:pt>
                <c:pt idx="43">
                  <c:v>4.74</c:v>
                </c:pt>
                <c:pt idx="44">
                  <c:v>4.8600000000000003</c:v>
                </c:pt>
                <c:pt idx="45">
                  <c:v>4.4000000000000004</c:v>
                </c:pt>
                <c:pt idx="46">
                  <c:v>4.68</c:v>
                </c:pt>
                <c:pt idx="47">
                  <c:v>4.9000000000000004</c:v>
                </c:pt>
                <c:pt idx="48">
                  <c:v>4.22</c:v>
                </c:pt>
                <c:pt idx="49">
                  <c:v>4.96</c:v>
                </c:pt>
                <c:pt idx="50">
                  <c:v>4.9800000000000004</c:v>
                </c:pt>
                <c:pt idx="51">
                  <c:v>4.07</c:v>
                </c:pt>
                <c:pt idx="52">
                  <c:v>4.2</c:v>
                </c:pt>
                <c:pt idx="53">
                  <c:v>3.78</c:v>
                </c:pt>
                <c:pt idx="54">
                  <c:v>4</c:v>
                </c:pt>
                <c:pt idx="55">
                  <c:v>4.79</c:v>
                </c:pt>
                <c:pt idx="56">
                  <c:v>4.43</c:v>
                </c:pt>
                <c:pt idx="57">
                  <c:v>5.03</c:v>
                </c:pt>
                <c:pt idx="58">
                  <c:v>4.62</c:v>
                </c:pt>
                <c:pt idx="59">
                  <c:v>4.33</c:v>
                </c:pt>
                <c:pt idx="60">
                  <c:v>4.66</c:v>
                </c:pt>
                <c:pt idx="61">
                  <c:v>4.72</c:v>
                </c:pt>
                <c:pt idx="62">
                  <c:v>4.78</c:v>
                </c:pt>
                <c:pt idx="63">
                  <c:v>5.25</c:v>
                </c:pt>
                <c:pt idx="64">
                  <c:v>5.07</c:v>
                </c:pt>
                <c:pt idx="65">
                  <c:v>4.62</c:v>
                </c:pt>
                <c:pt idx="66">
                  <c:v>5.01</c:v>
                </c:pt>
                <c:pt idx="67">
                  <c:v>4.34</c:v>
                </c:pt>
                <c:pt idx="68">
                  <c:v>4.58</c:v>
                </c:pt>
                <c:pt idx="69">
                  <c:v>4.22</c:v>
                </c:pt>
                <c:pt idx="70">
                  <c:v>4.7300000000000004</c:v>
                </c:pt>
                <c:pt idx="71">
                  <c:v>4.88</c:v>
                </c:pt>
                <c:pt idx="72">
                  <c:v>4.4400000000000004</c:v>
                </c:pt>
                <c:pt idx="73">
                  <c:v>4.4800000000000004</c:v>
                </c:pt>
                <c:pt idx="74">
                  <c:v>4.95</c:v>
                </c:pt>
                <c:pt idx="75">
                  <c:v>4.8600000000000003</c:v>
                </c:pt>
                <c:pt idx="76">
                  <c:v>4.82</c:v>
                </c:pt>
                <c:pt idx="77">
                  <c:v>4.1399999999999997</c:v>
                </c:pt>
                <c:pt idx="78">
                  <c:v>4.5</c:v>
                </c:pt>
                <c:pt idx="79">
                  <c:v>4.24</c:v>
                </c:pt>
                <c:pt idx="80">
                  <c:v>4.68</c:v>
                </c:pt>
                <c:pt idx="81">
                  <c:v>4.6900000000000004</c:v>
                </c:pt>
                <c:pt idx="82">
                  <c:v>4.55</c:v>
                </c:pt>
                <c:pt idx="83">
                  <c:v>4.9000000000000004</c:v>
                </c:pt>
                <c:pt idx="84">
                  <c:v>4.72</c:v>
                </c:pt>
                <c:pt idx="85">
                  <c:v>4.3099999999999996</c:v>
                </c:pt>
                <c:pt idx="86">
                  <c:v>4.5199999999999996</c:v>
                </c:pt>
                <c:pt idx="87">
                  <c:v>4.42</c:v>
                </c:pt>
                <c:pt idx="88">
                  <c:v>4.2300000000000004</c:v>
                </c:pt>
                <c:pt idx="89">
                  <c:v>4.12</c:v>
                </c:pt>
                <c:pt idx="90">
                  <c:v>3.59</c:v>
                </c:pt>
                <c:pt idx="91">
                  <c:v>3.27</c:v>
                </c:pt>
                <c:pt idx="92">
                  <c:v>3.42</c:v>
                </c:pt>
                <c:pt idx="93">
                  <c:v>3.94</c:v>
                </c:pt>
                <c:pt idx="94">
                  <c:v>4.34</c:v>
                </c:pt>
                <c:pt idx="95">
                  <c:v>4.93</c:v>
                </c:pt>
                <c:pt idx="96">
                  <c:v>4.78</c:v>
                </c:pt>
                <c:pt idx="97">
                  <c:v>5.26</c:v>
                </c:pt>
                <c:pt idx="98">
                  <c:v>5</c:v>
                </c:pt>
                <c:pt idx="99">
                  <c:v>4.6900000000000004</c:v>
                </c:pt>
                <c:pt idx="100">
                  <c:v>4.42</c:v>
                </c:pt>
                <c:pt idx="101">
                  <c:v>4.18</c:v>
                </c:pt>
                <c:pt idx="102">
                  <c:v>4.2300000000000004</c:v>
                </c:pt>
                <c:pt idx="103">
                  <c:v>3.8</c:v>
                </c:pt>
                <c:pt idx="104">
                  <c:v>3.38</c:v>
                </c:pt>
                <c:pt idx="105">
                  <c:v>3.72</c:v>
                </c:pt>
                <c:pt idx="106">
                  <c:v>3.67</c:v>
                </c:pt>
                <c:pt idx="107">
                  <c:v>3.47</c:v>
                </c:pt>
                <c:pt idx="108">
                  <c:v>3.13</c:v>
                </c:pt>
                <c:pt idx="109">
                  <c:v>3.18</c:v>
                </c:pt>
                <c:pt idx="110">
                  <c:v>2.93</c:v>
                </c:pt>
                <c:pt idx="111">
                  <c:v>3.73</c:v>
                </c:pt>
                <c:pt idx="112">
                  <c:v>4.09</c:v>
                </c:pt>
                <c:pt idx="113">
                  <c:v>4.4800000000000004</c:v>
                </c:pt>
                <c:pt idx="114">
                  <c:v>3.62</c:v>
                </c:pt>
                <c:pt idx="115">
                  <c:v>3.22</c:v>
                </c:pt>
                <c:pt idx="116">
                  <c:v>2.93</c:v>
                </c:pt>
                <c:pt idx="117">
                  <c:v>2.85</c:v>
                </c:pt>
                <c:pt idx="118">
                  <c:v>2.69</c:v>
                </c:pt>
                <c:pt idx="119">
                  <c:v>2.25</c:v>
                </c:pt>
                <c:pt idx="120">
                  <c:v>2.33</c:v>
                </c:pt>
                <c:pt idx="121">
                  <c:v>2.9</c:v>
                </c:pt>
                <c:pt idx="122">
                  <c:v>2.62</c:v>
                </c:pt>
                <c:pt idx="123">
                  <c:v>3.11</c:v>
                </c:pt>
                <c:pt idx="124">
                  <c:v>2.75</c:v>
                </c:pt>
                <c:pt idx="125">
                  <c:v>2.58</c:v>
                </c:pt>
                <c:pt idx="126">
                  <c:v>2.67</c:v>
                </c:pt>
                <c:pt idx="127">
                  <c:v>2.83</c:v>
                </c:pt>
                <c:pt idx="128">
                  <c:v>3.04</c:v>
                </c:pt>
                <c:pt idx="129">
                  <c:v>3.34</c:v>
                </c:pt>
                <c:pt idx="130">
                  <c:v>3.14</c:v>
                </c:pt>
                <c:pt idx="131">
                  <c:v>3.44</c:v>
                </c:pt>
                <c:pt idx="132">
                  <c:v>3.51</c:v>
                </c:pt>
                <c:pt idx="133">
                  <c:v>3.37</c:v>
                </c:pt>
                <c:pt idx="134">
                  <c:v>2.92</c:v>
                </c:pt>
                <c:pt idx="135">
                  <c:v>2.62</c:v>
                </c:pt>
                <c:pt idx="136">
                  <c:v>2.5</c:v>
                </c:pt>
                <c:pt idx="137">
                  <c:v>2.9</c:v>
                </c:pt>
                <c:pt idx="138">
                  <c:v>2.97</c:v>
                </c:pt>
                <c:pt idx="139">
                  <c:v>2.76</c:v>
                </c:pt>
                <c:pt idx="140">
                  <c:v>2.56</c:v>
                </c:pt>
                <c:pt idx="141">
                  <c:v>2.58</c:v>
                </c:pt>
                <c:pt idx="142">
                  <c:v>2.81</c:v>
                </c:pt>
                <c:pt idx="143">
                  <c:v>2.99</c:v>
                </c:pt>
                <c:pt idx="144">
                  <c:v>2.76</c:v>
                </c:pt>
                <c:pt idx="145">
                  <c:v>2.44</c:v>
                </c:pt>
                <c:pt idx="146">
                  <c:v>3.1</c:v>
                </c:pt>
                <c:pt idx="147">
                  <c:v>3</c:v>
                </c:pt>
                <c:pt idx="148">
                  <c:v>2.42</c:v>
                </c:pt>
                <c:pt idx="149">
                  <c:v>2.73</c:v>
                </c:pt>
                <c:pt idx="150">
                  <c:v>2.95</c:v>
                </c:pt>
                <c:pt idx="151">
                  <c:v>2.1800000000000002</c:v>
                </c:pt>
                <c:pt idx="152">
                  <c:v>2.4500000000000002</c:v>
                </c:pt>
                <c:pt idx="153">
                  <c:v>2.5499999999999998</c:v>
                </c:pt>
                <c:pt idx="154">
                  <c:v>2.35</c:v>
                </c:pt>
                <c:pt idx="155">
                  <c:v>2.0499999999999998</c:v>
                </c:pt>
                <c:pt idx="156">
                  <c:v>2.6</c:v>
                </c:pt>
                <c:pt idx="157">
                  <c:v>1.86</c:v>
                </c:pt>
                <c:pt idx="158">
                  <c:v>2.36</c:v>
                </c:pt>
                <c:pt idx="159">
                  <c:v>2.1800000000000002</c:v>
                </c:pt>
                <c:pt idx="160">
                  <c:v>2.2599999999999998</c:v>
                </c:pt>
                <c:pt idx="161">
                  <c:v>2.5299999999999998</c:v>
                </c:pt>
                <c:pt idx="162">
                  <c:v>2.3199999999999998</c:v>
                </c:pt>
                <c:pt idx="163">
                  <c:v>2.56</c:v>
                </c:pt>
                <c:pt idx="164">
                  <c:v>2.9</c:v>
                </c:pt>
                <c:pt idx="165">
                  <c:v>2.4700000000000002</c:v>
                </c:pt>
                <c:pt idx="166">
                  <c:v>2.75</c:v>
                </c:pt>
                <c:pt idx="167">
                  <c:v>2.98</c:v>
                </c:pt>
                <c:pt idx="168">
                  <c:v>2.85</c:v>
                </c:pt>
                <c:pt idx="169">
                  <c:v>3.01</c:v>
                </c:pt>
                <c:pt idx="170">
                  <c:v>2.82</c:v>
                </c:pt>
                <c:pt idx="171">
                  <c:v>2.65</c:v>
                </c:pt>
                <c:pt idx="172">
                  <c:v>2.97</c:v>
                </c:pt>
                <c:pt idx="173">
                  <c:v>2.86</c:v>
                </c:pt>
                <c:pt idx="174">
                  <c:v>2.95</c:v>
                </c:pt>
                <c:pt idx="175">
                  <c:v>3.55</c:v>
                </c:pt>
                <c:pt idx="176">
                  <c:v>2.95</c:v>
                </c:pt>
                <c:pt idx="177">
                  <c:v>2.94</c:v>
                </c:pt>
                <c:pt idx="178">
                  <c:v>3.15</c:v>
                </c:pt>
                <c:pt idx="179">
                  <c:v>2.85</c:v>
                </c:pt>
                <c:pt idx="180">
                  <c:v>2.71</c:v>
                </c:pt>
                <c:pt idx="181">
                  <c:v>3.52</c:v>
                </c:pt>
                <c:pt idx="182">
                  <c:v>3.49</c:v>
                </c:pt>
                <c:pt idx="183">
                  <c:v>3.09</c:v>
                </c:pt>
                <c:pt idx="184">
                  <c:v>3.24</c:v>
                </c:pt>
                <c:pt idx="185">
                  <c:v>3.43</c:v>
                </c:pt>
                <c:pt idx="186">
                  <c:v>2.74</c:v>
                </c:pt>
                <c:pt idx="187">
                  <c:v>2.5299999999999998</c:v>
                </c:pt>
                <c:pt idx="188">
                  <c:v>2.5099999999999998</c:v>
                </c:pt>
                <c:pt idx="189">
                  <c:v>2.63</c:v>
                </c:pt>
                <c:pt idx="190">
                  <c:v>2.86</c:v>
                </c:pt>
                <c:pt idx="191">
                  <c:v>3.09</c:v>
                </c:pt>
                <c:pt idx="192">
                  <c:v>2.76</c:v>
                </c:pt>
                <c:pt idx="193">
                  <c:v>3.32</c:v>
                </c:pt>
                <c:pt idx="194">
                  <c:v>3.26</c:v>
                </c:pt>
                <c:pt idx="195">
                  <c:v>2.98</c:v>
                </c:pt>
                <c:pt idx="196">
                  <c:v>3.32</c:v>
                </c:pt>
                <c:pt idx="197">
                  <c:v>2.69</c:v>
                </c:pt>
                <c:pt idx="198">
                  <c:v>3.02</c:v>
                </c:pt>
                <c:pt idx="199">
                  <c:v>2.67</c:v>
                </c:pt>
                <c:pt idx="200">
                  <c:v>2.33</c:v>
                </c:pt>
                <c:pt idx="201">
                  <c:v>2.8</c:v>
                </c:pt>
                <c:pt idx="202">
                  <c:v>3.28</c:v>
                </c:pt>
                <c:pt idx="203">
                  <c:v>2.41</c:v>
                </c:pt>
                <c:pt idx="204">
                  <c:v>3.12</c:v>
                </c:pt>
                <c:pt idx="205">
                  <c:v>3.39</c:v>
                </c:pt>
                <c:pt idx="206">
                  <c:v>3.26</c:v>
                </c:pt>
                <c:pt idx="207">
                  <c:v>3.78</c:v>
                </c:pt>
                <c:pt idx="208">
                  <c:v>3.14</c:v>
                </c:pt>
                <c:pt idx="209">
                  <c:v>2.84</c:v>
                </c:pt>
                <c:pt idx="210">
                  <c:v>2.96</c:v>
                </c:pt>
                <c:pt idx="211">
                  <c:v>3.01</c:v>
                </c:pt>
                <c:pt idx="212">
                  <c:v>3.42</c:v>
                </c:pt>
                <c:pt idx="213">
                  <c:v>3.29</c:v>
                </c:pt>
                <c:pt idx="214">
                  <c:v>3.71</c:v>
                </c:pt>
                <c:pt idx="215">
                  <c:v>3.1</c:v>
                </c:pt>
                <c:pt idx="216">
                  <c:v>2.87</c:v>
                </c:pt>
                <c:pt idx="217">
                  <c:v>2.95</c:v>
                </c:pt>
                <c:pt idx="218">
                  <c:v>3.26</c:v>
                </c:pt>
                <c:pt idx="219">
                  <c:v>2.75</c:v>
                </c:pt>
                <c:pt idx="220">
                  <c:v>2.2200000000000002</c:v>
                </c:pt>
                <c:pt idx="221">
                  <c:v>2.5499999999999998</c:v>
                </c:pt>
                <c:pt idx="222">
                  <c:v>2.71</c:v>
                </c:pt>
                <c:pt idx="223">
                  <c:v>3.25</c:v>
                </c:pt>
                <c:pt idx="224">
                  <c:v>3.13</c:v>
                </c:pt>
                <c:pt idx="225">
                  <c:v>3.24</c:v>
                </c:pt>
                <c:pt idx="226">
                  <c:v>2.98</c:v>
                </c:pt>
                <c:pt idx="227">
                  <c:v>2.58</c:v>
                </c:pt>
                <c:pt idx="228">
                  <c:v>3.05</c:v>
                </c:pt>
                <c:pt idx="229">
                  <c:v>2.75</c:v>
                </c:pt>
                <c:pt idx="230">
                  <c:v>2.93</c:v>
                </c:pt>
                <c:pt idx="231">
                  <c:v>2.91</c:v>
                </c:pt>
                <c:pt idx="232">
                  <c:v>2.52</c:v>
                </c:pt>
                <c:pt idx="233">
                  <c:v>3.2</c:v>
                </c:pt>
                <c:pt idx="234">
                  <c:v>2.5</c:v>
                </c:pt>
                <c:pt idx="235">
                  <c:v>3.44</c:v>
                </c:pt>
                <c:pt idx="236">
                  <c:v>2.81</c:v>
                </c:pt>
                <c:pt idx="237">
                  <c:v>3.34</c:v>
                </c:pt>
                <c:pt idx="238">
                  <c:v>2.69</c:v>
                </c:pt>
                <c:pt idx="239">
                  <c:v>2.67</c:v>
                </c:pt>
                <c:pt idx="240">
                  <c:v>2.46</c:v>
                </c:pt>
                <c:pt idx="241">
                  <c:v>2.25</c:v>
                </c:pt>
                <c:pt idx="242">
                  <c:v>2.39</c:v>
                </c:pt>
                <c:pt idx="243">
                  <c:v>3.04</c:v>
                </c:pt>
                <c:pt idx="244">
                  <c:v>3</c:v>
                </c:pt>
                <c:pt idx="245">
                  <c:v>2.5</c:v>
                </c:pt>
                <c:pt idx="246">
                  <c:v>2.94</c:v>
                </c:pt>
                <c:pt idx="247">
                  <c:v>2.85</c:v>
                </c:pt>
                <c:pt idx="248">
                  <c:v>2.57</c:v>
                </c:pt>
                <c:pt idx="249">
                  <c:v>2.46</c:v>
                </c:pt>
                <c:pt idx="250">
                  <c:v>2.3199999999999998</c:v>
                </c:pt>
                <c:pt idx="251">
                  <c:v>2.46</c:v>
                </c:pt>
                <c:pt idx="252">
                  <c:v>2.96</c:v>
                </c:pt>
                <c:pt idx="253">
                  <c:v>2.17</c:v>
                </c:pt>
                <c:pt idx="254">
                  <c:v>2.38</c:v>
                </c:pt>
                <c:pt idx="255">
                  <c:v>2.36</c:v>
                </c:pt>
                <c:pt idx="256">
                  <c:v>2.56</c:v>
                </c:pt>
                <c:pt idx="257">
                  <c:v>2.75</c:v>
                </c:pt>
                <c:pt idx="258">
                  <c:v>2.54</c:v>
                </c:pt>
                <c:pt idx="259">
                  <c:v>2.46</c:v>
                </c:pt>
                <c:pt idx="260">
                  <c:v>2.6</c:v>
                </c:pt>
                <c:pt idx="261">
                  <c:v>2.64</c:v>
                </c:pt>
                <c:pt idx="262">
                  <c:v>3.07</c:v>
                </c:pt>
                <c:pt idx="263">
                  <c:v>2.36</c:v>
                </c:pt>
                <c:pt idx="264">
                  <c:v>2.31</c:v>
                </c:pt>
                <c:pt idx="265">
                  <c:v>2.17</c:v>
                </c:pt>
                <c:pt idx="266">
                  <c:v>2.2200000000000002</c:v>
                </c:pt>
                <c:pt idx="267">
                  <c:v>2.71</c:v>
                </c:pt>
                <c:pt idx="268">
                  <c:v>2.57</c:v>
                </c:pt>
                <c:pt idx="269">
                  <c:v>2.13</c:v>
                </c:pt>
                <c:pt idx="270">
                  <c:v>2.73</c:v>
                </c:pt>
                <c:pt idx="271">
                  <c:v>2.64</c:v>
                </c:pt>
                <c:pt idx="272">
                  <c:v>2.64</c:v>
                </c:pt>
                <c:pt idx="273">
                  <c:v>2.68</c:v>
                </c:pt>
                <c:pt idx="274">
                  <c:v>2.33</c:v>
                </c:pt>
                <c:pt idx="275">
                  <c:v>2.13</c:v>
                </c:pt>
                <c:pt idx="276">
                  <c:v>2.93</c:v>
                </c:pt>
                <c:pt idx="277">
                  <c:v>3.42</c:v>
                </c:pt>
                <c:pt idx="278">
                  <c:v>3.51</c:v>
                </c:pt>
                <c:pt idx="279">
                  <c:v>2.58</c:v>
                </c:pt>
                <c:pt idx="280">
                  <c:v>2.82</c:v>
                </c:pt>
                <c:pt idx="281">
                  <c:v>2.5499999999999998</c:v>
                </c:pt>
                <c:pt idx="282">
                  <c:v>2.04</c:v>
                </c:pt>
                <c:pt idx="283">
                  <c:v>2.33</c:v>
                </c:pt>
                <c:pt idx="284">
                  <c:v>2</c:v>
                </c:pt>
                <c:pt idx="285">
                  <c:v>2.64</c:v>
                </c:pt>
                <c:pt idx="286">
                  <c:v>2.2599999999999998</c:v>
                </c:pt>
                <c:pt idx="287">
                  <c:v>2.78</c:v>
                </c:pt>
                <c:pt idx="288">
                  <c:v>2.7</c:v>
                </c:pt>
                <c:pt idx="289">
                  <c:v>2.52</c:v>
                </c:pt>
                <c:pt idx="290">
                  <c:v>2.56</c:v>
                </c:pt>
                <c:pt idx="291">
                  <c:v>2.35</c:v>
                </c:pt>
                <c:pt idx="292">
                  <c:v>2.75</c:v>
                </c:pt>
                <c:pt idx="293">
                  <c:v>2.1800000000000002</c:v>
                </c:pt>
                <c:pt idx="294">
                  <c:v>2.17</c:v>
                </c:pt>
                <c:pt idx="295">
                  <c:v>2.2999999999999998</c:v>
                </c:pt>
                <c:pt idx="296">
                  <c:v>2.97</c:v>
                </c:pt>
                <c:pt idx="297">
                  <c:v>3</c:v>
                </c:pt>
                <c:pt idx="298">
                  <c:v>2.5499999999999998</c:v>
                </c:pt>
                <c:pt idx="299">
                  <c:v>2.19</c:v>
                </c:pt>
                <c:pt idx="300">
                  <c:v>2.5499999999999998</c:v>
                </c:pt>
                <c:pt idx="301">
                  <c:v>2.2599999999999998</c:v>
                </c:pt>
                <c:pt idx="302">
                  <c:v>2.2999999999999998</c:v>
                </c:pt>
                <c:pt idx="303">
                  <c:v>2.38</c:v>
                </c:pt>
                <c:pt idx="304">
                  <c:v>2.57</c:v>
                </c:pt>
                <c:pt idx="305">
                  <c:v>1.72</c:v>
                </c:pt>
                <c:pt idx="306">
                  <c:v>2.1</c:v>
                </c:pt>
                <c:pt idx="307">
                  <c:v>1.85</c:v>
                </c:pt>
                <c:pt idx="308">
                  <c:v>1.74</c:v>
                </c:pt>
                <c:pt idx="309">
                  <c:v>2.29</c:v>
                </c:pt>
                <c:pt idx="310">
                  <c:v>2.79</c:v>
                </c:pt>
                <c:pt idx="311">
                  <c:v>2.95</c:v>
                </c:pt>
                <c:pt idx="312">
                  <c:v>2.75</c:v>
                </c:pt>
                <c:pt idx="313">
                  <c:v>2.69</c:v>
                </c:pt>
                <c:pt idx="314">
                  <c:v>2.72</c:v>
                </c:pt>
                <c:pt idx="315">
                  <c:v>2.5</c:v>
                </c:pt>
                <c:pt idx="316">
                  <c:v>2.66</c:v>
                </c:pt>
                <c:pt idx="317">
                  <c:v>2.67</c:v>
                </c:pt>
                <c:pt idx="318">
                  <c:v>2.67</c:v>
                </c:pt>
                <c:pt idx="319">
                  <c:v>2.48</c:v>
                </c:pt>
                <c:pt idx="320">
                  <c:v>2.71</c:v>
                </c:pt>
                <c:pt idx="321">
                  <c:v>2.88</c:v>
                </c:pt>
                <c:pt idx="322">
                  <c:v>2.61</c:v>
                </c:pt>
                <c:pt idx="323">
                  <c:v>2.56</c:v>
                </c:pt>
                <c:pt idx="324">
                  <c:v>2.77</c:v>
                </c:pt>
                <c:pt idx="325">
                  <c:v>2.99</c:v>
                </c:pt>
                <c:pt idx="326">
                  <c:v>4.0999999999999996</c:v>
                </c:pt>
                <c:pt idx="327">
                  <c:v>3.07</c:v>
                </c:pt>
                <c:pt idx="328">
                  <c:v>3.16</c:v>
                </c:pt>
                <c:pt idx="329">
                  <c:v>2.99</c:v>
                </c:pt>
                <c:pt idx="330">
                  <c:v>3.31</c:v>
                </c:pt>
                <c:pt idx="331">
                  <c:v>3.16</c:v>
                </c:pt>
                <c:pt idx="332">
                  <c:v>2.6</c:v>
                </c:pt>
                <c:pt idx="333">
                  <c:v>3.1</c:v>
                </c:pt>
                <c:pt idx="334">
                  <c:v>3.34</c:v>
                </c:pt>
                <c:pt idx="335">
                  <c:v>3.33</c:v>
                </c:pt>
                <c:pt idx="336">
                  <c:v>3.55</c:v>
                </c:pt>
                <c:pt idx="337">
                  <c:v>2.99</c:v>
                </c:pt>
                <c:pt idx="338">
                  <c:v>2.39</c:v>
                </c:pt>
                <c:pt idx="339">
                  <c:v>3.17</c:v>
                </c:pt>
                <c:pt idx="340">
                  <c:v>2.94</c:v>
                </c:pt>
                <c:pt idx="341">
                  <c:v>2.38</c:v>
                </c:pt>
                <c:pt idx="342">
                  <c:v>2.65</c:v>
                </c:pt>
                <c:pt idx="343">
                  <c:v>2.4700000000000002</c:v>
                </c:pt>
                <c:pt idx="344">
                  <c:v>3.21</c:v>
                </c:pt>
                <c:pt idx="345">
                  <c:v>2.8</c:v>
                </c:pt>
                <c:pt idx="346">
                  <c:v>3.26</c:v>
                </c:pt>
                <c:pt idx="347">
                  <c:v>3.21</c:v>
                </c:pt>
                <c:pt idx="348">
                  <c:v>2.76</c:v>
                </c:pt>
                <c:pt idx="349">
                  <c:v>3.36</c:v>
                </c:pt>
                <c:pt idx="350">
                  <c:v>3.84</c:v>
                </c:pt>
                <c:pt idx="351">
                  <c:v>3.94</c:v>
                </c:pt>
                <c:pt idx="352">
                  <c:v>3.33</c:v>
                </c:pt>
                <c:pt idx="353">
                  <c:v>4.75</c:v>
                </c:pt>
                <c:pt idx="354">
                  <c:v>4.42</c:v>
                </c:pt>
                <c:pt idx="355">
                  <c:v>3.84</c:v>
                </c:pt>
                <c:pt idx="356">
                  <c:v>3.23</c:v>
                </c:pt>
                <c:pt idx="357">
                  <c:v>3.42</c:v>
                </c:pt>
                <c:pt idx="358">
                  <c:v>3.53</c:v>
                </c:pt>
                <c:pt idx="359">
                  <c:v>3.41</c:v>
                </c:pt>
                <c:pt idx="360">
                  <c:v>4.41</c:v>
                </c:pt>
                <c:pt idx="361">
                  <c:v>4.17</c:v>
                </c:pt>
                <c:pt idx="362">
                  <c:v>3.35</c:v>
                </c:pt>
                <c:pt idx="363">
                  <c:v>3.52</c:v>
                </c:pt>
                <c:pt idx="364">
                  <c:v>3.58</c:v>
                </c:pt>
              </c:numCache>
            </c:numRef>
          </c:yVal>
          <c:smooth val="0"/>
          <c:extLst>
            <c:ext xmlns:c16="http://schemas.microsoft.com/office/drawing/2014/chart" uri="{C3380CC4-5D6E-409C-BE32-E72D297353CC}">
              <c16:uniqueId val="{00000000-87CA-4385-B682-CAF742128CE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Wind Speed (m/s</a:t>
                </a:r>
                <a:r>
                  <a:rPr lang="en-US" sz="1400"/>
                  <a:t>)</a:t>
                </a:r>
              </a:p>
            </c:rich>
          </c:tx>
          <c:layout>
            <c:manualLayout>
              <c:xMode val="edge"/>
              <c:yMode val="edge"/>
              <c:x val="1.7694012504729816E-2"/>
              <c:y val="0.145136988224065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12.54</c:v>
                </c:pt>
                <c:pt idx="1">
                  <c:v>10.119999999999999</c:v>
                </c:pt>
                <c:pt idx="2">
                  <c:v>9.17</c:v>
                </c:pt>
                <c:pt idx="3">
                  <c:v>9.66</c:v>
                </c:pt>
                <c:pt idx="4">
                  <c:v>8.6300000000000008</c:v>
                </c:pt>
                <c:pt idx="5">
                  <c:v>9.5500000000000007</c:v>
                </c:pt>
                <c:pt idx="6">
                  <c:v>9.9600000000000009</c:v>
                </c:pt>
                <c:pt idx="7">
                  <c:v>11.66</c:v>
                </c:pt>
                <c:pt idx="8">
                  <c:v>11.63</c:v>
                </c:pt>
                <c:pt idx="9">
                  <c:v>12.89</c:v>
                </c:pt>
                <c:pt idx="10">
                  <c:v>11.3</c:v>
                </c:pt>
                <c:pt idx="11">
                  <c:v>11.88</c:v>
                </c:pt>
                <c:pt idx="12">
                  <c:v>12.28</c:v>
                </c:pt>
                <c:pt idx="13">
                  <c:v>11.86</c:v>
                </c:pt>
                <c:pt idx="14">
                  <c:v>10.58</c:v>
                </c:pt>
                <c:pt idx="15">
                  <c:v>8.0399999999999991</c:v>
                </c:pt>
                <c:pt idx="16">
                  <c:v>10.66</c:v>
                </c:pt>
                <c:pt idx="17">
                  <c:v>11.96</c:v>
                </c:pt>
                <c:pt idx="18">
                  <c:v>11.29</c:v>
                </c:pt>
                <c:pt idx="19">
                  <c:v>10.35</c:v>
                </c:pt>
                <c:pt idx="20">
                  <c:v>11.25</c:v>
                </c:pt>
                <c:pt idx="21">
                  <c:v>9.06</c:v>
                </c:pt>
                <c:pt idx="22">
                  <c:v>9.77</c:v>
                </c:pt>
                <c:pt idx="23">
                  <c:v>12</c:v>
                </c:pt>
                <c:pt idx="24">
                  <c:v>10.9</c:v>
                </c:pt>
                <c:pt idx="25">
                  <c:v>10.35</c:v>
                </c:pt>
                <c:pt idx="26">
                  <c:v>10.65</c:v>
                </c:pt>
                <c:pt idx="27">
                  <c:v>10.25</c:v>
                </c:pt>
                <c:pt idx="28">
                  <c:v>11.95</c:v>
                </c:pt>
                <c:pt idx="29">
                  <c:v>11.76</c:v>
                </c:pt>
                <c:pt idx="30">
                  <c:v>10</c:v>
                </c:pt>
                <c:pt idx="31">
                  <c:v>12.6</c:v>
                </c:pt>
                <c:pt idx="32">
                  <c:v>10.4</c:v>
                </c:pt>
                <c:pt idx="33">
                  <c:v>10.94</c:v>
                </c:pt>
                <c:pt idx="34">
                  <c:v>10.77</c:v>
                </c:pt>
                <c:pt idx="35">
                  <c:v>12.04</c:v>
                </c:pt>
                <c:pt idx="36">
                  <c:v>12.23</c:v>
                </c:pt>
                <c:pt idx="37">
                  <c:v>12.86</c:v>
                </c:pt>
                <c:pt idx="38">
                  <c:v>12.85</c:v>
                </c:pt>
                <c:pt idx="39">
                  <c:v>11.6</c:v>
                </c:pt>
                <c:pt idx="40">
                  <c:v>15.67</c:v>
                </c:pt>
                <c:pt idx="41">
                  <c:v>13.48</c:v>
                </c:pt>
                <c:pt idx="42">
                  <c:v>12.15</c:v>
                </c:pt>
                <c:pt idx="43">
                  <c:v>11.4</c:v>
                </c:pt>
                <c:pt idx="44">
                  <c:v>11.81</c:v>
                </c:pt>
                <c:pt idx="45">
                  <c:v>11.54</c:v>
                </c:pt>
                <c:pt idx="46">
                  <c:v>10.68</c:v>
                </c:pt>
                <c:pt idx="47">
                  <c:v>11.07</c:v>
                </c:pt>
                <c:pt idx="48">
                  <c:v>10.93</c:v>
                </c:pt>
                <c:pt idx="49">
                  <c:v>12.43</c:v>
                </c:pt>
                <c:pt idx="50">
                  <c:v>12.38</c:v>
                </c:pt>
                <c:pt idx="51">
                  <c:v>11.23</c:v>
                </c:pt>
                <c:pt idx="52">
                  <c:v>10.17</c:v>
                </c:pt>
                <c:pt idx="53">
                  <c:v>9.07</c:v>
                </c:pt>
                <c:pt idx="54">
                  <c:v>8.77</c:v>
                </c:pt>
                <c:pt idx="55">
                  <c:v>11.55</c:v>
                </c:pt>
                <c:pt idx="56">
                  <c:v>11.3</c:v>
                </c:pt>
                <c:pt idx="57">
                  <c:v>12.15</c:v>
                </c:pt>
                <c:pt idx="58">
                  <c:v>11.76</c:v>
                </c:pt>
                <c:pt idx="59">
                  <c:v>11.76</c:v>
                </c:pt>
                <c:pt idx="60">
                  <c:v>12.16</c:v>
                </c:pt>
                <c:pt idx="61">
                  <c:v>12.65</c:v>
                </c:pt>
                <c:pt idx="62">
                  <c:v>11.47</c:v>
                </c:pt>
                <c:pt idx="63">
                  <c:v>12.23</c:v>
                </c:pt>
                <c:pt idx="64">
                  <c:v>13.62</c:v>
                </c:pt>
                <c:pt idx="65">
                  <c:v>12.37</c:v>
                </c:pt>
                <c:pt idx="66">
                  <c:v>13.92</c:v>
                </c:pt>
                <c:pt idx="67">
                  <c:v>11.2</c:v>
                </c:pt>
                <c:pt idx="68">
                  <c:v>10.66</c:v>
                </c:pt>
                <c:pt idx="69">
                  <c:v>10</c:v>
                </c:pt>
                <c:pt idx="70">
                  <c:v>11.03</c:v>
                </c:pt>
                <c:pt idx="71">
                  <c:v>11.56</c:v>
                </c:pt>
                <c:pt idx="72">
                  <c:v>11.08</c:v>
                </c:pt>
                <c:pt idx="73">
                  <c:v>10.68</c:v>
                </c:pt>
                <c:pt idx="74">
                  <c:v>12.11</c:v>
                </c:pt>
                <c:pt idx="75">
                  <c:v>11.4</c:v>
                </c:pt>
                <c:pt idx="76">
                  <c:v>10.88</c:v>
                </c:pt>
                <c:pt idx="77">
                  <c:v>10.47</c:v>
                </c:pt>
                <c:pt idx="78">
                  <c:v>10.3</c:v>
                </c:pt>
                <c:pt idx="79">
                  <c:v>10.19</c:v>
                </c:pt>
                <c:pt idx="80">
                  <c:v>10.97</c:v>
                </c:pt>
                <c:pt idx="81">
                  <c:v>10.87</c:v>
                </c:pt>
                <c:pt idx="82">
                  <c:v>10.76</c:v>
                </c:pt>
                <c:pt idx="83">
                  <c:v>10.66</c:v>
                </c:pt>
                <c:pt idx="84">
                  <c:v>11.43</c:v>
                </c:pt>
                <c:pt idx="85">
                  <c:v>10.64</c:v>
                </c:pt>
                <c:pt idx="86">
                  <c:v>11.11</c:v>
                </c:pt>
                <c:pt idx="87">
                  <c:v>11.26</c:v>
                </c:pt>
                <c:pt idx="88">
                  <c:v>10.88</c:v>
                </c:pt>
                <c:pt idx="89">
                  <c:v>11.43</c:v>
                </c:pt>
                <c:pt idx="90">
                  <c:v>9.92</c:v>
                </c:pt>
                <c:pt idx="91">
                  <c:v>9.32</c:v>
                </c:pt>
                <c:pt idx="92">
                  <c:v>8.82</c:v>
                </c:pt>
                <c:pt idx="93">
                  <c:v>11.11</c:v>
                </c:pt>
                <c:pt idx="94">
                  <c:v>10.83</c:v>
                </c:pt>
                <c:pt idx="95">
                  <c:v>12</c:v>
                </c:pt>
                <c:pt idx="96">
                  <c:v>12.26</c:v>
                </c:pt>
                <c:pt idx="97">
                  <c:v>11.45</c:v>
                </c:pt>
                <c:pt idx="98">
                  <c:v>12.01</c:v>
                </c:pt>
                <c:pt idx="99">
                  <c:v>11.7</c:v>
                </c:pt>
                <c:pt idx="100">
                  <c:v>10.32</c:v>
                </c:pt>
                <c:pt idx="101">
                  <c:v>10.82</c:v>
                </c:pt>
                <c:pt idx="102">
                  <c:v>10.06</c:v>
                </c:pt>
                <c:pt idx="103">
                  <c:v>10.31</c:v>
                </c:pt>
                <c:pt idx="104">
                  <c:v>10.01</c:v>
                </c:pt>
                <c:pt idx="105">
                  <c:v>10.1</c:v>
                </c:pt>
                <c:pt idx="106">
                  <c:v>10.85</c:v>
                </c:pt>
                <c:pt idx="107">
                  <c:v>9.86</c:v>
                </c:pt>
                <c:pt idx="108">
                  <c:v>10.79</c:v>
                </c:pt>
                <c:pt idx="109">
                  <c:v>9.2200000000000006</c:v>
                </c:pt>
                <c:pt idx="110">
                  <c:v>8.89</c:v>
                </c:pt>
                <c:pt idx="111">
                  <c:v>9.6</c:v>
                </c:pt>
                <c:pt idx="112">
                  <c:v>10.49</c:v>
                </c:pt>
                <c:pt idx="113">
                  <c:v>9.98</c:v>
                </c:pt>
                <c:pt idx="114">
                  <c:v>9.94</c:v>
                </c:pt>
                <c:pt idx="115">
                  <c:v>9.08</c:v>
                </c:pt>
                <c:pt idx="116">
                  <c:v>8.66</c:v>
                </c:pt>
                <c:pt idx="117">
                  <c:v>8.69</c:v>
                </c:pt>
                <c:pt idx="118">
                  <c:v>10.52</c:v>
                </c:pt>
                <c:pt idx="119">
                  <c:v>9.35</c:v>
                </c:pt>
                <c:pt idx="120">
                  <c:v>7.51</c:v>
                </c:pt>
                <c:pt idx="121">
                  <c:v>8.84</c:v>
                </c:pt>
                <c:pt idx="122">
                  <c:v>7.74</c:v>
                </c:pt>
                <c:pt idx="123">
                  <c:v>8.81</c:v>
                </c:pt>
                <c:pt idx="124">
                  <c:v>8.5299999999999994</c:v>
                </c:pt>
                <c:pt idx="125">
                  <c:v>7.59</c:v>
                </c:pt>
                <c:pt idx="126">
                  <c:v>8.1300000000000008</c:v>
                </c:pt>
                <c:pt idx="127">
                  <c:v>9.59</c:v>
                </c:pt>
                <c:pt idx="128">
                  <c:v>9.3000000000000007</c:v>
                </c:pt>
                <c:pt idx="129">
                  <c:v>8.74</c:v>
                </c:pt>
                <c:pt idx="130">
                  <c:v>8.1199999999999992</c:v>
                </c:pt>
                <c:pt idx="131">
                  <c:v>9.9499999999999993</c:v>
                </c:pt>
                <c:pt idx="132">
                  <c:v>9.08</c:v>
                </c:pt>
                <c:pt idx="133">
                  <c:v>7.97</c:v>
                </c:pt>
                <c:pt idx="134">
                  <c:v>8.2899999999999991</c:v>
                </c:pt>
                <c:pt idx="135">
                  <c:v>7.89</c:v>
                </c:pt>
                <c:pt idx="136">
                  <c:v>8.34</c:v>
                </c:pt>
                <c:pt idx="137">
                  <c:v>8.66</c:v>
                </c:pt>
                <c:pt idx="138">
                  <c:v>8.3699999999999992</c:v>
                </c:pt>
                <c:pt idx="139">
                  <c:v>9.2100000000000009</c:v>
                </c:pt>
                <c:pt idx="140">
                  <c:v>7.37</c:v>
                </c:pt>
                <c:pt idx="141">
                  <c:v>10.45</c:v>
                </c:pt>
                <c:pt idx="142">
                  <c:v>7.89</c:v>
                </c:pt>
                <c:pt idx="143">
                  <c:v>8.0399999999999991</c:v>
                </c:pt>
                <c:pt idx="144">
                  <c:v>7.28</c:v>
                </c:pt>
                <c:pt idx="145">
                  <c:v>9.02</c:v>
                </c:pt>
                <c:pt idx="146">
                  <c:v>9.99</c:v>
                </c:pt>
                <c:pt idx="147">
                  <c:v>8.15</c:v>
                </c:pt>
                <c:pt idx="148">
                  <c:v>7.72</c:v>
                </c:pt>
                <c:pt idx="149">
                  <c:v>9.57</c:v>
                </c:pt>
                <c:pt idx="150">
                  <c:v>11.19</c:v>
                </c:pt>
                <c:pt idx="151">
                  <c:v>10.15</c:v>
                </c:pt>
                <c:pt idx="152">
                  <c:v>7.76</c:v>
                </c:pt>
                <c:pt idx="153">
                  <c:v>6.77</c:v>
                </c:pt>
                <c:pt idx="154">
                  <c:v>8.6</c:v>
                </c:pt>
                <c:pt idx="155">
                  <c:v>10.91</c:v>
                </c:pt>
                <c:pt idx="156">
                  <c:v>8.39</c:v>
                </c:pt>
                <c:pt idx="157">
                  <c:v>8.23</c:v>
                </c:pt>
                <c:pt idx="158">
                  <c:v>8.57</c:v>
                </c:pt>
                <c:pt idx="159">
                  <c:v>7.24</c:v>
                </c:pt>
                <c:pt idx="160">
                  <c:v>7.34</c:v>
                </c:pt>
                <c:pt idx="161">
                  <c:v>9.6999999999999993</c:v>
                </c:pt>
                <c:pt idx="162">
                  <c:v>7.4</c:v>
                </c:pt>
                <c:pt idx="163">
                  <c:v>7.36</c:v>
                </c:pt>
                <c:pt idx="164">
                  <c:v>9.24</c:v>
                </c:pt>
                <c:pt idx="165">
                  <c:v>8.08</c:v>
                </c:pt>
                <c:pt idx="166">
                  <c:v>7.99</c:v>
                </c:pt>
                <c:pt idx="167">
                  <c:v>7.97</c:v>
                </c:pt>
                <c:pt idx="168">
                  <c:v>9.4</c:v>
                </c:pt>
                <c:pt idx="169">
                  <c:v>7.9</c:v>
                </c:pt>
                <c:pt idx="170">
                  <c:v>10.9</c:v>
                </c:pt>
                <c:pt idx="171">
                  <c:v>9.59</c:v>
                </c:pt>
                <c:pt idx="172">
                  <c:v>7.69</c:v>
                </c:pt>
                <c:pt idx="173">
                  <c:v>8.3699999999999992</c:v>
                </c:pt>
                <c:pt idx="174">
                  <c:v>8.8000000000000007</c:v>
                </c:pt>
                <c:pt idx="175">
                  <c:v>9.66</c:v>
                </c:pt>
                <c:pt idx="176">
                  <c:v>8.19</c:v>
                </c:pt>
                <c:pt idx="177">
                  <c:v>7.66</c:v>
                </c:pt>
                <c:pt idx="178">
                  <c:v>8.8800000000000008</c:v>
                </c:pt>
                <c:pt idx="179">
                  <c:v>7.04</c:v>
                </c:pt>
                <c:pt idx="180">
                  <c:v>8.1999999999999993</c:v>
                </c:pt>
                <c:pt idx="181">
                  <c:v>9.8800000000000008</c:v>
                </c:pt>
                <c:pt idx="182">
                  <c:v>11.35</c:v>
                </c:pt>
                <c:pt idx="183">
                  <c:v>9.64</c:v>
                </c:pt>
                <c:pt idx="184">
                  <c:v>8.82</c:v>
                </c:pt>
                <c:pt idx="185">
                  <c:v>9.57</c:v>
                </c:pt>
                <c:pt idx="186">
                  <c:v>8.16</c:v>
                </c:pt>
                <c:pt idx="187">
                  <c:v>8.4499999999999993</c:v>
                </c:pt>
                <c:pt idx="188">
                  <c:v>6.53</c:v>
                </c:pt>
                <c:pt idx="189">
                  <c:v>8.39</c:v>
                </c:pt>
                <c:pt idx="190">
                  <c:v>8.5299999999999994</c:v>
                </c:pt>
                <c:pt idx="191">
                  <c:v>8.39</c:v>
                </c:pt>
                <c:pt idx="192">
                  <c:v>7.51</c:v>
                </c:pt>
                <c:pt idx="193">
                  <c:v>8.77</c:v>
                </c:pt>
                <c:pt idx="194">
                  <c:v>8.68</c:v>
                </c:pt>
                <c:pt idx="195">
                  <c:v>8.52</c:v>
                </c:pt>
                <c:pt idx="196">
                  <c:v>9.64</c:v>
                </c:pt>
                <c:pt idx="197">
                  <c:v>8.27</c:v>
                </c:pt>
                <c:pt idx="198">
                  <c:v>7.54</c:v>
                </c:pt>
                <c:pt idx="199">
                  <c:v>9.0399999999999991</c:v>
                </c:pt>
                <c:pt idx="200">
                  <c:v>6.76</c:v>
                </c:pt>
                <c:pt idx="201">
                  <c:v>8.11</c:v>
                </c:pt>
                <c:pt idx="202">
                  <c:v>10.68</c:v>
                </c:pt>
                <c:pt idx="203">
                  <c:v>7.33</c:v>
                </c:pt>
                <c:pt idx="204">
                  <c:v>8.23</c:v>
                </c:pt>
                <c:pt idx="205">
                  <c:v>9.75</c:v>
                </c:pt>
                <c:pt idx="206">
                  <c:v>7.95</c:v>
                </c:pt>
                <c:pt idx="207">
                  <c:v>8.9499999999999993</c:v>
                </c:pt>
                <c:pt idx="208">
                  <c:v>8.43</c:v>
                </c:pt>
                <c:pt idx="209">
                  <c:v>7.97</c:v>
                </c:pt>
                <c:pt idx="210">
                  <c:v>8.93</c:v>
                </c:pt>
                <c:pt idx="211">
                  <c:v>9.7100000000000009</c:v>
                </c:pt>
                <c:pt idx="212">
                  <c:v>8</c:v>
                </c:pt>
                <c:pt idx="213">
                  <c:v>9.51</c:v>
                </c:pt>
                <c:pt idx="214">
                  <c:v>8.85</c:v>
                </c:pt>
                <c:pt idx="215">
                  <c:v>7.76</c:v>
                </c:pt>
                <c:pt idx="216">
                  <c:v>7.64</c:v>
                </c:pt>
                <c:pt idx="217">
                  <c:v>7.92</c:v>
                </c:pt>
                <c:pt idx="218">
                  <c:v>8.33</c:v>
                </c:pt>
                <c:pt idx="219">
                  <c:v>9.1</c:v>
                </c:pt>
                <c:pt idx="220">
                  <c:v>8.94</c:v>
                </c:pt>
                <c:pt idx="221">
                  <c:v>8.06</c:v>
                </c:pt>
                <c:pt idx="222">
                  <c:v>7.93</c:v>
                </c:pt>
                <c:pt idx="223">
                  <c:v>8.56</c:v>
                </c:pt>
                <c:pt idx="224">
                  <c:v>8.19</c:v>
                </c:pt>
                <c:pt idx="225">
                  <c:v>9.17</c:v>
                </c:pt>
                <c:pt idx="226">
                  <c:v>11.08</c:v>
                </c:pt>
                <c:pt idx="227">
                  <c:v>7.02</c:v>
                </c:pt>
                <c:pt idx="228">
                  <c:v>7.69</c:v>
                </c:pt>
                <c:pt idx="229">
                  <c:v>8.8699999999999992</c:v>
                </c:pt>
                <c:pt idx="230">
                  <c:v>8.42</c:v>
                </c:pt>
                <c:pt idx="231">
                  <c:v>10.59</c:v>
                </c:pt>
                <c:pt idx="232">
                  <c:v>6.9</c:v>
                </c:pt>
                <c:pt idx="233">
                  <c:v>7.9</c:v>
                </c:pt>
                <c:pt idx="234">
                  <c:v>10.58</c:v>
                </c:pt>
                <c:pt idx="235">
                  <c:v>9.89</c:v>
                </c:pt>
                <c:pt idx="236">
                  <c:v>10.06</c:v>
                </c:pt>
                <c:pt idx="237">
                  <c:v>13.87</c:v>
                </c:pt>
                <c:pt idx="238">
                  <c:v>8.2799999999999994</c:v>
                </c:pt>
                <c:pt idx="239">
                  <c:v>8.1300000000000008</c:v>
                </c:pt>
                <c:pt idx="240">
                  <c:v>7.53</c:v>
                </c:pt>
                <c:pt idx="241">
                  <c:v>7.6</c:v>
                </c:pt>
                <c:pt idx="242">
                  <c:v>8.34</c:v>
                </c:pt>
                <c:pt idx="243">
                  <c:v>8.49</c:v>
                </c:pt>
                <c:pt idx="244">
                  <c:v>10.14</c:v>
                </c:pt>
                <c:pt idx="245">
                  <c:v>7.86</c:v>
                </c:pt>
                <c:pt idx="246">
                  <c:v>7.75</c:v>
                </c:pt>
                <c:pt idx="247">
                  <c:v>9.3800000000000008</c:v>
                </c:pt>
                <c:pt idx="248">
                  <c:v>8.6999999999999993</c:v>
                </c:pt>
                <c:pt idx="249">
                  <c:v>8.2899999999999991</c:v>
                </c:pt>
                <c:pt idx="250">
                  <c:v>8.52</c:v>
                </c:pt>
                <c:pt idx="251">
                  <c:v>8.59</c:v>
                </c:pt>
                <c:pt idx="252">
                  <c:v>8.94</c:v>
                </c:pt>
                <c:pt idx="253">
                  <c:v>6.89</c:v>
                </c:pt>
                <c:pt idx="254">
                  <c:v>8.1199999999999992</c:v>
                </c:pt>
                <c:pt idx="255">
                  <c:v>7.3</c:v>
                </c:pt>
                <c:pt idx="256">
                  <c:v>9.15</c:v>
                </c:pt>
                <c:pt idx="257">
                  <c:v>9.75</c:v>
                </c:pt>
                <c:pt idx="258">
                  <c:v>8.6300000000000008</c:v>
                </c:pt>
                <c:pt idx="259">
                  <c:v>7.05</c:v>
                </c:pt>
                <c:pt idx="260">
                  <c:v>10.74</c:v>
                </c:pt>
                <c:pt idx="261">
                  <c:v>8.42</c:v>
                </c:pt>
                <c:pt idx="262">
                  <c:v>11.36</c:v>
                </c:pt>
                <c:pt idx="263">
                  <c:v>6.59</c:v>
                </c:pt>
                <c:pt idx="264">
                  <c:v>9.17</c:v>
                </c:pt>
                <c:pt idx="265">
                  <c:v>7.36</c:v>
                </c:pt>
                <c:pt idx="266">
                  <c:v>8.81</c:v>
                </c:pt>
                <c:pt idx="267">
                  <c:v>9.77</c:v>
                </c:pt>
                <c:pt idx="268">
                  <c:v>9.89</c:v>
                </c:pt>
                <c:pt idx="269">
                  <c:v>7.46</c:v>
                </c:pt>
                <c:pt idx="270">
                  <c:v>9.4600000000000009</c:v>
                </c:pt>
                <c:pt idx="271">
                  <c:v>9.52</c:v>
                </c:pt>
                <c:pt idx="272">
                  <c:v>9.35</c:v>
                </c:pt>
                <c:pt idx="273">
                  <c:v>8.83</c:v>
                </c:pt>
                <c:pt idx="274">
                  <c:v>7.2</c:v>
                </c:pt>
                <c:pt idx="275">
                  <c:v>7.09</c:v>
                </c:pt>
                <c:pt idx="276">
                  <c:v>9.57</c:v>
                </c:pt>
                <c:pt idx="277">
                  <c:v>8.6</c:v>
                </c:pt>
                <c:pt idx="278">
                  <c:v>9.98</c:v>
                </c:pt>
                <c:pt idx="279">
                  <c:v>8.7799999999999994</c:v>
                </c:pt>
                <c:pt idx="280">
                  <c:v>7.91</c:v>
                </c:pt>
                <c:pt idx="281">
                  <c:v>8.7799999999999994</c:v>
                </c:pt>
                <c:pt idx="282">
                  <c:v>8.1300000000000008</c:v>
                </c:pt>
                <c:pt idx="283">
                  <c:v>8.8800000000000008</c:v>
                </c:pt>
                <c:pt idx="284">
                  <c:v>6.31</c:v>
                </c:pt>
                <c:pt idx="285">
                  <c:v>7.32</c:v>
                </c:pt>
                <c:pt idx="286">
                  <c:v>6.47</c:v>
                </c:pt>
                <c:pt idx="287">
                  <c:v>7.49</c:v>
                </c:pt>
                <c:pt idx="288">
                  <c:v>9.4</c:v>
                </c:pt>
                <c:pt idx="289">
                  <c:v>9.34</c:v>
                </c:pt>
                <c:pt idx="290">
                  <c:v>7.94</c:v>
                </c:pt>
                <c:pt idx="291">
                  <c:v>7.88</c:v>
                </c:pt>
                <c:pt idx="292">
                  <c:v>8.09</c:v>
                </c:pt>
                <c:pt idx="293">
                  <c:v>8.32</c:v>
                </c:pt>
                <c:pt idx="294">
                  <c:v>11.98</c:v>
                </c:pt>
                <c:pt idx="295">
                  <c:v>6.78</c:v>
                </c:pt>
                <c:pt idx="296">
                  <c:v>9.11</c:v>
                </c:pt>
                <c:pt idx="297">
                  <c:v>8.7200000000000006</c:v>
                </c:pt>
                <c:pt idx="298">
                  <c:v>9.25</c:v>
                </c:pt>
                <c:pt idx="299">
                  <c:v>7.94</c:v>
                </c:pt>
                <c:pt idx="300">
                  <c:v>8.14</c:v>
                </c:pt>
                <c:pt idx="301">
                  <c:v>6.64</c:v>
                </c:pt>
                <c:pt idx="302">
                  <c:v>8.51</c:v>
                </c:pt>
                <c:pt idx="303">
                  <c:v>7.01</c:v>
                </c:pt>
                <c:pt idx="304">
                  <c:v>8.02</c:v>
                </c:pt>
                <c:pt idx="305">
                  <c:v>6.18</c:v>
                </c:pt>
                <c:pt idx="306">
                  <c:v>6.7</c:v>
                </c:pt>
                <c:pt idx="307">
                  <c:v>8.1300000000000008</c:v>
                </c:pt>
                <c:pt idx="308">
                  <c:v>8.0399999999999991</c:v>
                </c:pt>
                <c:pt idx="309">
                  <c:v>8.2799999999999994</c:v>
                </c:pt>
                <c:pt idx="310">
                  <c:v>8.23</c:v>
                </c:pt>
                <c:pt idx="311">
                  <c:v>10.61</c:v>
                </c:pt>
                <c:pt idx="312">
                  <c:v>7.96</c:v>
                </c:pt>
                <c:pt idx="313">
                  <c:v>7.68</c:v>
                </c:pt>
                <c:pt idx="314">
                  <c:v>7.59</c:v>
                </c:pt>
                <c:pt idx="315">
                  <c:v>7.64</c:v>
                </c:pt>
                <c:pt idx="316">
                  <c:v>9.1300000000000008</c:v>
                </c:pt>
                <c:pt idx="317">
                  <c:v>7.12</c:v>
                </c:pt>
                <c:pt idx="318">
                  <c:v>8.57</c:v>
                </c:pt>
                <c:pt idx="319">
                  <c:v>7.99</c:v>
                </c:pt>
                <c:pt idx="320">
                  <c:v>9.68</c:v>
                </c:pt>
                <c:pt idx="321">
                  <c:v>8.92</c:v>
                </c:pt>
                <c:pt idx="322">
                  <c:v>7.3</c:v>
                </c:pt>
                <c:pt idx="323">
                  <c:v>7.25</c:v>
                </c:pt>
                <c:pt idx="324">
                  <c:v>8.64</c:v>
                </c:pt>
                <c:pt idx="325">
                  <c:v>7.82</c:v>
                </c:pt>
                <c:pt idx="326">
                  <c:v>10.9</c:v>
                </c:pt>
                <c:pt idx="327">
                  <c:v>9.65</c:v>
                </c:pt>
                <c:pt idx="328">
                  <c:v>8.94</c:v>
                </c:pt>
                <c:pt idx="329">
                  <c:v>7.85</c:v>
                </c:pt>
                <c:pt idx="330">
                  <c:v>9.58</c:v>
                </c:pt>
                <c:pt idx="331">
                  <c:v>8.34</c:v>
                </c:pt>
                <c:pt idx="332">
                  <c:v>7.97</c:v>
                </c:pt>
                <c:pt idx="333">
                  <c:v>8.64</c:v>
                </c:pt>
                <c:pt idx="334">
                  <c:v>8.6</c:v>
                </c:pt>
                <c:pt idx="335">
                  <c:v>8.09</c:v>
                </c:pt>
                <c:pt idx="336">
                  <c:v>9.56</c:v>
                </c:pt>
                <c:pt idx="337">
                  <c:v>8.5500000000000007</c:v>
                </c:pt>
                <c:pt idx="338">
                  <c:v>7.51</c:v>
                </c:pt>
                <c:pt idx="339">
                  <c:v>9.1300000000000008</c:v>
                </c:pt>
                <c:pt idx="340">
                  <c:v>9.73</c:v>
                </c:pt>
                <c:pt idx="341">
                  <c:v>7.13</c:v>
                </c:pt>
                <c:pt idx="342">
                  <c:v>7.16</c:v>
                </c:pt>
                <c:pt idx="343">
                  <c:v>7.69</c:v>
                </c:pt>
                <c:pt idx="344">
                  <c:v>8.16</c:v>
                </c:pt>
                <c:pt idx="345">
                  <c:v>9.4499999999999993</c:v>
                </c:pt>
                <c:pt idx="346">
                  <c:v>8.93</c:v>
                </c:pt>
                <c:pt idx="347">
                  <c:v>7.83</c:v>
                </c:pt>
                <c:pt idx="348">
                  <c:v>7.68</c:v>
                </c:pt>
                <c:pt idx="349">
                  <c:v>9.43</c:v>
                </c:pt>
                <c:pt idx="350">
                  <c:v>10.17</c:v>
                </c:pt>
                <c:pt idx="351">
                  <c:v>10.72</c:v>
                </c:pt>
                <c:pt idx="352">
                  <c:v>9.36</c:v>
                </c:pt>
                <c:pt idx="353">
                  <c:v>10.95</c:v>
                </c:pt>
                <c:pt idx="354">
                  <c:v>11.15</c:v>
                </c:pt>
                <c:pt idx="355">
                  <c:v>9.4700000000000006</c:v>
                </c:pt>
                <c:pt idx="356">
                  <c:v>9.1999999999999993</c:v>
                </c:pt>
                <c:pt idx="357">
                  <c:v>10.77</c:v>
                </c:pt>
                <c:pt idx="358">
                  <c:v>9.17</c:v>
                </c:pt>
                <c:pt idx="359">
                  <c:v>9.84</c:v>
                </c:pt>
                <c:pt idx="360">
                  <c:v>12.05</c:v>
                </c:pt>
                <c:pt idx="361">
                  <c:v>11.09</c:v>
                </c:pt>
                <c:pt idx="362">
                  <c:v>7.79</c:v>
                </c:pt>
                <c:pt idx="363">
                  <c:v>9.1300000000000008</c:v>
                </c:pt>
                <c:pt idx="364">
                  <c:v>10.69</c:v>
                </c:pt>
              </c:numCache>
            </c:numRef>
          </c:yVal>
          <c:smooth val="0"/>
          <c:extLst>
            <c:ext xmlns:c16="http://schemas.microsoft.com/office/drawing/2014/chart" uri="{C3380CC4-5D6E-409C-BE32-E72D297353CC}">
              <c16:uniqueId val="{00000000-CB36-4CB0-9D60-3FA84D147E8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6"/>
          <c:min val="4"/>
        </c:scaling>
        <c:delete val="0"/>
        <c:axPos val="l"/>
        <c:title>
          <c:tx>
            <c:rich>
              <a:bodyPr rot="-5400000" vert="horz"/>
              <a:lstStyle/>
              <a:p>
                <a:pPr>
                  <a:defRPr sz="1400"/>
                </a:pPr>
                <a:r>
                  <a:rPr lang="en-US" sz="1400" baseline="0"/>
                  <a:t>Wind Speed (m/s)</a:t>
                </a:r>
                <a:endParaRPr lang="en-US" sz="1400"/>
              </a:p>
            </c:rich>
          </c:tx>
          <c:layout>
            <c:manualLayout>
              <c:xMode val="edge"/>
              <c:yMode val="edge"/>
              <c:x val="1.6549847745004412E-2"/>
              <c:y val="0.1183990203096270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6013612857889324"/>
          <c:y val="2.2831136749617533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25.13</c:v>
                </c:pt>
                <c:pt idx="1">
                  <c:v>18.16</c:v>
                </c:pt>
                <c:pt idx="2">
                  <c:v>353.22</c:v>
                </c:pt>
                <c:pt idx="3">
                  <c:v>351.03</c:v>
                </c:pt>
                <c:pt idx="4">
                  <c:v>8.43</c:v>
                </c:pt>
                <c:pt idx="5">
                  <c:v>7</c:v>
                </c:pt>
                <c:pt idx="6">
                  <c:v>351.69</c:v>
                </c:pt>
                <c:pt idx="7">
                  <c:v>19.2</c:v>
                </c:pt>
                <c:pt idx="8">
                  <c:v>17.100000000000001</c:v>
                </c:pt>
                <c:pt idx="9">
                  <c:v>23.35</c:v>
                </c:pt>
                <c:pt idx="10">
                  <c:v>22.33</c:v>
                </c:pt>
                <c:pt idx="11">
                  <c:v>17.93</c:v>
                </c:pt>
                <c:pt idx="12">
                  <c:v>33.799999999999997</c:v>
                </c:pt>
                <c:pt idx="13">
                  <c:v>19.670000000000002</c:v>
                </c:pt>
                <c:pt idx="14">
                  <c:v>2.67</c:v>
                </c:pt>
                <c:pt idx="15">
                  <c:v>24.04</c:v>
                </c:pt>
                <c:pt idx="16">
                  <c:v>23.93</c:v>
                </c:pt>
                <c:pt idx="17">
                  <c:v>14.7</c:v>
                </c:pt>
                <c:pt idx="18">
                  <c:v>15.02</c:v>
                </c:pt>
                <c:pt idx="19">
                  <c:v>20.94</c:v>
                </c:pt>
                <c:pt idx="20">
                  <c:v>34.93</c:v>
                </c:pt>
                <c:pt idx="21">
                  <c:v>36.72</c:v>
                </c:pt>
                <c:pt idx="22">
                  <c:v>272.92</c:v>
                </c:pt>
                <c:pt idx="23">
                  <c:v>8.81</c:v>
                </c:pt>
                <c:pt idx="24">
                  <c:v>23.35</c:v>
                </c:pt>
                <c:pt idx="25">
                  <c:v>357.77</c:v>
                </c:pt>
                <c:pt idx="26">
                  <c:v>350.32</c:v>
                </c:pt>
                <c:pt idx="27">
                  <c:v>358.23</c:v>
                </c:pt>
                <c:pt idx="28">
                  <c:v>353.32</c:v>
                </c:pt>
                <c:pt idx="29">
                  <c:v>1.6</c:v>
                </c:pt>
                <c:pt idx="30">
                  <c:v>5.76</c:v>
                </c:pt>
                <c:pt idx="31">
                  <c:v>13.93</c:v>
                </c:pt>
                <c:pt idx="32">
                  <c:v>5.08</c:v>
                </c:pt>
                <c:pt idx="33">
                  <c:v>355.85</c:v>
                </c:pt>
                <c:pt idx="34">
                  <c:v>6.75</c:v>
                </c:pt>
                <c:pt idx="35">
                  <c:v>7.83</c:v>
                </c:pt>
                <c:pt idx="36">
                  <c:v>4.97</c:v>
                </c:pt>
                <c:pt idx="37">
                  <c:v>2.13</c:v>
                </c:pt>
                <c:pt idx="38">
                  <c:v>349.21</c:v>
                </c:pt>
                <c:pt idx="39">
                  <c:v>359.26</c:v>
                </c:pt>
                <c:pt idx="40">
                  <c:v>14.14</c:v>
                </c:pt>
                <c:pt idx="41">
                  <c:v>13.36</c:v>
                </c:pt>
                <c:pt idx="42">
                  <c:v>21.62</c:v>
                </c:pt>
                <c:pt idx="43">
                  <c:v>11.86</c:v>
                </c:pt>
                <c:pt idx="44">
                  <c:v>9.08</c:v>
                </c:pt>
                <c:pt idx="45">
                  <c:v>8.17</c:v>
                </c:pt>
                <c:pt idx="46">
                  <c:v>358.01</c:v>
                </c:pt>
                <c:pt idx="47">
                  <c:v>350.37</c:v>
                </c:pt>
                <c:pt idx="48">
                  <c:v>1.69</c:v>
                </c:pt>
                <c:pt idx="49">
                  <c:v>4.3499999999999996</c:v>
                </c:pt>
                <c:pt idx="50">
                  <c:v>2.5099999999999998</c:v>
                </c:pt>
                <c:pt idx="51">
                  <c:v>13.94</c:v>
                </c:pt>
                <c:pt idx="52">
                  <c:v>1.51</c:v>
                </c:pt>
                <c:pt idx="53">
                  <c:v>29.58</c:v>
                </c:pt>
                <c:pt idx="54">
                  <c:v>20.86</c:v>
                </c:pt>
                <c:pt idx="55">
                  <c:v>8.9</c:v>
                </c:pt>
                <c:pt idx="56">
                  <c:v>14.71</c:v>
                </c:pt>
                <c:pt idx="57">
                  <c:v>6.31</c:v>
                </c:pt>
                <c:pt idx="58">
                  <c:v>14.48</c:v>
                </c:pt>
                <c:pt idx="59">
                  <c:v>9.68</c:v>
                </c:pt>
                <c:pt idx="60">
                  <c:v>7.13</c:v>
                </c:pt>
                <c:pt idx="61">
                  <c:v>18.87</c:v>
                </c:pt>
                <c:pt idx="62">
                  <c:v>3.49</c:v>
                </c:pt>
                <c:pt idx="63">
                  <c:v>10.61</c:v>
                </c:pt>
                <c:pt idx="64">
                  <c:v>23.3</c:v>
                </c:pt>
                <c:pt idx="65">
                  <c:v>15.46</c:v>
                </c:pt>
                <c:pt idx="66">
                  <c:v>20.96</c:v>
                </c:pt>
                <c:pt idx="67">
                  <c:v>22.73</c:v>
                </c:pt>
                <c:pt idx="68">
                  <c:v>359.64</c:v>
                </c:pt>
                <c:pt idx="69">
                  <c:v>1.9</c:v>
                </c:pt>
                <c:pt idx="70">
                  <c:v>12.44</c:v>
                </c:pt>
                <c:pt idx="71">
                  <c:v>9</c:v>
                </c:pt>
                <c:pt idx="72">
                  <c:v>359.32</c:v>
                </c:pt>
                <c:pt idx="73">
                  <c:v>3.29</c:v>
                </c:pt>
                <c:pt idx="74">
                  <c:v>10.82</c:v>
                </c:pt>
                <c:pt idx="75">
                  <c:v>358.62</c:v>
                </c:pt>
                <c:pt idx="76">
                  <c:v>3.91</c:v>
                </c:pt>
                <c:pt idx="77">
                  <c:v>0.49</c:v>
                </c:pt>
                <c:pt idx="78">
                  <c:v>356.02</c:v>
                </c:pt>
                <c:pt idx="79">
                  <c:v>6.74</c:v>
                </c:pt>
                <c:pt idx="80">
                  <c:v>2.91</c:v>
                </c:pt>
                <c:pt idx="81">
                  <c:v>3.03</c:v>
                </c:pt>
                <c:pt idx="82">
                  <c:v>1.55</c:v>
                </c:pt>
                <c:pt idx="83">
                  <c:v>355.41</c:v>
                </c:pt>
                <c:pt idx="84">
                  <c:v>356.95</c:v>
                </c:pt>
                <c:pt idx="85">
                  <c:v>355.95</c:v>
                </c:pt>
                <c:pt idx="86">
                  <c:v>357.1</c:v>
                </c:pt>
                <c:pt idx="87">
                  <c:v>4.08</c:v>
                </c:pt>
                <c:pt idx="88">
                  <c:v>4.97</c:v>
                </c:pt>
                <c:pt idx="89">
                  <c:v>351.82</c:v>
                </c:pt>
                <c:pt idx="90">
                  <c:v>353.35</c:v>
                </c:pt>
                <c:pt idx="91">
                  <c:v>351.5</c:v>
                </c:pt>
                <c:pt idx="92">
                  <c:v>359.82</c:v>
                </c:pt>
                <c:pt idx="93">
                  <c:v>3.49</c:v>
                </c:pt>
                <c:pt idx="94">
                  <c:v>6.93</c:v>
                </c:pt>
                <c:pt idx="95">
                  <c:v>0.8</c:v>
                </c:pt>
                <c:pt idx="96">
                  <c:v>2.6</c:v>
                </c:pt>
                <c:pt idx="97">
                  <c:v>357.51</c:v>
                </c:pt>
                <c:pt idx="98">
                  <c:v>357.56</c:v>
                </c:pt>
                <c:pt idx="99">
                  <c:v>357.46</c:v>
                </c:pt>
                <c:pt idx="100">
                  <c:v>9.49</c:v>
                </c:pt>
                <c:pt idx="101">
                  <c:v>1.94</c:v>
                </c:pt>
                <c:pt idx="102">
                  <c:v>7.28</c:v>
                </c:pt>
                <c:pt idx="103">
                  <c:v>18.350000000000001</c:v>
                </c:pt>
                <c:pt idx="104">
                  <c:v>13.2</c:v>
                </c:pt>
                <c:pt idx="105">
                  <c:v>13.35</c:v>
                </c:pt>
                <c:pt idx="106">
                  <c:v>353.39</c:v>
                </c:pt>
                <c:pt idx="107">
                  <c:v>343.99</c:v>
                </c:pt>
                <c:pt idx="108">
                  <c:v>354.53</c:v>
                </c:pt>
                <c:pt idx="109">
                  <c:v>16.28</c:v>
                </c:pt>
                <c:pt idx="110">
                  <c:v>319.33</c:v>
                </c:pt>
                <c:pt idx="111">
                  <c:v>23.68</c:v>
                </c:pt>
                <c:pt idx="112">
                  <c:v>354.57</c:v>
                </c:pt>
                <c:pt idx="113">
                  <c:v>344.87</c:v>
                </c:pt>
                <c:pt idx="114">
                  <c:v>340.74</c:v>
                </c:pt>
                <c:pt idx="115">
                  <c:v>8.5500000000000007</c:v>
                </c:pt>
                <c:pt idx="116">
                  <c:v>10.43</c:v>
                </c:pt>
                <c:pt idx="117">
                  <c:v>27.91</c:v>
                </c:pt>
                <c:pt idx="118">
                  <c:v>42.63</c:v>
                </c:pt>
                <c:pt idx="119">
                  <c:v>357.72</c:v>
                </c:pt>
                <c:pt idx="120">
                  <c:v>321.79000000000002</c:v>
                </c:pt>
                <c:pt idx="121">
                  <c:v>332.44</c:v>
                </c:pt>
                <c:pt idx="122">
                  <c:v>24.15</c:v>
                </c:pt>
                <c:pt idx="123">
                  <c:v>306.63</c:v>
                </c:pt>
                <c:pt idx="124">
                  <c:v>318.2</c:v>
                </c:pt>
                <c:pt idx="125">
                  <c:v>127.27</c:v>
                </c:pt>
                <c:pt idx="126">
                  <c:v>41.34</c:v>
                </c:pt>
                <c:pt idx="127">
                  <c:v>306.74</c:v>
                </c:pt>
                <c:pt idx="128">
                  <c:v>20.37</c:v>
                </c:pt>
                <c:pt idx="129">
                  <c:v>26.39</c:v>
                </c:pt>
                <c:pt idx="130">
                  <c:v>2.75</c:v>
                </c:pt>
                <c:pt idx="131">
                  <c:v>31.21</c:v>
                </c:pt>
                <c:pt idx="132">
                  <c:v>18.71</c:v>
                </c:pt>
                <c:pt idx="133">
                  <c:v>40.11</c:v>
                </c:pt>
                <c:pt idx="134">
                  <c:v>43.58</c:v>
                </c:pt>
                <c:pt idx="135">
                  <c:v>320.60000000000002</c:v>
                </c:pt>
                <c:pt idx="136">
                  <c:v>16.2</c:v>
                </c:pt>
                <c:pt idx="137">
                  <c:v>356.22</c:v>
                </c:pt>
                <c:pt idx="138">
                  <c:v>2.25</c:v>
                </c:pt>
                <c:pt idx="139">
                  <c:v>322.70999999999998</c:v>
                </c:pt>
                <c:pt idx="140">
                  <c:v>16.670000000000002</c:v>
                </c:pt>
                <c:pt idx="141">
                  <c:v>349.49</c:v>
                </c:pt>
                <c:pt idx="142">
                  <c:v>356.63</c:v>
                </c:pt>
                <c:pt idx="143">
                  <c:v>353.8</c:v>
                </c:pt>
                <c:pt idx="144">
                  <c:v>323.98</c:v>
                </c:pt>
                <c:pt idx="145">
                  <c:v>328.61</c:v>
                </c:pt>
                <c:pt idx="146">
                  <c:v>15.86</c:v>
                </c:pt>
                <c:pt idx="147">
                  <c:v>355.83</c:v>
                </c:pt>
                <c:pt idx="148">
                  <c:v>16.95</c:v>
                </c:pt>
                <c:pt idx="149">
                  <c:v>1.8</c:v>
                </c:pt>
                <c:pt idx="150">
                  <c:v>4.47</c:v>
                </c:pt>
                <c:pt idx="151">
                  <c:v>159.41999999999999</c:v>
                </c:pt>
                <c:pt idx="152">
                  <c:v>10.44</c:v>
                </c:pt>
                <c:pt idx="153">
                  <c:v>16.12</c:v>
                </c:pt>
                <c:pt idx="154">
                  <c:v>40.57</c:v>
                </c:pt>
                <c:pt idx="155">
                  <c:v>81.38</c:v>
                </c:pt>
                <c:pt idx="156">
                  <c:v>132.30000000000001</c:v>
                </c:pt>
                <c:pt idx="157">
                  <c:v>257.08999999999997</c:v>
                </c:pt>
                <c:pt idx="158">
                  <c:v>151.88999999999999</c:v>
                </c:pt>
                <c:pt idx="159">
                  <c:v>126.38</c:v>
                </c:pt>
                <c:pt idx="160">
                  <c:v>61.53</c:v>
                </c:pt>
                <c:pt idx="161">
                  <c:v>308.32</c:v>
                </c:pt>
                <c:pt idx="162">
                  <c:v>345.82</c:v>
                </c:pt>
                <c:pt idx="163">
                  <c:v>29.64</c:v>
                </c:pt>
                <c:pt idx="164">
                  <c:v>4.46</c:v>
                </c:pt>
                <c:pt idx="165">
                  <c:v>303.47000000000003</c:v>
                </c:pt>
                <c:pt idx="166">
                  <c:v>15.61</c:v>
                </c:pt>
                <c:pt idx="167">
                  <c:v>24.5</c:v>
                </c:pt>
                <c:pt idx="168">
                  <c:v>358.94</c:v>
                </c:pt>
                <c:pt idx="169">
                  <c:v>32.76</c:v>
                </c:pt>
                <c:pt idx="170">
                  <c:v>8.61</c:v>
                </c:pt>
                <c:pt idx="171">
                  <c:v>0.37</c:v>
                </c:pt>
                <c:pt idx="172">
                  <c:v>16.28</c:v>
                </c:pt>
                <c:pt idx="173">
                  <c:v>3.47</c:v>
                </c:pt>
                <c:pt idx="174">
                  <c:v>345.1</c:v>
                </c:pt>
                <c:pt idx="175">
                  <c:v>20.65</c:v>
                </c:pt>
                <c:pt idx="176">
                  <c:v>306.89</c:v>
                </c:pt>
                <c:pt idx="177">
                  <c:v>332.3</c:v>
                </c:pt>
                <c:pt idx="178">
                  <c:v>332.34</c:v>
                </c:pt>
                <c:pt idx="179">
                  <c:v>334.99</c:v>
                </c:pt>
                <c:pt idx="180">
                  <c:v>353.07</c:v>
                </c:pt>
                <c:pt idx="181">
                  <c:v>352.43</c:v>
                </c:pt>
                <c:pt idx="182">
                  <c:v>344</c:v>
                </c:pt>
                <c:pt idx="183">
                  <c:v>323.07</c:v>
                </c:pt>
                <c:pt idx="184">
                  <c:v>347.85</c:v>
                </c:pt>
                <c:pt idx="185">
                  <c:v>1.96</c:v>
                </c:pt>
                <c:pt idx="186">
                  <c:v>349.21</c:v>
                </c:pt>
                <c:pt idx="187">
                  <c:v>346.62</c:v>
                </c:pt>
                <c:pt idx="188">
                  <c:v>334.28</c:v>
                </c:pt>
                <c:pt idx="189">
                  <c:v>329.83</c:v>
                </c:pt>
                <c:pt idx="190">
                  <c:v>323.02</c:v>
                </c:pt>
                <c:pt idx="191">
                  <c:v>341.98</c:v>
                </c:pt>
                <c:pt idx="192">
                  <c:v>327.08999999999997</c:v>
                </c:pt>
                <c:pt idx="193">
                  <c:v>329.63</c:v>
                </c:pt>
                <c:pt idx="194">
                  <c:v>332.17</c:v>
                </c:pt>
                <c:pt idx="195">
                  <c:v>339.15</c:v>
                </c:pt>
                <c:pt idx="196">
                  <c:v>324.61</c:v>
                </c:pt>
                <c:pt idx="197">
                  <c:v>15.82</c:v>
                </c:pt>
                <c:pt idx="198">
                  <c:v>327.61</c:v>
                </c:pt>
                <c:pt idx="199">
                  <c:v>340.9</c:v>
                </c:pt>
                <c:pt idx="200">
                  <c:v>344.04</c:v>
                </c:pt>
                <c:pt idx="201">
                  <c:v>344.4</c:v>
                </c:pt>
                <c:pt idx="202">
                  <c:v>351.59</c:v>
                </c:pt>
                <c:pt idx="203">
                  <c:v>298.94</c:v>
                </c:pt>
                <c:pt idx="204">
                  <c:v>329.56</c:v>
                </c:pt>
                <c:pt idx="205">
                  <c:v>0.87</c:v>
                </c:pt>
                <c:pt idx="206">
                  <c:v>340.36</c:v>
                </c:pt>
                <c:pt idx="207">
                  <c:v>341.77</c:v>
                </c:pt>
                <c:pt idx="208">
                  <c:v>358.29</c:v>
                </c:pt>
                <c:pt idx="209">
                  <c:v>324.60000000000002</c:v>
                </c:pt>
                <c:pt idx="210">
                  <c:v>317.45</c:v>
                </c:pt>
                <c:pt idx="211">
                  <c:v>355.43</c:v>
                </c:pt>
                <c:pt idx="212">
                  <c:v>347.09</c:v>
                </c:pt>
                <c:pt idx="213">
                  <c:v>355.36</c:v>
                </c:pt>
                <c:pt idx="214">
                  <c:v>347.94</c:v>
                </c:pt>
                <c:pt idx="215">
                  <c:v>343.61</c:v>
                </c:pt>
                <c:pt idx="216">
                  <c:v>168.58</c:v>
                </c:pt>
                <c:pt idx="217">
                  <c:v>62.27</c:v>
                </c:pt>
                <c:pt idx="218">
                  <c:v>345.25</c:v>
                </c:pt>
                <c:pt idx="219">
                  <c:v>2.94</c:v>
                </c:pt>
                <c:pt idx="220">
                  <c:v>292.45999999999998</c:v>
                </c:pt>
                <c:pt idx="221">
                  <c:v>55.08</c:v>
                </c:pt>
                <c:pt idx="222">
                  <c:v>315.52</c:v>
                </c:pt>
                <c:pt idx="223">
                  <c:v>310.08</c:v>
                </c:pt>
                <c:pt idx="224">
                  <c:v>333.53</c:v>
                </c:pt>
                <c:pt idx="225">
                  <c:v>338.4</c:v>
                </c:pt>
                <c:pt idx="226">
                  <c:v>342.57</c:v>
                </c:pt>
                <c:pt idx="227">
                  <c:v>305.27</c:v>
                </c:pt>
                <c:pt idx="228">
                  <c:v>306.08999999999997</c:v>
                </c:pt>
                <c:pt idx="229">
                  <c:v>335.13</c:v>
                </c:pt>
                <c:pt idx="230">
                  <c:v>357.67</c:v>
                </c:pt>
                <c:pt idx="231">
                  <c:v>318.85000000000002</c:v>
                </c:pt>
                <c:pt idx="232">
                  <c:v>15.61</c:v>
                </c:pt>
                <c:pt idx="233">
                  <c:v>330.5</c:v>
                </c:pt>
                <c:pt idx="234">
                  <c:v>307.79000000000002</c:v>
                </c:pt>
                <c:pt idx="235">
                  <c:v>16.809999999999999</c:v>
                </c:pt>
                <c:pt idx="236">
                  <c:v>3.94</c:v>
                </c:pt>
                <c:pt idx="237">
                  <c:v>338.57</c:v>
                </c:pt>
                <c:pt idx="238">
                  <c:v>342.33</c:v>
                </c:pt>
                <c:pt idx="239">
                  <c:v>343.57</c:v>
                </c:pt>
                <c:pt idx="240">
                  <c:v>355.9</c:v>
                </c:pt>
                <c:pt idx="241">
                  <c:v>317.95999999999998</c:v>
                </c:pt>
                <c:pt idx="242">
                  <c:v>8.5299999999999994</c:v>
                </c:pt>
                <c:pt idx="243">
                  <c:v>332.54</c:v>
                </c:pt>
                <c:pt idx="244">
                  <c:v>319.06</c:v>
                </c:pt>
                <c:pt idx="245">
                  <c:v>337.47</c:v>
                </c:pt>
                <c:pt idx="246">
                  <c:v>325.70999999999998</c:v>
                </c:pt>
                <c:pt idx="247">
                  <c:v>328.62</c:v>
                </c:pt>
                <c:pt idx="248">
                  <c:v>320.08999999999997</c:v>
                </c:pt>
                <c:pt idx="249">
                  <c:v>337.86</c:v>
                </c:pt>
                <c:pt idx="250">
                  <c:v>9.06</c:v>
                </c:pt>
                <c:pt idx="251">
                  <c:v>354.55</c:v>
                </c:pt>
                <c:pt idx="252">
                  <c:v>274.26</c:v>
                </c:pt>
                <c:pt idx="253">
                  <c:v>254.04</c:v>
                </c:pt>
                <c:pt idx="254">
                  <c:v>333.97</c:v>
                </c:pt>
                <c:pt idx="255">
                  <c:v>330.13</c:v>
                </c:pt>
                <c:pt idx="256">
                  <c:v>354.41</c:v>
                </c:pt>
                <c:pt idx="257">
                  <c:v>2.7</c:v>
                </c:pt>
                <c:pt idx="258">
                  <c:v>356.81</c:v>
                </c:pt>
                <c:pt idx="259">
                  <c:v>348.34</c:v>
                </c:pt>
                <c:pt idx="260">
                  <c:v>348.06</c:v>
                </c:pt>
                <c:pt idx="261">
                  <c:v>56.31</c:v>
                </c:pt>
                <c:pt idx="262">
                  <c:v>6.27</c:v>
                </c:pt>
                <c:pt idx="263">
                  <c:v>356.49</c:v>
                </c:pt>
                <c:pt idx="264">
                  <c:v>353.07</c:v>
                </c:pt>
                <c:pt idx="265">
                  <c:v>75.73</c:v>
                </c:pt>
                <c:pt idx="266">
                  <c:v>315.67</c:v>
                </c:pt>
                <c:pt idx="267">
                  <c:v>24.72</c:v>
                </c:pt>
                <c:pt idx="268">
                  <c:v>285.27</c:v>
                </c:pt>
                <c:pt idx="269">
                  <c:v>9.1</c:v>
                </c:pt>
                <c:pt idx="270">
                  <c:v>353.21</c:v>
                </c:pt>
                <c:pt idx="271">
                  <c:v>319.02999999999997</c:v>
                </c:pt>
                <c:pt idx="272">
                  <c:v>357.57</c:v>
                </c:pt>
                <c:pt idx="273">
                  <c:v>311.88</c:v>
                </c:pt>
                <c:pt idx="274">
                  <c:v>185.01</c:v>
                </c:pt>
                <c:pt idx="275">
                  <c:v>161.65</c:v>
                </c:pt>
                <c:pt idx="276">
                  <c:v>150.97999999999999</c:v>
                </c:pt>
                <c:pt idx="277">
                  <c:v>132.88</c:v>
                </c:pt>
                <c:pt idx="278">
                  <c:v>139.9</c:v>
                </c:pt>
                <c:pt idx="279">
                  <c:v>106.99</c:v>
                </c:pt>
                <c:pt idx="280">
                  <c:v>22.15</c:v>
                </c:pt>
                <c:pt idx="281">
                  <c:v>13.74</c:v>
                </c:pt>
                <c:pt idx="282">
                  <c:v>344.3</c:v>
                </c:pt>
                <c:pt idx="283">
                  <c:v>335.17</c:v>
                </c:pt>
                <c:pt idx="284">
                  <c:v>302.81</c:v>
                </c:pt>
                <c:pt idx="285">
                  <c:v>304.56</c:v>
                </c:pt>
                <c:pt idx="286">
                  <c:v>34.770000000000003</c:v>
                </c:pt>
                <c:pt idx="287">
                  <c:v>40.17</c:v>
                </c:pt>
                <c:pt idx="288">
                  <c:v>351.04</c:v>
                </c:pt>
                <c:pt idx="289">
                  <c:v>199.73</c:v>
                </c:pt>
                <c:pt idx="290">
                  <c:v>321.89999999999998</c:v>
                </c:pt>
                <c:pt idx="291">
                  <c:v>288.42</c:v>
                </c:pt>
                <c:pt idx="292">
                  <c:v>338.38</c:v>
                </c:pt>
                <c:pt idx="293">
                  <c:v>279.57</c:v>
                </c:pt>
                <c:pt idx="294">
                  <c:v>46.29</c:v>
                </c:pt>
                <c:pt idx="295">
                  <c:v>342.2</c:v>
                </c:pt>
                <c:pt idx="296">
                  <c:v>175</c:v>
                </c:pt>
                <c:pt idx="297">
                  <c:v>170.89</c:v>
                </c:pt>
                <c:pt idx="298">
                  <c:v>176.97</c:v>
                </c:pt>
                <c:pt idx="299">
                  <c:v>117.5</c:v>
                </c:pt>
                <c:pt idx="300">
                  <c:v>44.48</c:v>
                </c:pt>
                <c:pt idx="301">
                  <c:v>130.13</c:v>
                </c:pt>
                <c:pt idx="302">
                  <c:v>10.29</c:v>
                </c:pt>
                <c:pt idx="303">
                  <c:v>340.94</c:v>
                </c:pt>
                <c:pt idx="304">
                  <c:v>336.75</c:v>
                </c:pt>
                <c:pt idx="305">
                  <c:v>186.91</c:v>
                </c:pt>
                <c:pt idx="306">
                  <c:v>149.31</c:v>
                </c:pt>
                <c:pt idx="307">
                  <c:v>286.42</c:v>
                </c:pt>
                <c:pt idx="308">
                  <c:v>282.36</c:v>
                </c:pt>
                <c:pt idx="309">
                  <c:v>354.06</c:v>
                </c:pt>
                <c:pt idx="310">
                  <c:v>330.5</c:v>
                </c:pt>
                <c:pt idx="311">
                  <c:v>327.99</c:v>
                </c:pt>
                <c:pt idx="312">
                  <c:v>311.08</c:v>
                </c:pt>
                <c:pt idx="313">
                  <c:v>310.17</c:v>
                </c:pt>
                <c:pt idx="314">
                  <c:v>314.38</c:v>
                </c:pt>
                <c:pt idx="315">
                  <c:v>355.44</c:v>
                </c:pt>
                <c:pt idx="316">
                  <c:v>296.76</c:v>
                </c:pt>
                <c:pt idx="317">
                  <c:v>289.60000000000002</c:v>
                </c:pt>
                <c:pt idx="318">
                  <c:v>279.86</c:v>
                </c:pt>
                <c:pt idx="319">
                  <c:v>190.96</c:v>
                </c:pt>
                <c:pt idx="320">
                  <c:v>201.08</c:v>
                </c:pt>
                <c:pt idx="321">
                  <c:v>214.5</c:v>
                </c:pt>
                <c:pt idx="322">
                  <c:v>189.09</c:v>
                </c:pt>
                <c:pt idx="323">
                  <c:v>192.05</c:v>
                </c:pt>
                <c:pt idx="324">
                  <c:v>251.69</c:v>
                </c:pt>
                <c:pt idx="325">
                  <c:v>294.32</c:v>
                </c:pt>
                <c:pt idx="326">
                  <c:v>304.95</c:v>
                </c:pt>
                <c:pt idx="327">
                  <c:v>290.33999999999997</c:v>
                </c:pt>
                <c:pt idx="328">
                  <c:v>42.59</c:v>
                </c:pt>
                <c:pt idx="329">
                  <c:v>346.15</c:v>
                </c:pt>
                <c:pt idx="330">
                  <c:v>319.98</c:v>
                </c:pt>
                <c:pt idx="331">
                  <c:v>296.89</c:v>
                </c:pt>
                <c:pt idx="332">
                  <c:v>300.18</c:v>
                </c:pt>
                <c:pt idx="333">
                  <c:v>317.58999999999997</c:v>
                </c:pt>
                <c:pt idx="334">
                  <c:v>336.52</c:v>
                </c:pt>
                <c:pt idx="335">
                  <c:v>1.2</c:v>
                </c:pt>
                <c:pt idx="336">
                  <c:v>340.55</c:v>
                </c:pt>
                <c:pt idx="337">
                  <c:v>324.70999999999998</c:v>
                </c:pt>
                <c:pt idx="338">
                  <c:v>11.35</c:v>
                </c:pt>
                <c:pt idx="339">
                  <c:v>353.5</c:v>
                </c:pt>
                <c:pt idx="340">
                  <c:v>329.08</c:v>
                </c:pt>
                <c:pt idx="341">
                  <c:v>299.31</c:v>
                </c:pt>
                <c:pt idx="342">
                  <c:v>316.33999999999997</c:v>
                </c:pt>
                <c:pt idx="343">
                  <c:v>318.23</c:v>
                </c:pt>
                <c:pt idx="344">
                  <c:v>320.48</c:v>
                </c:pt>
                <c:pt idx="345">
                  <c:v>309.81</c:v>
                </c:pt>
                <c:pt idx="346">
                  <c:v>345.18</c:v>
                </c:pt>
                <c:pt idx="347">
                  <c:v>330.89</c:v>
                </c:pt>
                <c:pt idx="348">
                  <c:v>335.67</c:v>
                </c:pt>
                <c:pt idx="349">
                  <c:v>4.5999999999999996</c:v>
                </c:pt>
                <c:pt idx="350">
                  <c:v>25.23</c:v>
                </c:pt>
                <c:pt idx="351">
                  <c:v>19.579999999999998</c:v>
                </c:pt>
                <c:pt idx="352">
                  <c:v>14.23</c:v>
                </c:pt>
                <c:pt idx="353">
                  <c:v>43.9</c:v>
                </c:pt>
                <c:pt idx="354">
                  <c:v>39.549999999999997</c:v>
                </c:pt>
                <c:pt idx="355">
                  <c:v>35.19</c:v>
                </c:pt>
                <c:pt idx="356">
                  <c:v>12.97</c:v>
                </c:pt>
                <c:pt idx="357">
                  <c:v>8.48</c:v>
                </c:pt>
                <c:pt idx="358">
                  <c:v>12.29</c:v>
                </c:pt>
                <c:pt idx="359">
                  <c:v>3.99</c:v>
                </c:pt>
                <c:pt idx="360">
                  <c:v>25.89</c:v>
                </c:pt>
                <c:pt idx="361">
                  <c:v>25.99</c:v>
                </c:pt>
                <c:pt idx="362">
                  <c:v>350.54</c:v>
                </c:pt>
                <c:pt idx="363">
                  <c:v>342.96</c:v>
                </c:pt>
                <c:pt idx="364">
                  <c:v>21.29</c:v>
                </c:pt>
              </c:numCache>
            </c:numRef>
          </c:yVal>
          <c:smooth val="0"/>
          <c:extLst>
            <c:ext xmlns:c16="http://schemas.microsoft.com/office/drawing/2014/chart" uri="{C3380CC4-5D6E-409C-BE32-E72D297353CC}">
              <c16:uniqueId val="{00000000-1733-4AD4-A0BF-BDF1FBEF1BC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360"/>
        </c:scaling>
        <c:delete val="0"/>
        <c:axPos val="l"/>
        <c:title>
          <c:tx>
            <c:rich>
              <a:bodyPr rot="-5400000" vert="horz"/>
              <a:lstStyle/>
              <a:p>
                <a:pPr>
                  <a:defRPr sz="1400"/>
                </a:pPr>
                <a:r>
                  <a:rPr lang="en-US" sz="1400" baseline="0"/>
                  <a:t>Direction (deg</a:t>
                </a:r>
                <a:r>
                  <a:rPr lang="en-US" sz="1400"/>
                  <a:t>)</a:t>
                </a:r>
              </a:p>
            </c:rich>
          </c:tx>
          <c:layout>
            <c:manualLayout>
              <c:xMode val="edge"/>
              <c:yMode val="edge"/>
              <c:x val="1.3117353465828213E-2"/>
              <c:y val="0.19415659606720284"/>
            </c:manualLayout>
          </c:layout>
          <c:overlay val="0"/>
        </c:title>
        <c:numFmt formatCode="0" sourceLinked="0"/>
        <c:majorTickMark val="out"/>
        <c:minorTickMark val="none"/>
        <c:tickLblPos val="nextTo"/>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18.434999999999999</c:v>
                </c:pt>
                <c:pt idx="1">
                  <c:v>17.115000000000002</c:v>
                </c:pt>
                <c:pt idx="2">
                  <c:v>16.239999999999998</c:v>
                </c:pt>
                <c:pt idx="3">
                  <c:v>18.094999999999999</c:v>
                </c:pt>
                <c:pt idx="4">
                  <c:v>15.475000000000001</c:v>
                </c:pt>
                <c:pt idx="5">
                  <c:v>14.995000000000001</c:v>
                </c:pt>
                <c:pt idx="6">
                  <c:v>14.705</c:v>
                </c:pt>
                <c:pt idx="7">
                  <c:v>15.129999999999999</c:v>
                </c:pt>
                <c:pt idx="8">
                  <c:v>15.5</c:v>
                </c:pt>
                <c:pt idx="9">
                  <c:v>16.84</c:v>
                </c:pt>
                <c:pt idx="10">
                  <c:v>18.634999999999998</c:v>
                </c:pt>
                <c:pt idx="11">
                  <c:v>16.614999999999998</c:v>
                </c:pt>
                <c:pt idx="12">
                  <c:v>16.079999999999998</c:v>
                </c:pt>
                <c:pt idx="13">
                  <c:v>18.86</c:v>
                </c:pt>
                <c:pt idx="14">
                  <c:v>15.99</c:v>
                </c:pt>
                <c:pt idx="15">
                  <c:v>16.625</c:v>
                </c:pt>
                <c:pt idx="16">
                  <c:v>19.46</c:v>
                </c:pt>
                <c:pt idx="17">
                  <c:v>19.265000000000001</c:v>
                </c:pt>
                <c:pt idx="18">
                  <c:v>15.635</c:v>
                </c:pt>
                <c:pt idx="19">
                  <c:v>15.809999999999999</c:v>
                </c:pt>
                <c:pt idx="20">
                  <c:v>20.27</c:v>
                </c:pt>
                <c:pt idx="21">
                  <c:v>20.204999999999998</c:v>
                </c:pt>
                <c:pt idx="22">
                  <c:v>15.555</c:v>
                </c:pt>
                <c:pt idx="23">
                  <c:v>17.424999999999997</c:v>
                </c:pt>
                <c:pt idx="24">
                  <c:v>16.95</c:v>
                </c:pt>
                <c:pt idx="25">
                  <c:v>14.435</c:v>
                </c:pt>
                <c:pt idx="26">
                  <c:v>15.7</c:v>
                </c:pt>
                <c:pt idx="27">
                  <c:v>15.14</c:v>
                </c:pt>
                <c:pt idx="28">
                  <c:v>15.504999999999999</c:v>
                </c:pt>
                <c:pt idx="29">
                  <c:v>17.924999999999997</c:v>
                </c:pt>
                <c:pt idx="30">
                  <c:v>14.71</c:v>
                </c:pt>
                <c:pt idx="31">
                  <c:v>16.86</c:v>
                </c:pt>
                <c:pt idx="32">
                  <c:v>16.23</c:v>
                </c:pt>
                <c:pt idx="33">
                  <c:v>18.28</c:v>
                </c:pt>
                <c:pt idx="34">
                  <c:v>16.149999999999999</c:v>
                </c:pt>
                <c:pt idx="35">
                  <c:v>16.12</c:v>
                </c:pt>
                <c:pt idx="36">
                  <c:v>15.525</c:v>
                </c:pt>
                <c:pt idx="37">
                  <c:v>17.085000000000001</c:v>
                </c:pt>
                <c:pt idx="38">
                  <c:v>11.9</c:v>
                </c:pt>
                <c:pt idx="39">
                  <c:v>15.22</c:v>
                </c:pt>
                <c:pt idx="40">
                  <c:v>17.14</c:v>
                </c:pt>
                <c:pt idx="41">
                  <c:v>14.865</c:v>
                </c:pt>
                <c:pt idx="42">
                  <c:v>16.549999999999997</c:v>
                </c:pt>
                <c:pt idx="43">
                  <c:v>15.7</c:v>
                </c:pt>
                <c:pt idx="44">
                  <c:v>12.024999999999999</c:v>
                </c:pt>
                <c:pt idx="45">
                  <c:v>17.420000000000002</c:v>
                </c:pt>
                <c:pt idx="46">
                  <c:v>15.715</c:v>
                </c:pt>
                <c:pt idx="47">
                  <c:v>18.54</c:v>
                </c:pt>
                <c:pt idx="48">
                  <c:v>16.509999999999998</c:v>
                </c:pt>
                <c:pt idx="49">
                  <c:v>18.454999999999998</c:v>
                </c:pt>
                <c:pt idx="50">
                  <c:v>19.015000000000001</c:v>
                </c:pt>
                <c:pt idx="51">
                  <c:v>15.799999999999999</c:v>
                </c:pt>
                <c:pt idx="52">
                  <c:v>15.73</c:v>
                </c:pt>
                <c:pt idx="53">
                  <c:v>13.625</c:v>
                </c:pt>
                <c:pt idx="54">
                  <c:v>14.84</c:v>
                </c:pt>
                <c:pt idx="55">
                  <c:v>19.835000000000001</c:v>
                </c:pt>
                <c:pt idx="56">
                  <c:v>19.350000000000001</c:v>
                </c:pt>
                <c:pt idx="57">
                  <c:v>18.865000000000002</c:v>
                </c:pt>
                <c:pt idx="58">
                  <c:v>18.41</c:v>
                </c:pt>
                <c:pt idx="59">
                  <c:v>13.79</c:v>
                </c:pt>
                <c:pt idx="60">
                  <c:v>16.204999999999998</c:v>
                </c:pt>
                <c:pt idx="61">
                  <c:v>18.234999999999999</c:v>
                </c:pt>
                <c:pt idx="62">
                  <c:v>17.564999999999998</c:v>
                </c:pt>
                <c:pt idx="63">
                  <c:v>15.914999999999999</c:v>
                </c:pt>
                <c:pt idx="64">
                  <c:v>18.024999999999999</c:v>
                </c:pt>
                <c:pt idx="65">
                  <c:v>19.05</c:v>
                </c:pt>
                <c:pt idx="66">
                  <c:v>17.835000000000001</c:v>
                </c:pt>
                <c:pt idx="67">
                  <c:v>16.975000000000001</c:v>
                </c:pt>
                <c:pt idx="68">
                  <c:v>17.744999999999997</c:v>
                </c:pt>
                <c:pt idx="69">
                  <c:v>16.785</c:v>
                </c:pt>
                <c:pt idx="70">
                  <c:v>14.955</c:v>
                </c:pt>
                <c:pt idx="71">
                  <c:v>17.399999999999999</c:v>
                </c:pt>
                <c:pt idx="72">
                  <c:v>18.939999999999998</c:v>
                </c:pt>
                <c:pt idx="73">
                  <c:v>19.46</c:v>
                </c:pt>
                <c:pt idx="74">
                  <c:v>20.27</c:v>
                </c:pt>
                <c:pt idx="75">
                  <c:v>17.614999999999998</c:v>
                </c:pt>
                <c:pt idx="76">
                  <c:v>18.190000000000001</c:v>
                </c:pt>
                <c:pt idx="77">
                  <c:v>16.655000000000001</c:v>
                </c:pt>
                <c:pt idx="78">
                  <c:v>16.600000000000001</c:v>
                </c:pt>
                <c:pt idx="79">
                  <c:v>18.484999999999999</c:v>
                </c:pt>
                <c:pt idx="80">
                  <c:v>17.579999999999998</c:v>
                </c:pt>
                <c:pt idx="81">
                  <c:v>16.240000000000002</c:v>
                </c:pt>
                <c:pt idx="82">
                  <c:v>16.240000000000002</c:v>
                </c:pt>
                <c:pt idx="83">
                  <c:v>17.25</c:v>
                </c:pt>
                <c:pt idx="84">
                  <c:v>16.649999999999999</c:v>
                </c:pt>
                <c:pt idx="85">
                  <c:v>17.905000000000001</c:v>
                </c:pt>
                <c:pt idx="86">
                  <c:v>19.89</c:v>
                </c:pt>
                <c:pt idx="87">
                  <c:v>18.734999999999999</c:v>
                </c:pt>
                <c:pt idx="88">
                  <c:v>20.82</c:v>
                </c:pt>
                <c:pt idx="89">
                  <c:v>20.164999999999999</c:v>
                </c:pt>
                <c:pt idx="90">
                  <c:v>19.130000000000003</c:v>
                </c:pt>
                <c:pt idx="91">
                  <c:v>16.175000000000001</c:v>
                </c:pt>
                <c:pt idx="92">
                  <c:v>18.189999999999998</c:v>
                </c:pt>
                <c:pt idx="93">
                  <c:v>17.77</c:v>
                </c:pt>
                <c:pt idx="94">
                  <c:v>20.34</c:v>
                </c:pt>
                <c:pt idx="95">
                  <c:v>19.785</c:v>
                </c:pt>
                <c:pt idx="96">
                  <c:v>17.48</c:v>
                </c:pt>
                <c:pt idx="97">
                  <c:v>19.91</c:v>
                </c:pt>
                <c:pt idx="98">
                  <c:v>14.34</c:v>
                </c:pt>
                <c:pt idx="99">
                  <c:v>16.96</c:v>
                </c:pt>
                <c:pt idx="100">
                  <c:v>18.010000000000002</c:v>
                </c:pt>
                <c:pt idx="101">
                  <c:v>17.28</c:v>
                </c:pt>
                <c:pt idx="102">
                  <c:v>20.105</c:v>
                </c:pt>
                <c:pt idx="103">
                  <c:v>20.07</c:v>
                </c:pt>
                <c:pt idx="104">
                  <c:v>15.66</c:v>
                </c:pt>
                <c:pt idx="105">
                  <c:v>16.78</c:v>
                </c:pt>
                <c:pt idx="106">
                  <c:v>12.77</c:v>
                </c:pt>
                <c:pt idx="107">
                  <c:v>18.18</c:v>
                </c:pt>
                <c:pt idx="108">
                  <c:v>15.04</c:v>
                </c:pt>
                <c:pt idx="109">
                  <c:v>13.65</c:v>
                </c:pt>
                <c:pt idx="110">
                  <c:v>15.41</c:v>
                </c:pt>
                <c:pt idx="111">
                  <c:v>16.475000000000001</c:v>
                </c:pt>
                <c:pt idx="112">
                  <c:v>17.405000000000001</c:v>
                </c:pt>
                <c:pt idx="113">
                  <c:v>16.245000000000001</c:v>
                </c:pt>
                <c:pt idx="114">
                  <c:v>10.175000000000001</c:v>
                </c:pt>
                <c:pt idx="115">
                  <c:v>16.044999999999998</c:v>
                </c:pt>
                <c:pt idx="116">
                  <c:v>13.73</c:v>
                </c:pt>
                <c:pt idx="117">
                  <c:v>16.68</c:v>
                </c:pt>
                <c:pt idx="118">
                  <c:v>12.245000000000001</c:v>
                </c:pt>
                <c:pt idx="119">
                  <c:v>11.57</c:v>
                </c:pt>
                <c:pt idx="120">
                  <c:v>13.045</c:v>
                </c:pt>
                <c:pt idx="121">
                  <c:v>10.184999999999999</c:v>
                </c:pt>
                <c:pt idx="122">
                  <c:v>11.399999999999999</c:v>
                </c:pt>
                <c:pt idx="123">
                  <c:v>15.154999999999999</c:v>
                </c:pt>
                <c:pt idx="124">
                  <c:v>14.33</c:v>
                </c:pt>
                <c:pt idx="125">
                  <c:v>16.11</c:v>
                </c:pt>
                <c:pt idx="126">
                  <c:v>13.51</c:v>
                </c:pt>
                <c:pt idx="127">
                  <c:v>12.445</c:v>
                </c:pt>
                <c:pt idx="128">
                  <c:v>10.39</c:v>
                </c:pt>
                <c:pt idx="129">
                  <c:v>16.100000000000001</c:v>
                </c:pt>
                <c:pt idx="130">
                  <c:v>10.754999999999999</c:v>
                </c:pt>
                <c:pt idx="131">
                  <c:v>17.329999999999998</c:v>
                </c:pt>
                <c:pt idx="132">
                  <c:v>16.91</c:v>
                </c:pt>
                <c:pt idx="133">
                  <c:v>16.350000000000001</c:v>
                </c:pt>
                <c:pt idx="134">
                  <c:v>14.515000000000001</c:v>
                </c:pt>
                <c:pt idx="135">
                  <c:v>10.17</c:v>
                </c:pt>
                <c:pt idx="136">
                  <c:v>10.46</c:v>
                </c:pt>
                <c:pt idx="137">
                  <c:v>11.64</c:v>
                </c:pt>
                <c:pt idx="138">
                  <c:v>10.120000000000001</c:v>
                </c:pt>
                <c:pt idx="139">
                  <c:v>9.7200000000000006</c:v>
                </c:pt>
                <c:pt idx="140">
                  <c:v>11.129999999999999</c:v>
                </c:pt>
                <c:pt idx="141">
                  <c:v>10.905000000000001</c:v>
                </c:pt>
                <c:pt idx="142">
                  <c:v>14.54</c:v>
                </c:pt>
                <c:pt idx="143">
                  <c:v>15</c:v>
                </c:pt>
                <c:pt idx="144">
                  <c:v>10.925000000000001</c:v>
                </c:pt>
                <c:pt idx="145">
                  <c:v>7.625</c:v>
                </c:pt>
                <c:pt idx="146">
                  <c:v>13.57</c:v>
                </c:pt>
                <c:pt idx="147">
                  <c:v>12.08</c:v>
                </c:pt>
                <c:pt idx="148">
                  <c:v>13.45</c:v>
                </c:pt>
                <c:pt idx="149">
                  <c:v>10.35</c:v>
                </c:pt>
                <c:pt idx="150">
                  <c:v>16.285</c:v>
                </c:pt>
                <c:pt idx="151">
                  <c:v>12.5</c:v>
                </c:pt>
                <c:pt idx="152">
                  <c:v>12.145</c:v>
                </c:pt>
                <c:pt idx="153">
                  <c:v>13.795</c:v>
                </c:pt>
                <c:pt idx="154">
                  <c:v>11.945</c:v>
                </c:pt>
                <c:pt idx="155">
                  <c:v>12.545</c:v>
                </c:pt>
                <c:pt idx="156">
                  <c:v>19.3</c:v>
                </c:pt>
                <c:pt idx="157">
                  <c:v>8.66</c:v>
                </c:pt>
                <c:pt idx="158">
                  <c:v>11.275</c:v>
                </c:pt>
                <c:pt idx="159">
                  <c:v>11.25</c:v>
                </c:pt>
                <c:pt idx="160">
                  <c:v>12.48</c:v>
                </c:pt>
                <c:pt idx="161">
                  <c:v>8.65</c:v>
                </c:pt>
                <c:pt idx="162">
                  <c:v>12.594999999999999</c:v>
                </c:pt>
                <c:pt idx="163">
                  <c:v>13.92</c:v>
                </c:pt>
                <c:pt idx="164">
                  <c:v>14.59</c:v>
                </c:pt>
                <c:pt idx="165">
                  <c:v>13.99</c:v>
                </c:pt>
                <c:pt idx="166">
                  <c:v>15.234999999999999</c:v>
                </c:pt>
                <c:pt idx="167">
                  <c:v>13.68</c:v>
                </c:pt>
                <c:pt idx="168">
                  <c:v>15.27</c:v>
                </c:pt>
                <c:pt idx="169">
                  <c:v>12.39</c:v>
                </c:pt>
                <c:pt idx="170">
                  <c:v>11.72</c:v>
                </c:pt>
                <c:pt idx="171">
                  <c:v>8.7750000000000004</c:v>
                </c:pt>
                <c:pt idx="172">
                  <c:v>13.815000000000001</c:v>
                </c:pt>
                <c:pt idx="173">
                  <c:v>13.135</c:v>
                </c:pt>
                <c:pt idx="174">
                  <c:v>12.145</c:v>
                </c:pt>
                <c:pt idx="175">
                  <c:v>14.04</c:v>
                </c:pt>
                <c:pt idx="176">
                  <c:v>12.785</c:v>
                </c:pt>
                <c:pt idx="177">
                  <c:v>14.515000000000001</c:v>
                </c:pt>
                <c:pt idx="178">
                  <c:v>11.469999999999999</c:v>
                </c:pt>
                <c:pt idx="179">
                  <c:v>10.01</c:v>
                </c:pt>
                <c:pt idx="180">
                  <c:v>13.54</c:v>
                </c:pt>
                <c:pt idx="181">
                  <c:v>14.579999999999998</c:v>
                </c:pt>
                <c:pt idx="182">
                  <c:v>13.405000000000001</c:v>
                </c:pt>
                <c:pt idx="183">
                  <c:v>11.54</c:v>
                </c:pt>
                <c:pt idx="184">
                  <c:v>12.255000000000001</c:v>
                </c:pt>
                <c:pt idx="185">
                  <c:v>13.545</c:v>
                </c:pt>
                <c:pt idx="186">
                  <c:v>10.844999999999999</c:v>
                </c:pt>
                <c:pt idx="187">
                  <c:v>7.2350000000000003</c:v>
                </c:pt>
                <c:pt idx="188">
                  <c:v>7.4250000000000007</c:v>
                </c:pt>
                <c:pt idx="189">
                  <c:v>12.07</c:v>
                </c:pt>
                <c:pt idx="190">
                  <c:v>9.5150000000000006</c:v>
                </c:pt>
                <c:pt idx="191">
                  <c:v>11.510000000000002</c:v>
                </c:pt>
                <c:pt idx="192">
                  <c:v>8.379999999999999</c:v>
                </c:pt>
                <c:pt idx="193">
                  <c:v>8.754999999999999</c:v>
                </c:pt>
                <c:pt idx="194">
                  <c:v>12.004999999999999</c:v>
                </c:pt>
                <c:pt idx="195">
                  <c:v>11.379999999999999</c:v>
                </c:pt>
                <c:pt idx="196">
                  <c:v>11.655000000000001</c:v>
                </c:pt>
                <c:pt idx="197">
                  <c:v>12.98</c:v>
                </c:pt>
                <c:pt idx="198">
                  <c:v>6.35</c:v>
                </c:pt>
                <c:pt idx="199">
                  <c:v>11.504999999999999</c:v>
                </c:pt>
                <c:pt idx="200">
                  <c:v>13.16</c:v>
                </c:pt>
                <c:pt idx="201">
                  <c:v>10.69</c:v>
                </c:pt>
                <c:pt idx="202">
                  <c:v>8.7749999999999986</c:v>
                </c:pt>
                <c:pt idx="203">
                  <c:v>8.6950000000000003</c:v>
                </c:pt>
                <c:pt idx="204">
                  <c:v>12.315000000000001</c:v>
                </c:pt>
                <c:pt idx="205">
                  <c:v>13.335000000000001</c:v>
                </c:pt>
                <c:pt idx="206">
                  <c:v>12.89</c:v>
                </c:pt>
                <c:pt idx="207">
                  <c:v>15.765000000000001</c:v>
                </c:pt>
                <c:pt idx="208">
                  <c:v>13.015000000000001</c:v>
                </c:pt>
                <c:pt idx="209">
                  <c:v>11.335000000000001</c:v>
                </c:pt>
                <c:pt idx="210">
                  <c:v>9.8999999999999986</c:v>
                </c:pt>
                <c:pt idx="211">
                  <c:v>12.434999999999999</c:v>
                </c:pt>
                <c:pt idx="212">
                  <c:v>11.67</c:v>
                </c:pt>
                <c:pt idx="213">
                  <c:v>14.574999999999999</c:v>
                </c:pt>
                <c:pt idx="214">
                  <c:v>15.420000000000002</c:v>
                </c:pt>
                <c:pt idx="215">
                  <c:v>13.4</c:v>
                </c:pt>
                <c:pt idx="216">
                  <c:v>17.225000000000001</c:v>
                </c:pt>
                <c:pt idx="217">
                  <c:v>19.384999999999998</c:v>
                </c:pt>
                <c:pt idx="218">
                  <c:v>15.28</c:v>
                </c:pt>
                <c:pt idx="219">
                  <c:v>13.995000000000001</c:v>
                </c:pt>
                <c:pt idx="220">
                  <c:v>12.765000000000001</c:v>
                </c:pt>
                <c:pt idx="221">
                  <c:v>12.36</c:v>
                </c:pt>
                <c:pt idx="222">
                  <c:v>8.879999999999999</c:v>
                </c:pt>
                <c:pt idx="223">
                  <c:v>11.525</c:v>
                </c:pt>
                <c:pt idx="224">
                  <c:v>12.92</c:v>
                </c:pt>
                <c:pt idx="225">
                  <c:v>12.245000000000001</c:v>
                </c:pt>
                <c:pt idx="226">
                  <c:v>9.5249999999999986</c:v>
                </c:pt>
                <c:pt idx="227">
                  <c:v>9.09</c:v>
                </c:pt>
                <c:pt idx="228">
                  <c:v>8.84</c:v>
                </c:pt>
                <c:pt idx="229">
                  <c:v>12.734999999999999</c:v>
                </c:pt>
                <c:pt idx="230">
                  <c:v>13.364999999999998</c:v>
                </c:pt>
                <c:pt idx="231">
                  <c:v>10.36</c:v>
                </c:pt>
                <c:pt idx="232">
                  <c:v>11.129999999999999</c:v>
                </c:pt>
                <c:pt idx="233">
                  <c:v>14</c:v>
                </c:pt>
                <c:pt idx="234">
                  <c:v>8.9699999999999989</c:v>
                </c:pt>
                <c:pt idx="235">
                  <c:v>13.42</c:v>
                </c:pt>
                <c:pt idx="236">
                  <c:v>9.9350000000000005</c:v>
                </c:pt>
                <c:pt idx="237">
                  <c:v>9.36</c:v>
                </c:pt>
                <c:pt idx="238">
                  <c:v>11.43</c:v>
                </c:pt>
                <c:pt idx="239">
                  <c:v>14.46</c:v>
                </c:pt>
                <c:pt idx="240">
                  <c:v>16.39</c:v>
                </c:pt>
                <c:pt idx="241">
                  <c:v>13.16</c:v>
                </c:pt>
                <c:pt idx="242">
                  <c:v>15.324999999999999</c:v>
                </c:pt>
                <c:pt idx="243">
                  <c:v>12.620000000000001</c:v>
                </c:pt>
                <c:pt idx="244">
                  <c:v>12.115</c:v>
                </c:pt>
                <c:pt idx="245">
                  <c:v>12.955</c:v>
                </c:pt>
                <c:pt idx="246">
                  <c:v>12.745000000000001</c:v>
                </c:pt>
                <c:pt idx="247">
                  <c:v>12.23</c:v>
                </c:pt>
                <c:pt idx="248">
                  <c:v>9.73</c:v>
                </c:pt>
                <c:pt idx="249">
                  <c:v>9.879999999999999</c:v>
                </c:pt>
                <c:pt idx="250">
                  <c:v>13.844999999999999</c:v>
                </c:pt>
                <c:pt idx="251">
                  <c:v>15.315000000000001</c:v>
                </c:pt>
                <c:pt idx="252">
                  <c:v>8.8550000000000004</c:v>
                </c:pt>
                <c:pt idx="253">
                  <c:v>14.21</c:v>
                </c:pt>
                <c:pt idx="254">
                  <c:v>13.64</c:v>
                </c:pt>
                <c:pt idx="255">
                  <c:v>8.7650000000000006</c:v>
                </c:pt>
                <c:pt idx="256">
                  <c:v>13.775</c:v>
                </c:pt>
                <c:pt idx="257">
                  <c:v>13.895</c:v>
                </c:pt>
                <c:pt idx="258">
                  <c:v>8.9649999999999999</c:v>
                </c:pt>
                <c:pt idx="259">
                  <c:v>15.6</c:v>
                </c:pt>
                <c:pt idx="260">
                  <c:v>13.39</c:v>
                </c:pt>
                <c:pt idx="261">
                  <c:v>14.370000000000001</c:v>
                </c:pt>
                <c:pt idx="262">
                  <c:v>11.379999999999999</c:v>
                </c:pt>
                <c:pt idx="263">
                  <c:v>12.08</c:v>
                </c:pt>
                <c:pt idx="264">
                  <c:v>11.16</c:v>
                </c:pt>
                <c:pt idx="265">
                  <c:v>12.760000000000002</c:v>
                </c:pt>
                <c:pt idx="266">
                  <c:v>14.015000000000001</c:v>
                </c:pt>
                <c:pt idx="267">
                  <c:v>14</c:v>
                </c:pt>
                <c:pt idx="268">
                  <c:v>14.34</c:v>
                </c:pt>
                <c:pt idx="269">
                  <c:v>12.965</c:v>
                </c:pt>
                <c:pt idx="270">
                  <c:v>12.68</c:v>
                </c:pt>
                <c:pt idx="271">
                  <c:v>10.220000000000001</c:v>
                </c:pt>
                <c:pt idx="272">
                  <c:v>13.484999999999999</c:v>
                </c:pt>
                <c:pt idx="273">
                  <c:v>10.629999999999999</c:v>
                </c:pt>
                <c:pt idx="274">
                  <c:v>12.225000000000001</c:v>
                </c:pt>
                <c:pt idx="275">
                  <c:v>16.009999999999998</c:v>
                </c:pt>
                <c:pt idx="276">
                  <c:v>15.245000000000001</c:v>
                </c:pt>
                <c:pt idx="277">
                  <c:v>14.914999999999999</c:v>
                </c:pt>
                <c:pt idx="278">
                  <c:v>13.09</c:v>
                </c:pt>
                <c:pt idx="279">
                  <c:v>14.129999999999999</c:v>
                </c:pt>
                <c:pt idx="280">
                  <c:v>12.97</c:v>
                </c:pt>
                <c:pt idx="281">
                  <c:v>9.67</c:v>
                </c:pt>
                <c:pt idx="282">
                  <c:v>11.185</c:v>
                </c:pt>
                <c:pt idx="283">
                  <c:v>11.535</c:v>
                </c:pt>
                <c:pt idx="284">
                  <c:v>12.055</c:v>
                </c:pt>
                <c:pt idx="285">
                  <c:v>9.34</c:v>
                </c:pt>
                <c:pt idx="286">
                  <c:v>9.8650000000000002</c:v>
                </c:pt>
                <c:pt idx="287">
                  <c:v>15.75</c:v>
                </c:pt>
                <c:pt idx="288">
                  <c:v>11.094999999999999</c:v>
                </c:pt>
                <c:pt idx="289">
                  <c:v>11.864999999999998</c:v>
                </c:pt>
                <c:pt idx="290">
                  <c:v>11.91</c:v>
                </c:pt>
                <c:pt idx="291">
                  <c:v>13.815</c:v>
                </c:pt>
                <c:pt idx="292">
                  <c:v>13.155000000000001</c:v>
                </c:pt>
                <c:pt idx="293">
                  <c:v>11.22</c:v>
                </c:pt>
                <c:pt idx="294">
                  <c:v>10.565</c:v>
                </c:pt>
                <c:pt idx="295">
                  <c:v>11.175000000000001</c:v>
                </c:pt>
                <c:pt idx="296">
                  <c:v>9.44</c:v>
                </c:pt>
                <c:pt idx="297">
                  <c:v>15.015000000000001</c:v>
                </c:pt>
                <c:pt idx="298">
                  <c:v>15.59</c:v>
                </c:pt>
                <c:pt idx="299">
                  <c:v>11.86</c:v>
                </c:pt>
                <c:pt idx="300">
                  <c:v>9.4549999999999983</c:v>
                </c:pt>
                <c:pt idx="301">
                  <c:v>14.205</c:v>
                </c:pt>
                <c:pt idx="302">
                  <c:v>9.0250000000000004</c:v>
                </c:pt>
                <c:pt idx="303">
                  <c:v>11.375</c:v>
                </c:pt>
                <c:pt idx="304">
                  <c:v>10.774999999999999</c:v>
                </c:pt>
                <c:pt idx="305">
                  <c:v>10.515000000000001</c:v>
                </c:pt>
                <c:pt idx="306">
                  <c:v>14.645</c:v>
                </c:pt>
                <c:pt idx="307">
                  <c:v>10.870000000000001</c:v>
                </c:pt>
                <c:pt idx="308">
                  <c:v>11.79</c:v>
                </c:pt>
                <c:pt idx="309">
                  <c:v>13.48</c:v>
                </c:pt>
                <c:pt idx="310">
                  <c:v>12.074999999999999</c:v>
                </c:pt>
                <c:pt idx="311">
                  <c:v>10.42</c:v>
                </c:pt>
                <c:pt idx="312">
                  <c:v>10.82</c:v>
                </c:pt>
                <c:pt idx="313">
                  <c:v>12.920000000000002</c:v>
                </c:pt>
                <c:pt idx="314">
                  <c:v>11.705</c:v>
                </c:pt>
                <c:pt idx="315">
                  <c:v>12.204999999999998</c:v>
                </c:pt>
                <c:pt idx="316">
                  <c:v>8.01</c:v>
                </c:pt>
                <c:pt idx="317">
                  <c:v>8.49</c:v>
                </c:pt>
                <c:pt idx="318">
                  <c:v>8.07</c:v>
                </c:pt>
                <c:pt idx="319">
                  <c:v>5.0850000000000009</c:v>
                </c:pt>
                <c:pt idx="320">
                  <c:v>9.1849999999999987</c:v>
                </c:pt>
                <c:pt idx="321">
                  <c:v>13.1</c:v>
                </c:pt>
                <c:pt idx="322">
                  <c:v>13.26</c:v>
                </c:pt>
                <c:pt idx="323">
                  <c:v>14.629999999999999</c:v>
                </c:pt>
                <c:pt idx="324">
                  <c:v>13.864999999999998</c:v>
                </c:pt>
                <c:pt idx="325">
                  <c:v>8.4450000000000003</c:v>
                </c:pt>
                <c:pt idx="326">
                  <c:v>9.9750000000000014</c:v>
                </c:pt>
                <c:pt idx="327">
                  <c:v>7.1550000000000002</c:v>
                </c:pt>
                <c:pt idx="328">
                  <c:v>13.86</c:v>
                </c:pt>
                <c:pt idx="329">
                  <c:v>10.865</c:v>
                </c:pt>
                <c:pt idx="330">
                  <c:v>11.87</c:v>
                </c:pt>
                <c:pt idx="331">
                  <c:v>14.345000000000001</c:v>
                </c:pt>
                <c:pt idx="332">
                  <c:v>9.7349999999999994</c:v>
                </c:pt>
                <c:pt idx="333">
                  <c:v>12.86</c:v>
                </c:pt>
                <c:pt idx="334">
                  <c:v>9.3350000000000009</c:v>
                </c:pt>
                <c:pt idx="335">
                  <c:v>7.16</c:v>
                </c:pt>
                <c:pt idx="336">
                  <c:v>10.635</c:v>
                </c:pt>
                <c:pt idx="337">
                  <c:v>11.805</c:v>
                </c:pt>
                <c:pt idx="338">
                  <c:v>12.399999999999999</c:v>
                </c:pt>
                <c:pt idx="339">
                  <c:v>14.545</c:v>
                </c:pt>
                <c:pt idx="340">
                  <c:v>14.844999999999999</c:v>
                </c:pt>
                <c:pt idx="341">
                  <c:v>9.5350000000000001</c:v>
                </c:pt>
                <c:pt idx="342">
                  <c:v>11.34</c:v>
                </c:pt>
                <c:pt idx="343">
                  <c:v>10.55</c:v>
                </c:pt>
                <c:pt idx="344">
                  <c:v>10.385000000000002</c:v>
                </c:pt>
                <c:pt idx="345">
                  <c:v>11.280000000000001</c:v>
                </c:pt>
                <c:pt idx="346">
                  <c:v>10.524999999999999</c:v>
                </c:pt>
                <c:pt idx="347">
                  <c:v>13.145</c:v>
                </c:pt>
                <c:pt idx="348">
                  <c:v>13.3</c:v>
                </c:pt>
                <c:pt idx="349">
                  <c:v>14.870000000000001</c:v>
                </c:pt>
                <c:pt idx="350">
                  <c:v>14.510000000000002</c:v>
                </c:pt>
                <c:pt idx="351">
                  <c:v>16.425000000000001</c:v>
                </c:pt>
                <c:pt idx="352">
                  <c:v>14.895</c:v>
                </c:pt>
                <c:pt idx="353">
                  <c:v>18.5</c:v>
                </c:pt>
                <c:pt idx="354">
                  <c:v>17.134999999999998</c:v>
                </c:pt>
                <c:pt idx="355">
                  <c:v>17.905000000000001</c:v>
                </c:pt>
                <c:pt idx="356">
                  <c:v>13.8</c:v>
                </c:pt>
                <c:pt idx="357">
                  <c:v>15.555</c:v>
                </c:pt>
                <c:pt idx="358">
                  <c:v>15.345000000000001</c:v>
                </c:pt>
                <c:pt idx="359">
                  <c:v>13.955</c:v>
                </c:pt>
                <c:pt idx="360">
                  <c:v>16.115000000000002</c:v>
                </c:pt>
                <c:pt idx="361">
                  <c:v>16.515000000000001</c:v>
                </c:pt>
                <c:pt idx="362">
                  <c:v>12.54</c:v>
                </c:pt>
                <c:pt idx="363">
                  <c:v>13.8</c:v>
                </c:pt>
                <c:pt idx="364">
                  <c:v>15.094999999999999</c:v>
                </c:pt>
              </c:numCache>
            </c:numRef>
          </c:yVal>
          <c:smooth val="0"/>
          <c:extLst>
            <c:ext xmlns:c16="http://schemas.microsoft.com/office/drawing/2014/chart" uri="{C3380CC4-5D6E-409C-BE32-E72D297353CC}">
              <c16:uniqueId val="{00000000-82AE-4E04-BDB6-58D6B97C307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0</c:v>
                </c:pt>
                <c:pt idx="1">
                  <c:v>0</c:v>
                </c:pt>
                <c:pt idx="2">
                  <c:v>0</c:v>
                </c:pt>
                <c:pt idx="3">
                  <c:v>0</c:v>
                </c:pt>
                <c:pt idx="4">
                  <c:v>0.26</c:v>
                </c:pt>
                <c:pt idx="5">
                  <c:v>0.51</c:v>
                </c:pt>
                <c:pt idx="6">
                  <c:v>0</c:v>
                </c:pt>
                <c:pt idx="7">
                  <c:v>0</c:v>
                </c:pt>
                <c:pt idx="8">
                  <c:v>0.89</c:v>
                </c:pt>
                <c:pt idx="9">
                  <c:v>0.32</c:v>
                </c:pt>
                <c:pt idx="10">
                  <c:v>0</c:v>
                </c:pt>
                <c:pt idx="11">
                  <c:v>0</c:v>
                </c:pt>
                <c:pt idx="12">
                  <c:v>1.27</c:v>
                </c:pt>
                <c:pt idx="13">
                  <c:v>0</c:v>
                </c:pt>
                <c:pt idx="14">
                  <c:v>0</c:v>
                </c:pt>
                <c:pt idx="15">
                  <c:v>0</c:v>
                </c:pt>
                <c:pt idx="16">
                  <c:v>0</c:v>
                </c:pt>
                <c:pt idx="17">
                  <c:v>0</c:v>
                </c:pt>
                <c:pt idx="18">
                  <c:v>2.2149999999999999</c:v>
                </c:pt>
                <c:pt idx="19">
                  <c:v>0.25</c:v>
                </c:pt>
                <c:pt idx="20">
                  <c:v>0</c:v>
                </c:pt>
                <c:pt idx="21">
                  <c:v>0</c:v>
                </c:pt>
                <c:pt idx="22">
                  <c:v>0.38</c:v>
                </c:pt>
                <c:pt idx="23">
                  <c:v>1.95</c:v>
                </c:pt>
                <c:pt idx="24">
                  <c:v>6.5000000000000002E-2</c:v>
                </c:pt>
                <c:pt idx="25">
                  <c:v>2.92</c:v>
                </c:pt>
                <c:pt idx="26">
                  <c:v>0</c:v>
                </c:pt>
                <c:pt idx="27">
                  <c:v>0</c:v>
                </c:pt>
                <c:pt idx="28">
                  <c:v>0</c:v>
                </c:pt>
                <c:pt idx="29">
                  <c:v>0</c:v>
                </c:pt>
                <c:pt idx="30">
                  <c:v>2.9249999999999998</c:v>
                </c:pt>
                <c:pt idx="31">
                  <c:v>6.5000000000000002E-2</c:v>
                </c:pt>
                <c:pt idx="32">
                  <c:v>0</c:v>
                </c:pt>
                <c:pt idx="33">
                  <c:v>0</c:v>
                </c:pt>
                <c:pt idx="34">
                  <c:v>0.13</c:v>
                </c:pt>
                <c:pt idx="35">
                  <c:v>0</c:v>
                </c:pt>
                <c:pt idx="36">
                  <c:v>0</c:v>
                </c:pt>
                <c:pt idx="37">
                  <c:v>0</c:v>
                </c:pt>
                <c:pt idx="38">
                  <c:v>9.4899999999999984</c:v>
                </c:pt>
                <c:pt idx="39">
                  <c:v>0</c:v>
                </c:pt>
                <c:pt idx="40">
                  <c:v>0</c:v>
                </c:pt>
                <c:pt idx="41">
                  <c:v>1.1399999999999999</c:v>
                </c:pt>
                <c:pt idx="42">
                  <c:v>0.13</c:v>
                </c:pt>
                <c:pt idx="43">
                  <c:v>1.5899999999999999</c:v>
                </c:pt>
                <c:pt idx="44">
                  <c:v>1.2449999999999999</c:v>
                </c:pt>
                <c:pt idx="45">
                  <c:v>1.395</c:v>
                </c:pt>
                <c:pt idx="46">
                  <c:v>0</c:v>
                </c:pt>
                <c:pt idx="47">
                  <c:v>0.04</c:v>
                </c:pt>
                <c:pt idx="48">
                  <c:v>0</c:v>
                </c:pt>
                <c:pt idx="49">
                  <c:v>0.04</c:v>
                </c:pt>
                <c:pt idx="50">
                  <c:v>0</c:v>
                </c:pt>
                <c:pt idx="51">
                  <c:v>0</c:v>
                </c:pt>
                <c:pt idx="52">
                  <c:v>0</c:v>
                </c:pt>
                <c:pt idx="53">
                  <c:v>0</c:v>
                </c:pt>
                <c:pt idx="54">
                  <c:v>0</c:v>
                </c:pt>
                <c:pt idx="55">
                  <c:v>0</c:v>
                </c:pt>
                <c:pt idx="56">
                  <c:v>0</c:v>
                </c:pt>
                <c:pt idx="57">
                  <c:v>0</c:v>
                </c:pt>
                <c:pt idx="58">
                  <c:v>0.25</c:v>
                </c:pt>
                <c:pt idx="59">
                  <c:v>0</c:v>
                </c:pt>
                <c:pt idx="60">
                  <c:v>1</c:v>
                </c:pt>
                <c:pt idx="61">
                  <c:v>0.42000000000000004</c:v>
                </c:pt>
                <c:pt idx="62">
                  <c:v>0.08</c:v>
                </c:pt>
                <c:pt idx="63">
                  <c:v>0.125</c:v>
                </c:pt>
                <c:pt idx="64">
                  <c:v>0</c:v>
                </c:pt>
                <c:pt idx="65">
                  <c:v>0</c:v>
                </c:pt>
                <c:pt idx="66">
                  <c:v>0</c:v>
                </c:pt>
                <c:pt idx="67">
                  <c:v>0</c:v>
                </c:pt>
                <c:pt idx="68">
                  <c:v>0.25</c:v>
                </c:pt>
                <c:pt idx="69">
                  <c:v>0.17</c:v>
                </c:pt>
                <c:pt idx="70">
                  <c:v>0.255</c:v>
                </c:pt>
                <c:pt idx="71">
                  <c:v>0.04</c:v>
                </c:pt>
                <c:pt idx="72">
                  <c:v>0.21</c:v>
                </c:pt>
                <c:pt idx="73">
                  <c:v>0</c:v>
                </c:pt>
                <c:pt idx="74">
                  <c:v>0</c:v>
                </c:pt>
                <c:pt idx="75">
                  <c:v>0</c:v>
                </c:pt>
                <c:pt idx="76">
                  <c:v>2.625</c:v>
                </c:pt>
                <c:pt idx="77">
                  <c:v>0</c:v>
                </c:pt>
                <c:pt idx="78">
                  <c:v>0.42</c:v>
                </c:pt>
                <c:pt idx="79">
                  <c:v>0.25</c:v>
                </c:pt>
                <c:pt idx="80">
                  <c:v>0</c:v>
                </c:pt>
                <c:pt idx="81">
                  <c:v>0</c:v>
                </c:pt>
                <c:pt idx="82">
                  <c:v>0</c:v>
                </c:pt>
                <c:pt idx="83">
                  <c:v>5.73</c:v>
                </c:pt>
                <c:pt idx="84">
                  <c:v>0.04</c:v>
                </c:pt>
                <c:pt idx="85">
                  <c:v>0</c:v>
                </c:pt>
                <c:pt idx="86">
                  <c:v>0.29000000000000004</c:v>
                </c:pt>
                <c:pt idx="87">
                  <c:v>3.0449999999999999</c:v>
                </c:pt>
                <c:pt idx="88">
                  <c:v>0.04</c:v>
                </c:pt>
                <c:pt idx="89">
                  <c:v>0.04</c:v>
                </c:pt>
                <c:pt idx="90">
                  <c:v>2.74</c:v>
                </c:pt>
                <c:pt idx="91">
                  <c:v>2.19</c:v>
                </c:pt>
                <c:pt idx="92">
                  <c:v>0.04</c:v>
                </c:pt>
                <c:pt idx="93">
                  <c:v>0</c:v>
                </c:pt>
                <c:pt idx="94">
                  <c:v>0</c:v>
                </c:pt>
                <c:pt idx="95">
                  <c:v>0</c:v>
                </c:pt>
                <c:pt idx="96">
                  <c:v>0</c:v>
                </c:pt>
                <c:pt idx="97">
                  <c:v>0</c:v>
                </c:pt>
                <c:pt idx="98">
                  <c:v>0.21000000000000002</c:v>
                </c:pt>
                <c:pt idx="99">
                  <c:v>0.8</c:v>
                </c:pt>
                <c:pt idx="100">
                  <c:v>0</c:v>
                </c:pt>
                <c:pt idx="101">
                  <c:v>0.08</c:v>
                </c:pt>
                <c:pt idx="102">
                  <c:v>1.175</c:v>
                </c:pt>
                <c:pt idx="103">
                  <c:v>0.04</c:v>
                </c:pt>
                <c:pt idx="104">
                  <c:v>0.125</c:v>
                </c:pt>
                <c:pt idx="105">
                  <c:v>0.08</c:v>
                </c:pt>
                <c:pt idx="106">
                  <c:v>12.64</c:v>
                </c:pt>
                <c:pt idx="107">
                  <c:v>1.69</c:v>
                </c:pt>
                <c:pt idx="108">
                  <c:v>7.4749999999999996</c:v>
                </c:pt>
                <c:pt idx="109">
                  <c:v>0.21000000000000002</c:v>
                </c:pt>
                <c:pt idx="110">
                  <c:v>18.535</c:v>
                </c:pt>
                <c:pt idx="111">
                  <c:v>0.125</c:v>
                </c:pt>
                <c:pt idx="112">
                  <c:v>0.505</c:v>
                </c:pt>
                <c:pt idx="113">
                  <c:v>1.56</c:v>
                </c:pt>
                <c:pt idx="114">
                  <c:v>1.7650000000000001</c:v>
                </c:pt>
                <c:pt idx="115">
                  <c:v>6.0049999999999999</c:v>
                </c:pt>
                <c:pt idx="116">
                  <c:v>1.01</c:v>
                </c:pt>
                <c:pt idx="117">
                  <c:v>19.555</c:v>
                </c:pt>
                <c:pt idx="118">
                  <c:v>8.93</c:v>
                </c:pt>
                <c:pt idx="119">
                  <c:v>16.920000000000002</c:v>
                </c:pt>
                <c:pt idx="120">
                  <c:v>9.0949999999999989</c:v>
                </c:pt>
                <c:pt idx="121">
                  <c:v>19.25</c:v>
                </c:pt>
                <c:pt idx="122">
                  <c:v>11.93</c:v>
                </c:pt>
                <c:pt idx="123">
                  <c:v>0.71499999999999997</c:v>
                </c:pt>
                <c:pt idx="124">
                  <c:v>3.11</c:v>
                </c:pt>
                <c:pt idx="125">
                  <c:v>7.1349999999999998</c:v>
                </c:pt>
                <c:pt idx="126">
                  <c:v>5.1950000000000003</c:v>
                </c:pt>
                <c:pt idx="127">
                  <c:v>4.6500000000000004</c:v>
                </c:pt>
                <c:pt idx="128">
                  <c:v>17.454999999999998</c:v>
                </c:pt>
                <c:pt idx="129">
                  <c:v>1.18</c:v>
                </c:pt>
                <c:pt idx="130">
                  <c:v>8.2100000000000009</c:v>
                </c:pt>
                <c:pt idx="131">
                  <c:v>11.844999999999999</c:v>
                </c:pt>
                <c:pt idx="132">
                  <c:v>0.04</c:v>
                </c:pt>
                <c:pt idx="133">
                  <c:v>0.17</c:v>
                </c:pt>
                <c:pt idx="134">
                  <c:v>4.4350000000000005</c:v>
                </c:pt>
                <c:pt idx="135">
                  <c:v>4.2050000000000001</c:v>
                </c:pt>
                <c:pt idx="136">
                  <c:v>5.0250000000000004</c:v>
                </c:pt>
                <c:pt idx="137">
                  <c:v>10.025</c:v>
                </c:pt>
                <c:pt idx="138">
                  <c:v>4.8949999999999996</c:v>
                </c:pt>
                <c:pt idx="139">
                  <c:v>8.2100000000000009</c:v>
                </c:pt>
                <c:pt idx="140">
                  <c:v>34.76</c:v>
                </c:pt>
                <c:pt idx="141">
                  <c:v>2.9849999999999999</c:v>
                </c:pt>
                <c:pt idx="142">
                  <c:v>0.25</c:v>
                </c:pt>
                <c:pt idx="143">
                  <c:v>1.4350000000000001</c:v>
                </c:pt>
                <c:pt idx="144">
                  <c:v>0.79499999999999993</c:v>
                </c:pt>
                <c:pt idx="145">
                  <c:v>22.22</c:v>
                </c:pt>
                <c:pt idx="146">
                  <c:v>15.215</c:v>
                </c:pt>
                <c:pt idx="147">
                  <c:v>12.14</c:v>
                </c:pt>
                <c:pt idx="148">
                  <c:v>0.67</c:v>
                </c:pt>
                <c:pt idx="149">
                  <c:v>7.5649999999999995</c:v>
                </c:pt>
                <c:pt idx="150">
                  <c:v>28.05</c:v>
                </c:pt>
                <c:pt idx="151">
                  <c:v>9.3500000000000014</c:v>
                </c:pt>
                <c:pt idx="152">
                  <c:v>3.02</c:v>
                </c:pt>
                <c:pt idx="153">
                  <c:v>0.04</c:v>
                </c:pt>
                <c:pt idx="154">
                  <c:v>9.7650000000000006</c:v>
                </c:pt>
                <c:pt idx="155">
                  <c:v>6.7549999999999999</c:v>
                </c:pt>
                <c:pt idx="156">
                  <c:v>9.5250000000000004</c:v>
                </c:pt>
                <c:pt idx="157">
                  <c:v>22.344999999999999</c:v>
                </c:pt>
                <c:pt idx="158">
                  <c:v>26.729999999999997</c:v>
                </c:pt>
                <c:pt idx="159">
                  <c:v>13.515000000000001</c:v>
                </c:pt>
                <c:pt idx="160">
                  <c:v>16.255000000000003</c:v>
                </c:pt>
                <c:pt idx="161">
                  <c:v>5.44</c:v>
                </c:pt>
                <c:pt idx="162">
                  <c:v>1.3900000000000001</c:v>
                </c:pt>
                <c:pt idx="163">
                  <c:v>0.89</c:v>
                </c:pt>
                <c:pt idx="164">
                  <c:v>2.6949999999999998</c:v>
                </c:pt>
                <c:pt idx="165">
                  <c:v>7.04</c:v>
                </c:pt>
                <c:pt idx="166">
                  <c:v>18.105</c:v>
                </c:pt>
                <c:pt idx="167">
                  <c:v>15.4</c:v>
                </c:pt>
                <c:pt idx="168">
                  <c:v>4.2649999999999997</c:v>
                </c:pt>
                <c:pt idx="169">
                  <c:v>3.0350000000000001</c:v>
                </c:pt>
                <c:pt idx="170">
                  <c:v>6.85</c:v>
                </c:pt>
                <c:pt idx="171">
                  <c:v>4.2549999999999999</c:v>
                </c:pt>
                <c:pt idx="172">
                  <c:v>0.25</c:v>
                </c:pt>
                <c:pt idx="173">
                  <c:v>1.4750000000000001</c:v>
                </c:pt>
                <c:pt idx="174">
                  <c:v>9.0150000000000006</c:v>
                </c:pt>
                <c:pt idx="175">
                  <c:v>1.05</c:v>
                </c:pt>
                <c:pt idx="176">
                  <c:v>1.0550000000000002</c:v>
                </c:pt>
                <c:pt idx="177">
                  <c:v>7.9049999999999994</c:v>
                </c:pt>
                <c:pt idx="178">
                  <c:v>3.6349999999999998</c:v>
                </c:pt>
                <c:pt idx="179">
                  <c:v>11.295</c:v>
                </c:pt>
                <c:pt idx="180">
                  <c:v>7.4</c:v>
                </c:pt>
                <c:pt idx="181">
                  <c:v>6.3049999999999997</c:v>
                </c:pt>
                <c:pt idx="182">
                  <c:v>19.115000000000002</c:v>
                </c:pt>
                <c:pt idx="183">
                  <c:v>11.780000000000001</c:v>
                </c:pt>
                <c:pt idx="184">
                  <c:v>12.68</c:v>
                </c:pt>
                <c:pt idx="185">
                  <c:v>6.22</c:v>
                </c:pt>
                <c:pt idx="186">
                  <c:v>1.3050000000000002</c:v>
                </c:pt>
                <c:pt idx="187">
                  <c:v>6.0299999999999994</c:v>
                </c:pt>
                <c:pt idx="188">
                  <c:v>0.25</c:v>
                </c:pt>
                <c:pt idx="189">
                  <c:v>5.24</c:v>
                </c:pt>
                <c:pt idx="190">
                  <c:v>22.39</c:v>
                </c:pt>
                <c:pt idx="191">
                  <c:v>4.67</c:v>
                </c:pt>
                <c:pt idx="192">
                  <c:v>0.54</c:v>
                </c:pt>
                <c:pt idx="193">
                  <c:v>16.04</c:v>
                </c:pt>
                <c:pt idx="194">
                  <c:v>2.56</c:v>
                </c:pt>
                <c:pt idx="195">
                  <c:v>12.3</c:v>
                </c:pt>
                <c:pt idx="196">
                  <c:v>2.15</c:v>
                </c:pt>
                <c:pt idx="197">
                  <c:v>5.1849999999999996</c:v>
                </c:pt>
                <c:pt idx="198">
                  <c:v>7.665</c:v>
                </c:pt>
                <c:pt idx="199">
                  <c:v>5.12</c:v>
                </c:pt>
                <c:pt idx="200">
                  <c:v>9.68</c:v>
                </c:pt>
                <c:pt idx="201">
                  <c:v>6.2149999999999999</c:v>
                </c:pt>
                <c:pt idx="202">
                  <c:v>22.734999999999999</c:v>
                </c:pt>
                <c:pt idx="203">
                  <c:v>5.36</c:v>
                </c:pt>
                <c:pt idx="204">
                  <c:v>3.645</c:v>
                </c:pt>
                <c:pt idx="205">
                  <c:v>2.0549999999999997</c:v>
                </c:pt>
                <c:pt idx="206">
                  <c:v>0.25</c:v>
                </c:pt>
                <c:pt idx="207">
                  <c:v>0.21000000000000002</c:v>
                </c:pt>
                <c:pt idx="208">
                  <c:v>0.84</c:v>
                </c:pt>
                <c:pt idx="209">
                  <c:v>22.545000000000002</c:v>
                </c:pt>
                <c:pt idx="210">
                  <c:v>22.07</c:v>
                </c:pt>
                <c:pt idx="211">
                  <c:v>5.82</c:v>
                </c:pt>
                <c:pt idx="212">
                  <c:v>5.23</c:v>
                </c:pt>
                <c:pt idx="213">
                  <c:v>1.7250000000000001</c:v>
                </c:pt>
                <c:pt idx="214">
                  <c:v>2.61</c:v>
                </c:pt>
                <c:pt idx="215">
                  <c:v>0.625</c:v>
                </c:pt>
                <c:pt idx="216">
                  <c:v>0.88500000000000001</c:v>
                </c:pt>
                <c:pt idx="217">
                  <c:v>0.8</c:v>
                </c:pt>
                <c:pt idx="218">
                  <c:v>2.0249999999999999</c:v>
                </c:pt>
                <c:pt idx="219">
                  <c:v>3.57</c:v>
                </c:pt>
                <c:pt idx="220">
                  <c:v>11.440000000000001</c:v>
                </c:pt>
                <c:pt idx="221">
                  <c:v>7.3250000000000002</c:v>
                </c:pt>
                <c:pt idx="222">
                  <c:v>1.93</c:v>
                </c:pt>
                <c:pt idx="223">
                  <c:v>4.3849999999999998</c:v>
                </c:pt>
                <c:pt idx="224">
                  <c:v>2.74</c:v>
                </c:pt>
                <c:pt idx="225">
                  <c:v>11.63</c:v>
                </c:pt>
                <c:pt idx="226">
                  <c:v>23.59</c:v>
                </c:pt>
                <c:pt idx="227">
                  <c:v>7.9649999999999999</c:v>
                </c:pt>
                <c:pt idx="228">
                  <c:v>6.17</c:v>
                </c:pt>
                <c:pt idx="229">
                  <c:v>6.96</c:v>
                </c:pt>
                <c:pt idx="230">
                  <c:v>6.165</c:v>
                </c:pt>
                <c:pt idx="231">
                  <c:v>12.969999999999999</c:v>
                </c:pt>
                <c:pt idx="232">
                  <c:v>1.75</c:v>
                </c:pt>
                <c:pt idx="233">
                  <c:v>3.3449999999999998</c:v>
                </c:pt>
                <c:pt idx="234">
                  <c:v>16.954999999999998</c:v>
                </c:pt>
                <c:pt idx="235">
                  <c:v>0.88500000000000001</c:v>
                </c:pt>
                <c:pt idx="236">
                  <c:v>14.774999999999999</c:v>
                </c:pt>
                <c:pt idx="237">
                  <c:v>8.07</c:v>
                </c:pt>
                <c:pt idx="238">
                  <c:v>9.5100000000000016</c:v>
                </c:pt>
                <c:pt idx="239">
                  <c:v>12.715</c:v>
                </c:pt>
                <c:pt idx="240">
                  <c:v>1.1000000000000001</c:v>
                </c:pt>
                <c:pt idx="241">
                  <c:v>5.77</c:v>
                </c:pt>
                <c:pt idx="242">
                  <c:v>4.5949999999999998</c:v>
                </c:pt>
                <c:pt idx="243">
                  <c:v>8.5249999999999986</c:v>
                </c:pt>
                <c:pt idx="244">
                  <c:v>10.515000000000001</c:v>
                </c:pt>
                <c:pt idx="245">
                  <c:v>11.035</c:v>
                </c:pt>
                <c:pt idx="246">
                  <c:v>3</c:v>
                </c:pt>
                <c:pt idx="247">
                  <c:v>16.670000000000002</c:v>
                </c:pt>
                <c:pt idx="248">
                  <c:v>9.1700000000000017</c:v>
                </c:pt>
                <c:pt idx="249">
                  <c:v>27.009999999999998</c:v>
                </c:pt>
                <c:pt idx="250">
                  <c:v>5.8900000000000006</c:v>
                </c:pt>
                <c:pt idx="251">
                  <c:v>6.36</c:v>
                </c:pt>
                <c:pt idx="252">
                  <c:v>14.574999999999999</c:v>
                </c:pt>
                <c:pt idx="253">
                  <c:v>10.190000000000001</c:v>
                </c:pt>
                <c:pt idx="254">
                  <c:v>2.0499999999999998</c:v>
                </c:pt>
                <c:pt idx="255">
                  <c:v>12.83</c:v>
                </c:pt>
                <c:pt idx="256">
                  <c:v>5.97</c:v>
                </c:pt>
                <c:pt idx="257">
                  <c:v>9.8550000000000004</c:v>
                </c:pt>
                <c:pt idx="258">
                  <c:v>10.08</c:v>
                </c:pt>
                <c:pt idx="259">
                  <c:v>1.98</c:v>
                </c:pt>
                <c:pt idx="260">
                  <c:v>5.1550000000000002</c:v>
                </c:pt>
                <c:pt idx="261">
                  <c:v>4.55</c:v>
                </c:pt>
                <c:pt idx="262">
                  <c:v>22.45</c:v>
                </c:pt>
                <c:pt idx="263">
                  <c:v>8.5000000000000006E-2</c:v>
                </c:pt>
                <c:pt idx="264">
                  <c:v>16.405000000000001</c:v>
                </c:pt>
                <c:pt idx="265">
                  <c:v>0.25</c:v>
                </c:pt>
                <c:pt idx="266">
                  <c:v>8.0399999999999991</c:v>
                </c:pt>
                <c:pt idx="267">
                  <c:v>4.6050000000000004</c:v>
                </c:pt>
                <c:pt idx="268">
                  <c:v>0.54499999999999993</c:v>
                </c:pt>
                <c:pt idx="269">
                  <c:v>1.01</c:v>
                </c:pt>
                <c:pt idx="270">
                  <c:v>6.46</c:v>
                </c:pt>
                <c:pt idx="271">
                  <c:v>1.8900000000000001</c:v>
                </c:pt>
                <c:pt idx="272">
                  <c:v>5.36</c:v>
                </c:pt>
                <c:pt idx="273">
                  <c:v>7.26</c:v>
                </c:pt>
                <c:pt idx="274">
                  <c:v>38.405000000000001</c:v>
                </c:pt>
                <c:pt idx="275">
                  <c:v>22.515000000000001</c:v>
                </c:pt>
                <c:pt idx="276">
                  <c:v>4.43</c:v>
                </c:pt>
                <c:pt idx="277">
                  <c:v>5.33</c:v>
                </c:pt>
                <c:pt idx="278">
                  <c:v>20.189999999999998</c:v>
                </c:pt>
                <c:pt idx="279">
                  <c:v>10.935</c:v>
                </c:pt>
                <c:pt idx="280">
                  <c:v>2.3199999999999998</c:v>
                </c:pt>
                <c:pt idx="281">
                  <c:v>13.93</c:v>
                </c:pt>
                <c:pt idx="282">
                  <c:v>25.305</c:v>
                </c:pt>
                <c:pt idx="283">
                  <c:v>15.114999999999998</c:v>
                </c:pt>
                <c:pt idx="284">
                  <c:v>11.734999999999999</c:v>
                </c:pt>
                <c:pt idx="285">
                  <c:v>3.2149999999999999</c:v>
                </c:pt>
                <c:pt idx="286">
                  <c:v>28.990000000000002</c:v>
                </c:pt>
                <c:pt idx="287">
                  <c:v>0.125</c:v>
                </c:pt>
                <c:pt idx="288">
                  <c:v>11.025</c:v>
                </c:pt>
                <c:pt idx="289">
                  <c:v>15.215</c:v>
                </c:pt>
                <c:pt idx="290">
                  <c:v>18.635000000000002</c:v>
                </c:pt>
                <c:pt idx="291">
                  <c:v>14.600000000000001</c:v>
                </c:pt>
                <c:pt idx="292">
                  <c:v>5.59</c:v>
                </c:pt>
                <c:pt idx="293">
                  <c:v>5.28</c:v>
                </c:pt>
                <c:pt idx="294">
                  <c:v>30.009999999999998</c:v>
                </c:pt>
                <c:pt idx="295">
                  <c:v>5.375</c:v>
                </c:pt>
                <c:pt idx="296">
                  <c:v>14.53</c:v>
                </c:pt>
                <c:pt idx="297">
                  <c:v>2.7050000000000001</c:v>
                </c:pt>
                <c:pt idx="298">
                  <c:v>2.11</c:v>
                </c:pt>
                <c:pt idx="299">
                  <c:v>0.755</c:v>
                </c:pt>
                <c:pt idx="300">
                  <c:v>3.7949999999999999</c:v>
                </c:pt>
                <c:pt idx="301">
                  <c:v>15.36</c:v>
                </c:pt>
                <c:pt idx="302">
                  <c:v>6.625</c:v>
                </c:pt>
                <c:pt idx="303">
                  <c:v>7.6950000000000003</c:v>
                </c:pt>
                <c:pt idx="304">
                  <c:v>6.2349999999999994</c:v>
                </c:pt>
                <c:pt idx="305">
                  <c:v>8.09</c:v>
                </c:pt>
                <c:pt idx="306">
                  <c:v>21.95</c:v>
                </c:pt>
                <c:pt idx="307">
                  <c:v>25.515000000000001</c:v>
                </c:pt>
                <c:pt idx="308">
                  <c:v>21.454999999999998</c:v>
                </c:pt>
                <c:pt idx="309">
                  <c:v>7.3550000000000004</c:v>
                </c:pt>
                <c:pt idx="310">
                  <c:v>5.7550000000000008</c:v>
                </c:pt>
                <c:pt idx="311">
                  <c:v>45.975000000000001</c:v>
                </c:pt>
                <c:pt idx="312">
                  <c:v>10.835000000000001</c:v>
                </c:pt>
                <c:pt idx="313">
                  <c:v>0.33499999999999996</c:v>
                </c:pt>
                <c:pt idx="314">
                  <c:v>7.0600000000000005</c:v>
                </c:pt>
                <c:pt idx="315">
                  <c:v>9.0749999999999993</c:v>
                </c:pt>
                <c:pt idx="316">
                  <c:v>35.04</c:v>
                </c:pt>
                <c:pt idx="317">
                  <c:v>6.6050000000000004</c:v>
                </c:pt>
                <c:pt idx="318">
                  <c:v>15.96</c:v>
                </c:pt>
                <c:pt idx="319">
                  <c:v>34.185000000000002</c:v>
                </c:pt>
                <c:pt idx="320">
                  <c:v>32.774999999999999</c:v>
                </c:pt>
                <c:pt idx="321">
                  <c:v>10.275</c:v>
                </c:pt>
                <c:pt idx="322">
                  <c:v>10.7</c:v>
                </c:pt>
                <c:pt idx="323">
                  <c:v>4.7850000000000001</c:v>
                </c:pt>
                <c:pt idx="324">
                  <c:v>19.5</c:v>
                </c:pt>
                <c:pt idx="325">
                  <c:v>52.08</c:v>
                </c:pt>
                <c:pt idx="326">
                  <c:v>51.59</c:v>
                </c:pt>
                <c:pt idx="327">
                  <c:v>8.6950000000000003</c:v>
                </c:pt>
                <c:pt idx="328">
                  <c:v>3.9349999999999996</c:v>
                </c:pt>
                <c:pt idx="329">
                  <c:v>2.54</c:v>
                </c:pt>
                <c:pt idx="330">
                  <c:v>15.93</c:v>
                </c:pt>
                <c:pt idx="331">
                  <c:v>17.18</c:v>
                </c:pt>
                <c:pt idx="332">
                  <c:v>19.77</c:v>
                </c:pt>
                <c:pt idx="333">
                  <c:v>8.2399999999999984</c:v>
                </c:pt>
                <c:pt idx="334">
                  <c:v>30.880000000000003</c:v>
                </c:pt>
                <c:pt idx="335">
                  <c:v>3.5350000000000001</c:v>
                </c:pt>
                <c:pt idx="336">
                  <c:v>26.145</c:v>
                </c:pt>
                <c:pt idx="337">
                  <c:v>8.2100000000000009</c:v>
                </c:pt>
                <c:pt idx="338">
                  <c:v>0.59</c:v>
                </c:pt>
                <c:pt idx="339">
                  <c:v>0.25</c:v>
                </c:pt>
                <c:pt idx="340">
                  <c:v>20.66</c:v>
                </c:pt>
                <c:pt idx="341">
                  <c:v>17.440000000000001</c:v>
                </c:pt>
                <c:pt idx="342">
                  <c:v>16.795000000000002</c:v>
                </c:pt>
                <c:pt idx="343">
                  <c:v>11.2</c:v>
                </c:pt>
                <c:pt idx="344">
                  <c:v>11.51</c:v>
                </c:pt>
                <c:pt idx="345">
                  <c:v>8.3299999999999983</c:v>
                </c:pt>
                <c:pt idx="346">
                  <c:v>3.77</c:v>
                </c:pt>
                <c:pt idx="347">
                  <c:v>4.7850000000000001</c:v>
                </c:pt>
                <c:pt idx="348">
                  <c:v>0.63500000000000001</c:v>
                </c:pt>
                <c:pt idx="349">
                  <c:v>0.125</c:v>
                </c:pt>
                <c:pt idx="350">
                  <c:v>3.04</c:v>
                </c:pt>
                <c:pt idx="351">
                  <c:v>0.33499999999999996</c:v>
                </c:pt>
                <c:pt idx="352">
                  <c:v>0.125</c:v>
                </c:pt>
                <c:pt idx="353">
                  <c:v>0</c:v>
                </c:pt>
                <c:pt idx="354">
                  <c:v>0</c:v>
                </c:pt>
                <c:pt idx="355">
                  <c:v>0</c:v>
                </c:pt>
                <c:pt idx="356">
                  <c:v>13.455</c:v>
                </c:pt>
                <c:pt idx="357">
                  <c:v>3.5550000000000002</c:v>
                </c:pt>
                <c:pt idx="358">
                  <c:v>0.88500000000000001</c:v>
                </c:pt>
                <c:pt idx="359">
                  <c:v>3.2149999999999999</c:v>
                </c:pt>
                <c:pt idx="360">
                  <c:v>0</c:v>
                </c:pt>
                <c:pt idx="361">
                  <c:v>0</c:v>
                </c:pt>
                <c:pt idx="362">
                  <c:v>4.91</c:v>
                </c:pt>
                <c:pt idx="363">
                  <c:v>8.2949999999999999</c:v>
                </c:pt>
                <c:pt idx="364">
                  <c:v>0.08</c:v>
                </c:pt>
              </c:numCache>
            </c:numRef>
          </c:yVal>
          <c:smooth val="0"/>
          <c:extLst>
            <c:ext xmlns:c16="http://schemas.microsoft.com/office/drawing/2014/chart" uri="{C3380CC4-5D6E-409C-BE32-E72D297353CC}">
              <c16:uniqueId val="{00000000-B053-474F-8A5F-D85387416D0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(PAR)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41.611550647265823</c:v>
                </c:pt>
                <c:pt idx="1">
                  <c:v>38.301565482151048</c:v>
                </c:pt>
                <c:pt idx="2">
                  <c:v>36.772284943844298</c:v>
                </c:pt>
                <c:pt idx="3">
                  <c:v>40.332830197156227</c:v>
                </c:pt>
                <c:pt idx="4">
                  <c:v>34.362588095631011</c:v>
                </c:pt>
                <c:pt idx="5">
                  <c:v>33.707243864949838</c:v>
                </c:pt>
                <c:pt idx="6">
                  <c:v>33.032459627425787</c:v>
                </c:pt>
                <c:pt idx="7">
                  <c:v>33.672251852632655</c:v>
                </c:pt>
                <c:pt idx="8">
                  <c:v>34.738860228078799</c:v>
                </c:pt>
                <c:pt idx="9">
                  <c:v>38.238925460101761</c:v>
                </c:pt>
                <c:pt idx="10">
                  <c:v>41.541134622479383</c:v>
                </c:pt>
                <c:pt idx="11">
                  <c:v>37.85530932506888</c:v>
                </c:pt>
                <c:pt idx="12">
                  <c:v>36.575724874655158</c:v>
                </c:pt>
                <c:pt idx="13">
                  <c:v>42.841455080192183</c:v>
                </c:pt>
                <c:pt idx="14">
                  <c:v>36.36102079907932</c:v>
                </c:pt>
                <c:pt idx="15">
                  <c:v>38.250589464207494</c:v>
                </c:pt>
                <c:pt idx="16">
                  <c:v>44.736207747145123</c:v>
                </c:pt>
                <c:pt idx="17">
                  <c:v>44.168991547485028</c:v>
                </c:pt>
                <c:pt idx="18">
                  <c:v>35.986044667087718</c:v>
                </c:pt>
                <c:pt idx="19">
                  <c:v>35.664636553952064</c:v>
                </c:pt>
                <c:pt idx="20">
                  <c:v>46.057264212156994</c:v>
                </c:pt>
                <c:pt idx="21">
                  <c:v>45.916864162736175</c:v>
                </c:pt>
                <c:pt idx="22">
                  <c:v>36.234012754372486</c:v>
                </c:pt>
                <c:pt idx="23">
                  <c:v>40.148798132376939</c:v>
                </c:pt>
                <c:pt idx="24">
                  <c:v>39.16599778643122</c:v>
                </c:pt>
                <c:pt idx="25">
                  <c:v>34.062347989946488</c:v>
                </c:pt>
                <c:pt idx="26">
                  <c:v>37.329997140158994</c:v>
                </c:pt>
                <c:pt idx="27">
                  <c:v>36.019308678796648</c:v>
                </c:pt>
                <c:pt idx="28">
                  <c:v>37.731325281426493</c:v>
                </c:pt>
                <c:pt idx="29">
                  <c:v>43.147311187853532</c:v>
                </c:pt>
                <c:pt idx="30">
                  <c:v>34.858092270048481</c:v>
                </c:pt>
                <c:pt idx="31">
                  <c:v>39.908174047677264</c:v>
                </c:pt>
                <c:pt idx="32">
                  <c:v>38.860141678769864</c:v>
                </c:pt>
                <c:pt idx="33">
                  <c:v>44.299887593560435</c:v>
                </c:pt>
                <c:pt idx="34">
                  <c:v>38.796637656416451</c:v>
                </c:pt>
                <c:pt idx="35">
                  <c:v>38.551261570044076</c:v>
                </c:pt>
                <c:pt idx="36">
                  <c:v>37.823773313968204</c:v>
                </c:pt>
                <c:pt idx="37">
                  <c:v>42.131246830198883</c:v>
                </c:pt>
                <c:pt idx="38">
                  <c:v>29.93804253819097</c:v>
                </c:pt>
                <c:pt idx="39">
                  <c:v>37.889437337081937</c:v>
                </c:pt>
                <c:pt idx="40">
                  <c:v>41.891486745803334</c:v>
                </c:pt>
                <c:pt idx="41">
                  <c:v>35.852556620099925</c:v>
                </c:pt>
                <c:pt idx="42">
                  <c:v>40.284446180125052</c:v>
                </c:pt>
                <c:pt idx="43">
                  <c:v>37.081597052722159</c:v>
                </c:pt>
                <c:pt idx="44">
                  <c:v>24.204104519844787</c:v>
                </c:pt>
                <c:pt idx="45">
                  <c:v>32.930939591690731</c:v>
                </c:pt>
                <c:pt idx="46">
                  <c:v>29.347930330471474</c:v>
                </c:pt>
                <c:pt idx="47">
                  <c:v>35.636124543915841</c:v>
                </c:pt>
                <c:pt idx="48">
                  <c:v>28.352601980115892</c:v>
                </c:pt>
                <c:pt idx="49">
                  <c:v>34.892652282213604</c:v>
                </c:pt>
                <c:pt idx="50">
                  <c:v>46.092688224626251</c:v>
                </c:pt>
                <c:pt idx="51">
                  <c:v>42.943839116231366</c:v>
                </c:pt>
                <c:pt idx="52">
                  <c:v>43.015983141626066</c:v>
                </c:pt>
                <c:pt idx="53">
                  <c:v>38.571997577343147</c:v>
                </c:pt>
                <c:pt idx="54">
                  <c:v>39.218269804830967</c:v>
                </c:pt>
                <c:pt idx="55">
                  <c:v>53.53000284256099</c:v>
                </c:pt>
                <c:pt idx="56">
                  <c:v>52.321266417085766</c:v>
                </c:pt>
                <c:pt idx="57">
                  <c:v>45.51294402055629</c:v>
                </c:pt>
                <c:pt idx="58">
                  <c:v>44.243295573640033</c:v>
                </c:pt>
                <c:pt idx="59">
                  <c:v>32.363291391878569</c:v>
                </c:pt>
                <c:pt idx="60">
                  <c:v>38.289469477893249</c:v>
                </c:pt>
                <c:pt idx="61">
                  <c:v>43.937439465978692</c:v>
                </c:pt>
                <c:pt idx="62">
                  <c:v>41.929934759337037</c:v>
                </c:pt>
                <c:pt idx="63">
                  <c:v>37.95466936004361</c:v>
                </c:pt>
                <c:pt idx="64">
                  <c:v>42.386990920220804</c:v>
                </c:pt>
                <c:pt idx="65">
                  <c:v>45.84299213673323</c:v>
                </c:pt>
                <c:pt idx="66">
                  <c:v>42.38396691915635</c:v>
                </c:pt>
                <c:pt idx="67">
                  <c:v>40.564382278662563</c:v>
                </c:pt>
                <c:pt idx="68">
                  <c:v>41.955422768308814</c:v>
                </c:pt>
                <c:pt idx="69">
                  <c:v>39.39106986565659</c:v>
                </c:pt>
                <c:pt idx="70">
                  <c:v>34.991580317036266</c:v>
                </c:pt>
                <c:pt idx="71">
                  <c:v>40.833950373550529</c:v>
                </c:pt>
                <c:pt idx="72">
                  <c:v>44.457567649063812</c:v>
                </c:pt>
                <c:pt idx="73">
                  <c:v>45.469744005349888</c:v>
                </c:pt>
                <c:pt idx="74">
                  <c:v>47.475952711535349</c:v>
                </c:pt>
                <c:pt idx="75">
                  <c:v>41.071550457185758</c:v>
                </c:pt>
                <c:pt idx="76">
                  <c:v>42.80862306863532</c:v>
                </c:pt>
                <c:pt idx="77">
                  <c:v>38.921053700210905</c:v>
                </c:pt>
                <c:pt idx="78">
                  <c:v>39.268381822470403</c:v>
                </c:pt>
                <c:pt idx="79">
                  <c:v>44.31155159766616</c:v>
                </c:pt>
                <c:pt idx="80">
                  <c:v>41.918270755231305</c:v>
                </c:pt>
                <c:pt idx="81">
                  <c:v>38.15295742984101</c:v>
                </c:pt>
                <c:pt idx="82">
                  <c:v>38.120125418284147</c:v>
                </c:pt>
                <c:pt idx="83">
                  <c:v>39.275293824903422</c:v>
                </c:pt>
                <c:pt idx="84">
                  <c:v>38.803549658849477</c:v>
                </c:pt>
                <c:pt idx="85">
                  <c:v>41.409374576099843</c:v>
                </c:pt>
                <c:pt idx="86">
                  <c:v>47.13553659170887</c:v>
                </c:pt>
                <c:pt idx="87">
                  <c:v>45.627856061005332</c:v>
                </c:pt>
                <c:pt idx="88">
                  <c:v>50.433857752717927</c:v>
                </c:pt>
                <c:pt idx="89">
                  <c:v>48.340385015815521</c:v>
                </c:pt>
                <c:pt idx="90">
                  <c:v>44.689983730874268</c:v>
                </c:pt>
                <c:pt idx="91">
                  <c:v>37.942141355633751</c:v>
                </c:pt>
                <c:pt idx="92">
                  <c:v>42.536030972682902</c:v>
                </c:pt>
                <c:pt idx="93">
                  <c:v>42.365390912617599</c:v>
                </c:pt>
                <c:pt idx="94">
                  <c:v>47.331664660745965</c:v>
                </c:pt>
                <c:pt idx="95">
                  <c:v>46.464208355401333</c:v>
                </c:pt>
                <c:pt idx="96">
                  <c:v>41.369630562109954</c:v>
                </c:pt>
                <c:pt idx="97">
                  <c:v>47.625856764301581</c:v>
                </c:pt>
                <c:pt idx="98">
                  <c:v>35.276268417246477</c:v>
                </c:pt>
                <c:pt idx="99">
                  <c:v>40.840862375983555</c:v>
                </c:pt>
                <c:pt idx="100">
                  <c:v>42.684639024992933</c:v>
                </c:pt>
                <c:pt idx="101">
                  <c:v>41.842238728468025</c:v>
                </c:pt>
                <c:pt idx="102">
                  <c:v>47.735152802773783</c:v>
                </c:pt>
                <c:pt idx="103">
                  <c:v>48.294592999696725</c:v>
                </c:pt>
                <c:pt idx="104">
                  <c:v>36.562332869941166</c:v>
                </c:pt>
                <c:pt idx="105">
                  <c:v>40.001054080371034</c:v>
                </c:pt>
                <c:pt idx="106">
                  <c:v>29.688778450450013</c:v>
                </c:pt>
                <c:pt idx="107">
                  <c:v>42.763263052668592</c:v>
                </c:pt>
                <c:pt idx="108">
                  <c:v>35.54367651137413</c:v>
                </c:pt>
                <c:pt idx="109">
                  <c:v>33.623867835601473</c:v>
                </c:pt>
                <c:pt idx="110">
                  <c:v>38.372845507241614</c:v>
                </c:pt>
                <c:pt idx="111">
                  <c:v>40.242542165374836</c:v>
                </c:pt>
                <c:pt idx="112">
                  <c:v>42.091934816361054</c:v>
                </c:pt>
                <c:pt idx="113">
                  <c:v>40.20020615047256</c:v>
                </c:pt>
                <c:pt idx="114">
                  <c:v>25.506584978317914</c:v>
                </c:pt>
                <c:pt idx="115">
                  <c:v>38.514541557118626</c:v>
                </c:pt>
                <c:pt idx="116">
                  <c:v>33.857579917868129</c:v>
                </c:pt>
                <c:pt idx="117">
                  <c:v>40.262846172521847</c:v>
                </c:pt>
                <c:pt idx="118">
                  <c:v>29.531098394946635</c:v>
                </c:pt>
                <c:pt idx="119">
                  <c:v>28.089945887660953</c:v>
                </c:pt>
                <c:pt idx="120">
                  <c:v>31.89889122840971</c:v>
                </c:pt>
                <c:pt idx="121">
                  <c:v>25.492328973299799</c:v>
                </c:pt>
                <c:pt idx="122">
                  <c:v>27.20132157486519</c:v>
                </c:pt>
                <c:pt idx="123">
                  <c:v>36.443100827971485</c:v>
                </c:pt>
                <c:pt idx="124">
                  <c:v>34.219164045145739</c:v>
                </c:pt>
                <c:pt idx="125">
                  <c:v>37.396957163728921</c:v>
                </c:pt>
                <c:pt idx="126">
                  <c:v>32.609531478555077</c:v>
                </c:pt>
                <c:pt idx="127">
                  <c:v>30.126394604490898</c:v>
                </c:pt>
                <c:pt idx="128">
                  <c:v>25.715241051764849</c:v>
                </c:pt>
                <c:pt idx="129">
                  <c:v>38.481709545561756</c:v>
                </c:pt>
                <c:pt idx="130">
                  <c:v>26.64792938007114</c:v>
                </c:pt>
                <c:pt idx="131">
                  <c:v>41.653886662168105</c:v>
                </c:pt>
                <c:pt idx="132">
                  <c:v>41.152334485621729</c:v>
                </c:pt>
                <c:pt idx="133">
                  <c:v>39.237277811521786</c:v>
                </c:pt>
                <c:pt idx="134">
                  <c:v>35.763996588926794</c:v>
                </c:pt>
                <c:pt idx="135">
                  <c:v>26.392185290049223</c:v>
                </c:pt>
                <c:pt idx="136">
                  <c:v>26.902377469636868</c:v>
                </c:pt>
                <c:pt idx="137">
                  <c:v>29.35829833412101</c:v>
                </c:pt>
                <c:pt idx="138">
                  <c:v>25.526888985464925</c:v>
                </c:pt>
                <c:pt idx="139">
                  <c:v>22.999256095738144</c:v>
                </c:pt>
                <c:pt idx="140">
                  <c:v>27.509337683286862</c:v>
                </c:pt>
                <c:pt idx="141">
                  <c:v>27.260937595850031</c:v>
                </c:pt>
                <c:pt idx="142">
                  <c:v>34.957884305175277</c:v>
                </c:pt>
                <c:pt idx="143">
                  <c:v>37.2012610948439</c:v>
                </c:pt>
                <c:pt idx="144">
                  <c:v>26.733897410331885</c:v>
                </c:pt>
                <c:pt idx="145">
                  <c:v>18.606246549398783</c:v>
                </c:pt>
                <c:pt idx="146">
                  <c:v>32.442779419858354</c:v>
                </c:pt>
                <c:pt idx="147">
                  <c:v>29.499994383998022</c:v>
                </c:pt>
                <c:pt idx="148">
                  <c:v>33.119723658142725</c:v>
                </c:pt>
                <c:pt idx="149">
                  <c:v>25.74375306180108</c:v>
                </c:pt>
                <c:pt idx="150">
                  <c:v>39.518509910515483</c:v>
                </c:pt>
                <c:pt idx="151">
                  <c:v>29.955754544425602</c:v>
                </c:pt>
                <c:pt idx="152">
                  <c:v>29.993770557807231</c:v>
                </c:pt>
                <c:pt idx="153">
                  <c:v>34.166892026745991</c:v>
                </c:pt>
                <c:pt idx="154">
                  <c:v>29.995930558567554</c:v>
                </c:pt>
                <c:pt idx="155">
                  <c:v>30.560554757315277</c:v>
                </c:pt>
                <c:pt idx="156">
                  <c:v>47.633200766886659</c:v>
                </c:pt>
                <c:pt idx="157">
                  <c:v>21.053095410689586</c:v>
                </c:pt>
                <c:pt idx="158">
                  <c:v>27.288153605430072</c:v>
                </c:pt>
                <c:pt idx="159">
                  <c:v>28.008297858920841</c:v>
                </c:pt>
                <c:pt idx="160">
                  <c:v>31.072474937511174</c:v>
                </c:pt>
                <c:pt idx="161">
                  <c:v>20.82240732948738</c:v>
                </c:pt>
                <c:pt idx="162">
                  <c:v>30.126394604490898</c:v>
                </c:pt>
                <c:pt idx="163">
                  <c:v>34.149612020663426</c:v>
                </c:pt>
                <c:pt idx="164">
                  <c:v>36.082812701150068</c:v>
                </c:pt>
                <c:pt idx="165">
                  <c:v>34.976892311866088</c:v>
                </c:pt>
                <c:pt idx="166">
                  <c:v>37.484221194445858</c:v>
                </c:pt>
                <c:pt idx="167">
                  <c:v>34.175100029635203</c:v>
                </c:pt>
                <c:pt idx="168">
                  <c:v>38.558605572629155</c:v>
                </c:pt>
                <c:pt idx="169">
                  <c:v>30.344554681283249</c:v>
                </c:pt>
                <c:pt idx="170">
                  <c:v>29.42223435662649</c:v>
                </c:pt>
                <c:pt idx="171">
                  <c:v>20.923495365070369</c:v>
                </c:pt>
                <c:pt idx="172">
                  <c:v>33.899915932770405</c:v>
                </c:pt>
                <c:pt idx="173">
                  <c:v>31.890683225520494</c:v>
                </c:pt>
                <c:pt idx="174">
                  <c:v>29.358298334121013</c:v>
                </c:pt>
                <c:pt idx="175">
                  <c:v>34.248972055638163</c:v>
                </c:pt>
                <c:pt idx="176">
                  <c:v>30.066346583353997</c:v>
                </c:pt>
                <c:pt idx="177">
                  <c:v>35.412780465298724</c:v>
                </c:pt>
                <c:pt idx="178">
                  <c:v>27.977193847972234</c:v>
                </c:pt>
                <c:pt idx="179">
                  <c:v>24.329816564095431</c:v>
                </c:pt>
                <c:pt idx="180">
                  <c:v>32.61471548037985</c:v>
                </c:pt>
                <c:pt idx="181">
                  <c:v>35.955804656443235</c:v>
                </c:pt>
                <c:pt idx="182">
                  <c:v>32.530475450727359</c:v>
                </c:pt>
                <c:pt idx="183">
                  <c:v>28.075257882490771</c:v>
                </c:pt>
                <c:pt idx="184">
                  <c:v>29.960506546098301</c:v>
                </c:pt>
                <c:pt idx="185">
                  <c:v>33.123611659511305</c:v>
                </c:pt>
                <c:pt idx="186">
                  <c:v>25.906185118977159</c:v>
                </c:pt>
                <c:pt idx="187">
                  <c:v>16.950821966689332</c:v>
                </c:pt>
                <c:pt idx="188">
                  <c:v>17.695158228695696</c:v>
                </c:pt>
                <c:pt idx="189">
                  <c:v>27.832041796878709</c:v>
                </c:pt>
                <c:pt idx="190">
                  <c:v>22.167655803014842</c:v>
                </c:pt>
                <c:pt idx="191">
                  <c:v>26.493273325632209</c:v>
                </c:pt>
                <c:pt idx="192">
                  <c:v>19.880646997987743</c:v>
                </c:pt>
                <c:pt idx="193">
                  <c:v>20.446999197343715</c:v>
                </c:pt>
                <c:pt idx="194">
                  <c:v>27.744345766009708</c:v>
                </c:pt>
                <c:pt idx="195">
                  <c:v>26.279433250360501</c:v>
                </c:pt>
                <c:pt idx="196">
                  <c:v>26.487225323503313</c:v>
                </c:pt>
                <c:pt idx="197">
                  <c:v>29.776906481471077</c:v>
                </c:pt>
                <c:pt idx="198">
                  <c:v>14.672021164551449</c:v>
                </c:pt>
                <c:pt idx="199">
                  <c:v>26.564121350570716</c:v>
                </c:pt>
                <c:pt idx="200">
                  <c:v>29.453770367727167</c:v>
                </c:pt>
                <c:pt idx="201">
                  <c:v>24.278408545999806</c:v>
                </c:pt>
                <c:pt idx="202">
                  <c:v>20.145463091203009</c:v>
                </c:pt>
                <c:pt idx="203">
                  <c:v>20.034871052274607</c:v>
                </c:pt>
                <c:pt idx="204">
                  <c:v>28.248057943316393</c:v>
                </c:pt>
                <c:pt idx="205">
                  <c:v>30.411946705005239</c:v>
                </c:pt>
                <c:pt idx="206">
                  <c:v>29.084842237864464</c:v>
                </c:pt>
                <c:pt idx="207">
                  <c:v>35.370012450244381</c:v>
                </c:pt>
                <c:pt idx="208">
                  <c:v>29.609722422622291</c:v>
                </c:pt>
                <c:pt idx="209">
                  <c:v>25.166600858643498</c:v>
                </c:pt>
                <c:pt idx="210">
                  <c:v>22.743080005564163</c:v>
                </c:pt>
                <c:pt idx="211">
                  <c:v>28.029897866524049</c:v>
                </c:pt>
                <c:pt idx="212">
                  <c:v>26.12866519729015</c:v>
                </c:pt>
                <c:pt idx="213">
                  <c:v>33.150395668939275</c:v>
                </c:pt>
                <c:pt idx="214">
                  <c:v>34.642956194320583</c:v>
                </c:pt>
                <c:pt idx="215">
                  <c:v>29.153530262042651</c:v>
                </c:pt>
                <c:pt idx="216">
                  <c:v>38.108461414178414</c:v>
                </c:pt>
                <c:pt idx="217">
                  <c:v>42.444014940293258</c:v>
                </c:pt>
                <c:pt idx="218">
                  <c:v>34.182876032372363</c:v>
                </c:pt>
                <c:pt idx="219">
                  <c:v>31.173130972942097</c:v>
                </c:pt>
                <c:pt idx="220">
                  <c:v>28.732330113780201</c:v>
                </c:pt>
                <c:pt idx="221">
                  <c:v>28.495594030449098</c:v>
                </c:pt>
                <c:pt idx="222">
                  <c:v>20.476807207836135</c:v>
                </c:pt>
                <c:pt idx="223">
                  <c:v>26.504505329585871</c:v>
                </c:pt>
                <c:pt idx="224">
                  <c:v>29.666746442694748</c:v>
                </c:pt>
                <c:pt idx="225">
                  <c:v>28.597114066184151</c:v>
                </c:pt>
                <c:pt idx="226">
                  <c:v>22.702039991118074</c:v>
                </c:pt>
                <c:pt idx="227">
                  <c:v>21.180535455548476</c:v>
                </c:pt>
                <c:pt idx="228">
                  <c:v>20.763655308806666</c:v>
                </c:pt>
                <c:pt idx="229">
                  <c:v>29.147914260065818</c:v>
                </c:pt>
                <c:pt idx="230">
                  <c:v>30.823210849770216</c:v>
                </c:pt>
                <c:pt idx="231">
                  <c:v>23.770376367172481</c:v>
                </c:pt>
                <c:pt idx="232">
                  <c:v>26.666073386457828</c:v>
                </c:pt>
                <c:pt idx="233">
                  <c:v>32.946491597165043</c:v>
                </c:pt>
                <c:pt idx="234">
                  <c:v>20.765383309414926</c:v>
                </c:pt>
                <c:pt idx="235">
                  <c:v>31.725227167279961</c:v>
                </c:pt>
                <c:pt idx="236">
                  <c:v>23.342264216477005</c:v>
                </c:pt>
                <c:pt idx="237">
                  <c:v>22.420807892124376</c:v>
                </c:pt>
                <c:pt idx="238">
                  <c:v>26.936505481649927</c:v>
                </c:pt>
                <c:pt idx="239">
                  <c:v>33.373739747556385</c:v>
                </c:pt>
                <c:pt idx="240">
                  <c:v>37.598701234742826</c:v>
                </c:pt>
                <c:pt idx="241">
                  <c:v>30.447802717626551</c:v>
                </c:pt>
                <c:pt idx="242">
                  <c:v>34.63129219021485</c:v>
                </c:pt>
                <c:pt idx="243">
                  <c:v>29.425258357690939</c:v>
                </c:pt>
                <c:pt idx="244">
                  <c:v>27.928809830941059</c:v>
                </c:pt>
                <c:pt idx="245">
                  <c:v>29.895274523136628</c:v>
                </c:pt>
                <c:pt idx="246">
                  <c:v>29.068858232238096</c:v>
                </c:pt>
                <c:pt idx="247">
                  <c:v>28.54138604656789</c:v>
                </c:pt>
                <c:pt idx="248">
                  <c:v>22.282567843463877</c:v>
                </c:pt>
                <c:pt idx="249">
                  <c:v>22.267879838293702</c:v>
                </c:pt>
                <c:pt idx="250">
                  <c:v>32.064347286650246</c:v>
                </c:pt>
                <c:pt idx="251">
                  <c:v>35.525964505139505</c:v>
                </c:pt>
                <c:pt idx="252">
                  <c:v>20.537719229277165</c:v>
                </c:pt>
                <c:pt idx="253">
                  <c:v>33.32924373189379</c:v>
                </c:pt>
                <c:pt idx="254">
                  <c:v>32.048363281023867</c:v>
                </c:pt>
                <c:pt idx="255">
                  <c:v>20.405527182745569</c:v>
                </c:pt>
                <c:pt idx="256">
                  <c:v>31.124314955758862</c:v>
                </c:pt>
                <c:pt idx="257">
                  <c:v>31.406843055208753</c:v>
                </c:pt>
                <c:pt idx="258">
                  <c:v>21.523543576287338</c:v>
                </c:pt>
                <c:pt idx="259">
                  <c:v>35.892300634089814</c:v>
                </c:pt>
                <c:pt idx="260">
                  <c:v>30.806794843991785</c:v>
                </c:pt>
                <c:pt idx="261">
                  <c:v>33.037211629098493</c:v>
                </c:pt>
                <c:pt idx="262">
                  <c:v>26.190009218883244</c:v>
                </c:pt>
                <c:pt idx="263">
                  <c:v>27.994905854206859</c:v>
                </c:pt>
                <c:pt idx="264">
                  <c:v>26.677737390563557</c:v>
                </c:pt>
                <c:pt idx="265">
                  <c:v>29.419210355562043</c:v>
                </c:pt>
                <c:pt idx="266">
                  <c:v>33.228587696462867</c:v>
                </c:pt>
                <c:pt idx="267">
                  <c:v>31.999115263688573</c:v>
                </c:pt>
                <c:pt idx="268">
                  <c:v>33.385835751814177</c:v>
                </c:pt>
                <c:pt idx="269">
                  <c:v>30.894922875012849</c:v>
                </c:pt>
                <c:pt idx="270">
                  <c:v>29.574298410153041</c:v>
                </c:pt>
                <c:pt idx="271">
                  <c:v>23.894792410966929</c:v>
                </c:pt>
                <c:pt idx="272">
                  <c:v>31.423691061139255</c:v>
                </c:pt>
                <c:pt idx="273">
                  <c:v>25.224056878868019</c:v>
                </c:pt>
                <c:pt idx="274">
                  <c:v>27.425097653634367</c:v>
                </c:pt>
                <c:pt idx="275">
                  <c:v>36.701004918753725</c:v>
                </c:pt>
                <c:pt idx="276">
                  <c:v>35.440860475182888</c:v>
                </c:pt>
                <c:pt idx="277">
                  <c:v>34.598892178810047</c:v>
                </c:pt>
                <c:pt idx="278">
                  <c:v>30.293146663187624</c:v>
                </c:pt>
                <c:pt idx="279">
                  <c:v>33.185387681256465</c:v>
                </c:pt>
                <c:pt idx="280">
                  <c:v>30.372634691167406</c:v>
                </c:pt>
                <c:pt idx="281">
                  <c:v>22.96988008539779</c:v>
                </c:pt>
                <c:pt idx="282">
                  <c:v>26.485929323047117</c:v>
                </c:pt>
                <c:pt idx="283">
                  <c:v>26.815545439071993</c:v>
                </c:pt>
                <c:pt idx="284">
                  <c:v>28.071369881122195</c:v>
                </c:pt>
                <c:pt idx="285">
                  <c:v>21.34383151302869</c:v>
                </c:pt>
                <c:pt idx="286">
                  <c:v>22.454503903985373</c:v>
                </c:pt>
                <c:pt idx="287">
                  <c:v>37.296733128450057</c:v>
                </c:pt>
                <c:pt idx="288">
                  <c:v>25.732953057999474</c:v>
                </c:pt>
                <c:pt idx="289">
                  <c:v>27.876537812541308</c:v>
                </c:pt>
                <c:pt idx="290">
                  <c:v>27.650601733011804</c:v>
                </c:pt>
                <c:pt idx="291">
                  <c:v>32.70586751246536</c:v>
                </c:pt>
                <c:pt idx="292">
                  <c:v>30.247786647220902</c:v>
                </c:pt>
                <c:pt idx="293">
                  <c:v>25.938153130229903</c:v>
                </c:pt>
                <c:pt idx="294">
                  <c:v>24.446024605000659</c:v>
                </c:pt>
                <c:pt idx="295">
                  <c:v>26.062137173872284</c:v>
                </c:pt>
                <c:pt idx="296">
                  <c:v>22.045831760132781</c:v>
                </c:pt>
                <c:pt idx="297">
                  <c:v>34.607532181851319</c:v>
                </c:pt>
                <c:pt idx="298">
                  <c:v>36.357564797862807</c:v>
                </c:pt>
                <c:pt idx="299">
                  <c:v>27.742185765249392</c:v>
                </c:pt>
                <c:pt idx="300">
                  <c:v>21.20818346528058</c:v>
                </c:pt>
                <c:pt idx="301">
                  <c:v>32.759435531321301</c:v>
                </c:pt>
                <c:pt idx="302">
                  <c:v>21.155047446576699</c:v>
                </c:pt>
                <c:pt idx="303">
                  <c:v>26.403417294002889</c:v>
                </c:pt>
                <c:pt idx="304">
                  <c:v>24.887096760258061</c:v>
                </c:pt>
                <c:pt idx="305">
                  <c:v>24.525080632828384</c:v>
                </c:pt>
                <c:pt idx="306">
                  <c:v>33.754763881676887</c:v>
                </c:pt>
                <c:pt idx="307">
                  <c:v>24.952760783371794</c:v>
                </c:pt>
                <c:pt idx="308">
                  <c:v>27.001305504459534</c:v>
                </c:pt>
                <c:pt idx="309">
                  <c:v>30.6214667787563</c:v>
                </c:pt>
                <c:pt idx="310">
                  <c:v>26.561097349506266</c:v>
                </c:pt>
                <c:pt idx="311">
                  <c:v>24.877592756912648</c:v>
                </c:pt>
                <c:pt idx="312">
                  <c:v>23.850728395456393</c:v>
                </c:pt>
                <c:pt idx="313">
                  <c:v>29.442538363773501</c:v>
                </c:pt>
                <c:pt idx="314">
                  <c:v>26.502777328977619</c:v>
                </c:pt>
                <c:pt idx="315">
                  <c:v>27.882153814518144</c:v>
                </c:pt>
                <c:pt idx="316">
                  <c:v>18.515526517465332</c:v>
                </c:pt>
                <c:pt idx="317">
                  <c:v>19.242582773389135</c:v>
                </c:pt>
                <c:pt idx="318">
                  <c:v>18.823542625887004</c:v>
                </c:pt>
                <c:pt idx="319">
                  <c:v>12.1068042615951</c:v>
                </c:pt>
                <c:pt idx="320">
                  <c:v>20.828455331616276</c:v>
                </c:pt>
                <c:pt idx="321">
                  <c:v>29.402362349631542</c:v>
                </c:pt>
                <c:pt idx="322">
                  <c:v>30.348442682651822</c:v>
                </c:pt>
                <c:pt idx="323">
                  <c:v>32.124827307939213</c:v>
                </c:pt>
                <c:pt idx="324">
                  <c:v>31.428443062811954</c:v>
                </c:pt>
                <c:pt idx="325">
                  <c:v>19.885398999660445</c:v>
                </c:pt>
                <c:pt idx="326">
                  <c:v>23.210936170249528</c:v>
                </c:pt>
                <c:pt idx="327">
                  <c:v>16.873493939469867</c:v>
                </c:pt>
                <c:pt idx="328">
                  <c:v>31.202506983282454</c:v>
                </c:pt>
                <c:pt idx="329">
                  <c:v>24.857288749765637</c:v>
                </c:pt>
                <c:pt idx="330">
                  <c:v>26.349849275146944</c:v>
                </c:pt>
                <c:pt idx="331">
                  <c:v>31.816379199365475</c:v>
                </c:pt>
                <c:pt idx="332">
                  <c:v>21.880807702044311</c:v>
                </c:pt>
                <c:pt idx="333">
                  <c:v>28.394505994866108</c:v>
                </c:pt>
                <c:pt idx="334">
                  <c:v>21.019399398828586</c:v>
                </c:pt>
                <c:pt idx="335">
                  <c:v>16.705445880316951</c:v>
                </c:pt>
                <c:pt idx="336">
                  <c:v>23.615288312581484</c:v>
                </c:pt>
                <c:pt idx="337">
                  <c:v>26.247897239259828</c:v>
                </c:pt>
                <c:pt idx="338">
                  <c:v>27.557721700318041</c:v>
                </c:pt>
                <c:pt idx="339">
                  <c:v>32.850155563254759</c:v>
                </c:pt>
                <c:pt idx="340">
                  <c:v>33.846347913914464</c:v>
                </c:pt>
                <c:pt idx="341">
                  <c:v>21.903703710103706</c:v>
                </c:pt>
                <c:pt idx="342">
                  <c:v>26.066457175392923</c:v>
                </c:pt>
                <c:pt idx="343">
                  <c:v>24.182936512393649</c:v>
                </c:pt>
                <c:pt idx="344">
                  <c:v>23.519384278823264</c:v>
                </c:pt>
                <c:pt idx="345">
                  <c:v>24.268904542654397</c:v>
                </c:pt>
                <c:pt idx="346">
                  <c:v>23.621768314862443</c:v>
                </c:pt>
                <c:pt idx="347">
                  <c:v>29.513386388712011</c:v>
                </c:pt>
                <c:pt idx="348">
                  <c:v>29.917306530891896</c:v>
                </c:pt>
                <c:pt idx="349">
                  <c:v>33.490379788613687</c:v>
                </c:pt>
                <c:pt idx="350">
                  <c:v>32.790107542117852</c:v>
                </c:pt>
                <c:pt idx="351">
                  <c:v>36.873804979579347</c:v>
                </c:pt>
                <c:pt idx="352">
                  <c:v>33.306779723986459</c:v>
                </c:pt>
                <c:pt idx="353">
                  <c:v>41.965358771806287</c:v>
                </c:pt>
                <c:pt idx="354">
                  <c:v>38.718445628892859</c:v>
                </c:pt>
                <c:pt idx="355">
                  <c:v>40.925102405636046</c:v>
                </c:pt>
                <c:pt idx="356">
                  <c:v>31.785275188416865</c:v>
                </c:pt>
                <c:pt idx="357">
                  <c:v>35.600268531294518</c:v>
                </c:pt>
                <c:pt idx="358">
                  <c:v>35.629212541482815</c:v>
                </c:pt>
                <c:pt idx="359">
                  <c:v>32.361563391270309</c:v>
                </c:pt>
                <c:pt idx="360">
                  <c:v>36.839676967566291</c:v>
                </c:pt>
                <c:pt idx="361">
                  <c:v>37.828957315792969</c:v>
                </c:pt>
                <c:pt idx="362">
                  <c:v>28.532746043526608</c:v>
                </c:pt>
                <c:pt idx="363">
                  <c:v>31.07722693918388</c:v>
                </c:pt>
                <c:pt idx="364">
                  <c:v>34.688748210439371</c:v>
                </c:pt>
              </c:numCache>
            </c:numRef>
          </c:yVal>
          <c:smooth val="0"/>
          <c:extLst>
            <c:ext xmlns:c16="http://schemas.microsoft.com/office/drawing/2014/chart" uri="{C3380CC4-5D6E-409C-BE32-E72D297353CC}">
              <c16:uniqueId val="{00000000-D342-4D76-BA15-AA8AA290550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55"/>
          <c:min val="10"/>
        </c:scaling>
        <c:delete val="0"/>
        <c:axPos val="l"/>
        <c:title>
          <c:tx>
            <c:rich>
              <a:bodyPr rot="-5400000" vert="horz"/>
              <a:lstStyle/>
              <a:p>
                <a:pPr>
                  <a:defRPr sz="1400"/>
                </a:pPr>
                <a:r>
                  <a:rPr lang="en-US" sz="1400" baseline="0"/>
                  <a:t>Solar Flux (Mol/m2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Air Pressure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729.43</c:v>
                </c:pt>
                <c:pt idx="1">
                  <c:v>729.81</c:v>
                </c:pt>
                <c:pt idx="2">
                  <c:v>729.26</c:v>
                </c:pt>
                <c:pt idx="3">
                  <c:v>729.44</c:v>
                </c:pt>
                <c:pt idx="4">
                  <c:v>730.19</c:v>
                </c:pt>
                <c:pt idx="5">
                  <c:v>730.64</c:v>
                </c:pt>
                <c:pt idx="6">
                  <c:v>730.82</c:v>
                </c:pt>
                <c:pt idx="7">
                  <c:v>730.94</c:v>
                </c:pt>
                <c:pt idx="8">
                  <c:v>731.06</c:v>
                </c:pt>
                <c:pt idx="9">
                  <c:v>730.71</c:v>
                </c:pt>
                <c:pt idx="10">
                  <c:v>730.92</c:v>
                </c:pt>
                <c:pt idx="11">
                  <c:v>730.99</c:v>
                </c:pt>
                <c:pt idx="12">
                  <c:v>731.07</c:v>
                </c:pt>
                <c:pt idx="13">
                  <c:v>731.15</c:v>
                </c:pt>
                <c:pt idx="14">
                  <c:v>730.17</c:v>
                </c:pt>
                <c:pt idx="15">
                  <c:v>730.08</c:v>
                </c:pt>
                <c:pt idx="16">
                  <c:v>730.59</c:v>
                </c:pt>
                <c:pt idx="17">
                  <c:v>731.29</c:v>
                </c:pt>
                <c:pt idx="18">
                  <c:v>731.42</c:v>
                </c:pt>
                <c:pt idx="19">
                  <c:v>731.16</c:v>
                </c:pt>
                <c:pt idx="20">
                  <c:v>731.45</c:v>
                </c:pt>
                <c:pt idx="21">
                  <c:v>730.86</c:v>
                </c:pt>
                <c:pt idx="22">
                  <c:v>731.04</c:v>
                </c:pt>
                <c:pt idx="23">
                  <c:v>731.63</c:v>
                </c:pt>
                <c:pt idx="24">
                  <c:v>731.75</c:v>
                </c:pt>
                <c:pt idx="25">
                  <c:v>731.53</c:v>
                </c:pt>
                <c:pt idx="26">
                  <c:v>730.79</c:v>
                </c:pt>
                <c:pt idx="27">
                  <c:v>730.67</c:v>
                </c:pt>
                <c:pt idx="28">
                  <c:v>731.24</c:v>
                </c:pt>
                <c:pt idx="29">
                  <c:v>731.8</c:v>
                </c:pt>
                <c:pt idx="30">
                  <c:v>731.47</c:v>
                </c:pt>
                <c:pt idx="31">
                  <c:v>730.47</c:v>
                </c:pt>
                <c:pt idx="32">
                  <c:v>730.31</c:v>
                </c:pt>
                <c:pt idx="33">
                  <c:v>730.38</c:v>
                </c:pt>
                <c:pt idx="34">
                  <c:v>730.3</c:v>
                </c:pt>
                <c:pt idx="35">
                  <c:v>730.45</c:v>
                </c:pt>
                <c:pt idx="36">
                  <c:v>730.26</c:v>
                </c:pt>
                <c:pt idx="37">
                  <c:v>730.32</c:v>
                </c:pt>
                <c:pt idx="38">
                  <c:v>730.08</c:v>
                </c:pt>
                <c:pt idx="39">
                  <c:v>731.05</c:v>
                </c:pt>
                <c:pt idx="40">
                  <c:v>731.99</c:v>
                </c:pt>
                <c:pt idx="41">
                  <c:v>731.43</c:v>
                </c:pt>
                <c:pt idx="42">
                  <c:v>730.85</c:v>
                </c:pt>
                <c:pt idx="43">
                  <c:v>730.68</c:v>
                </c:pt>
                <c:pt idx="44">
                  <c:v>730.7</c:v>
                </c:pt>
                <c:pt idx="45">
                  <c:v>730.44</c:v>
                </c:pt>
                <c:pt idx="46">
                  <c:v>730.45</c:v>
                </c:pt>
                <c:pt idx="47">
                  <c:v>731.1</c:v>
                </c:pt>
                <c:pt idx="48">
                  <c:v>731.22</c:v>
                </c:pt>
                <c:pt idx="49">
                  <c:v>731.31</c:v>
                </c:pt>
                <c:pt idx="50">
                  <c:v>730.89</c:v>
                </c:pt>
                <c:pt idx="51">
                  <c:v>730.69</c:v>
                </c:pt>
                <c:pt idx="52">
                  <c:v>729.95</c:v>
                </c:pt>
                <c:pt idx="53">
                  <c:v>730.01</c:v>
                </c:pt>
                <c:pt idx="54">
                  <c:v>730.26</c:v>
                </c:pt>
                <c:pt idx="55">
                  <c:v>730.74</c:v>
                </c:pt>
                <c:pt idx="56">
                  <c:v>730.96</c:v>
                </c:pt>
                <c:pt idx="57">
                  <c:v>730.91</c:v>
                </c:pt>
                <c:pt idx="58">
                  <c:v>731.07</c:v>
                </c:pt>
                <c:pt idx="59">
                  <c:v>731.06</c:v>
                </c:pt>
                <c:pt idx="60">
                  <c:v>730.95</c:v>
                </c:pt>
                <c:pt idx="61">
                  <c:v>730.68</c:v>
                </c:pt>
                <c:pt idx="62">
                  <c:v>730.33</c:v>
                </c:pt>
                <c:pt idx="63">
                  <c:v>730.11</c:v>
                </c:pt>
                <c:pt idx="64">
                  <c:v>730.41</c:v>
                </c:pt>
                <c:pt idx="65">
                  <c:v>731.09</c:v>
                </c:pt>
                <c:pt idx="66">
                  <c:v>730.8</c:v>
                </c:pt>
                <c:pt idx="67">
                  <c:v>730.04</c:v>
                </c:pt>
                <c:pt idx="68">
                  <c:v>730.01</c:v>
                </c:pt>
                <c:pt idx="69">
                  <c:v>730.46</c:v>
                </c:pt>
                <c:pt idx="70">
                  <c:v>730.63</c:v>
                </c:pt>
                <c:pt idx="71">
                  <c:v>730.39</c:v>
                </c:pt>
                <c:pt idx="72">
                  <c:v>730.64</c:v>
                </c:pt>
                <c:pt idx="73">
                  <c:v>731.28</c:v>
                </c:pt>
                <c:pt idx="74">
                  <c:v>731.44</c:v>
                </c:pt>
                <c:pt idx="75">
                  <c:v>731.36</c:v>
                </c:pt>
                <c:pt idx="76">
                  <c:v>731.36</c:v>
                </c:pt>
                <c:pt idx="77">
                  <c:v>731.45</c:v>
                </c:pt>
                <c:pt idx="78">
                  <c:v>731.5</c:v>
                </c:pt>
                <c:pt idx="79">
                  <c:v>731.51</c:v>
                </c:pt>
                <c:pt idx="80">
                  <c:v>731.65</c:v>
                </c:pt>
                <c:pt idx="81">
                  <c:v>732.01</c:v>
                </c:pt>
                <c:pt idx="82">
                  <c:v>731.92</c:v>
                </c:pt>
                <c:pt idx="83">
                  <c:v>731.27</c:v>
                </c:pt>
                <c:pt idx="84">
                  <c:v>730.75</c:v>
                </c:pt>
                <c:pt idx="85">
                  <c:v>730.83</c:v>
                </c:pt>
                <c:pt idx="86">
                  <c:v>731.58</c:v>
                </c:pt>
                <c:pt idx="87">
                  <c:v>731.63</c:v>
                </c:pt>
                <c:pt idx="88">
                  <c:v>731.19</c:v>
                </c:pt>
                <c:pt idx="89">
                  <c:v>730.98</c:v>
                </c:pt>
                <c:pt idx="90">
                  <c:v>731.11</c:v>
                </c:pt>
                <c:pt idx="91">
                  <c:v>730.87</c:v>
                </c:pt>
                <c:pt idx="92">
                  <c:v>730.26</c:v>
                </c:pt>
                <c:pt idx="93">
                  <c:v>729.96</c:v>
                </c:pt>
                <c:pt idx="94">
                  <c:v>730.31</c:v>
                </c:pt>
                <c:pt idx="95">
                  <c:v>730.62</c:v>
                </c:pt>
                <c:pt idx="96">
                  <c:v>730.25</c:v>
                </c:pt>
                <c:pt idx="97">
                  <c:v>730.16</c:v>
                </c:pt>
                <c:pt idx="98">
                  <c:v>730.11</c:v>
                </c:pt>
                <c:pt idx="99">
                  <c:v>730.04</c:v>
                </c:pt>
                <c:pt idx="100">
                  <c:v>730.24</c:v>
                </c:pt>
                <c:pt idx="101">
                  <c:v>730.44</c:v>
                </c:pt>
                <c:pt idx="102">
                  <c:v>730.85</c:v>
                </c:pt>
                <c:pt idx="103">
                  <c:v>730.66</c:v>
                </c:pt>
                <c:pt idx="104">
                  <c:v>730.01</c:v>
                </c:pt>
                <c:pt idx="105">
                  <c:v>729.77</c:v>
                </c:pt>
                <c:pt idx="106">
                  <c:v>729.91</c:v>
                </c:pt>
                <c:pt idx="107">
                  <c:v>730.17</c:v>
                </c:pt>
                <c:pt idx="108">
                  <c:v>730.22</c:v>
                </c:pt>
                <c:pt idx="109">
                  <c:v>730.2</c:v>
                </c:pt>
                <c:pt idx="110">
                  <c:v>729.8</c:v>
                </c:pt>
                <c:pt idx="111">
                  <c:v>729.43</c:v>
                </c:pt>
                <c:pt idx="112">
                  <c:v>729.66</c:v>
                </c:pt>
                <c:pt idx="113">
                  <c:v>730.17</c:v>
                </c:pt>
                <c:pt idx="114">
                  <c:v>730.38</c:v>
                </c:pt>
                <c:pt idx="115">
                  <c:v>729.46</c:v>
                </c:pt>
                <c:pt idx="116">
                  <c:v>728.83</c:v>
                </c:pt>
                <c:pt idx="117">
                  <c:v>728.8</c:v>
                </c:pt>
                <c:pt idx="118">
                  <c:v>729.36</c:v>
                </c:pt>
                <c:pt idx="119">
                  <c:v>729.74</c:v>
                </c:pt>
                <c:pt idx="120">
                  <c:v>729.67</c:v>
                </c:pt>
                <c:pt idx="121">
                  <c:v>729.74</c:v>
                </c:pt>
                <c:pt idx="122">
                  <c:v>729.84</c:v>
                </c:pt>
                <c:pt idx="123">
                  <c:v>730.03</c:v>
                </c:pt>
                <c:pt idx="124">
                  <c:v>729.99</c:v>
                </c:pt>
                <c:pt idx="125">
                  <c:v>729.97</c:v>
                </c:pt>
                <c:pt idx="126">
                  <c:v>729.99</c:v>
                </c:pt>
                <c:pt idx="127">
                  <c:v>730.01</c:v>
                </c:pt>
                <c:pt idx="128">
                  <c:v>730.08</c:v>
                </c:pt>
                <c:pt idx="129">
                  <c:v>730.23</c:v>
                </c:pt>
                <c:pt idx="130">
                  <c:v>730.34</c:v>
                </c:pt>
                <c:pt idx="131">
                  <c:v>730.21</c:v>
                </c:pt>
                <c:pt idx="132">
                  <c:v>730.17</c:v>
                </c:pt>
                <c:pt idx="133">
                  <c:v>729.94</c:v>
                </c:pt>
                <c:pt idx="134">
                  <c:v>729.99</c:v>
                </c:pt>
                <c:pt idx="135">
                  <c:v>730.33</c:v>
                </c:pt>
                <c:pt idx="136">
                  <c:v>730.44</c:v>
                </c:pt>
                <c:pt idx="137">
                  <c:v>730.23</c:v>
                </c:pt>
                <c:pt idx="138">
                  <c:v>729.38</c:v>
                </c:pt>
                <c:pt idx="139">
                  <c:v>729.32</c:v>
                </c:pt>
                <c:pt idx="140">
                  <c:v>730.31</c:v>
                </c:pt>
                <c:pt idx="141">
                  <c:v>730.58</c:v>
                </c:pt>
                <c:pt idx="142">
                  <c:v>730.07</c:v>
                </c:pt>
                <c:pt idx="143">
                  <c:v>729.71</c:v>
                </c:pt>
                <c:pt idx="144">
                  <c:v>730.49</c:v>
                </c:pt>
                <c:pt idx="145">
                  <c:v>730.96</c:v>
                </c:pt>
                <c:pt idx="146">
                  <c:v>730.73</c:v>
                </c:pt>
                <c:pt idx="147">
                  <c:v>730.14</c:v>
                </c:pt>
                <c:pt idx="148">
                  <c:v>730.92</c:v>
                </c:pt>
                <c:pt idx="149">
                  <c:v>731.28</c:v>
                </c:pt>
                <c:pt idx="150">
                  <c:v>730.36</c:v>
                </c:pt>
                <c:pt idx="151">
                  <c:v>729.82</c:v>
                </c:pt>
                <c:pt idx="152">
                  <c:v>729.7</c:v>
                </c:pt>
                <c:pt idx="153">
                  <c:v>729.62</c:v>
                </c:pt>
                <c:pt idx="154">
                  <c:v>729.53</c:v>
                </c:pt>
                <c:pt idx="155">
                  <c:v>729.52</c:v>
                </c:pt>
                <c:pt idx="156">
                  <c:v>729.55</c:v>
                </c:pt>
                <c:pt idx="157">
                  <c:v>730.45</c:v>
                </c:pt>
                <c:pt idx="158">
                  <c:v>730.94</c:v>
                </c:pt>
                <c:pt idx="159">
                  <c:v>730.76</c:v>
                </c:pt>
                <c:pt idx="160">
                  <c:v>730.74</c:v>
                </c:pt>
                <c:pt idx="161">
                  <c:v>730.73</c:v>
                </c:pt>
                <c:pt idx="162">
                  <c:v>730.74</c:v>
                </c:pt>
                <c:pt idx="163">
                  <c:v>730.46</c:v>
                </c:pt>
                <c:pt idx="164">
                  <c:v>730.32</c:v>
                </c:pt>
                <c:pt idx="165">
                  <c:v>730.36</c:v>
                </c:pt>
                <c:pt idx="166">
                  <c:v>730.4</c:v>
                </c:pt>
                <c:pt idx="167">
                  <c:v>730</c:v>
                </c:pt>
                <c:pt idx="168">
                  <c:v>729.36</c:v>
                </c:pt>
                <c:pt idx="169">
                  <c:v>729.33</c:v>
                </c:pt>
                <c:pt idx="170">
                  <c:v>729.6</c:v>
                </c:pt>
                <c:pt idx="171">
                  <c:v>729.94</c:v>
                </c:pt>
                <c:pt idx="172">
                  <c:v>730.05</c:v>
                </c:pt>
                <c:pt idx="173">
                  <c:v>730.06</c:v>
                </c:pt>
                <c:pt idx="174">
                  <c:v>729.85</c:v>
                </c:pt>
                <c:pt idx="175">
                  <c:v>729.91</c:v>
                </c:pt>
                <c:pt idx="176">
                  <c:v>730.08</c:v>
                </c:pt>
                <c:pt idx="177">
                  <c:v>730.01</c:v>
                </c:pt>
                <c:pt idx="178">
                  <c:v>729.75</c:v>
                </c:pt>
                <c:pt idx="179">
                  <c:v>729.84</c:v>
                </c:pt>
                <c:pt idx="180">
                  <c:v>729.7</c:v>
                </c:pt>
                <c:pt idx="181">
                  <c:v>729.44</c:v>
                </c:pt>
                <c:pt idx="182">
                  <c:v>729.75</c:v>
                </c:pt>
                <c:pt idx="183">
                  <c:v>729.91</c:v>
                </c:pt>
                <c:pt idx="184">
                  <c:v>730.1</c:v>
                </c:pt>
                <c:pt idx="185">
                  <c:v>730.28</c:v>
                </c:pt>
                <c:pt idx="186">
                  <c:v>730.51</c:v>
                </c:pt>
                <c:pt idx="187">
                  <c:v>730.56</c:v>
                </c:pt>
                <c:pt idx="188">
                  <c:v>730.33</c:v>
                </c:pt>
                <c:pt idx="189">
                  <c:v>729.97</c:v>
                </c:pt>
                <c:pt idx="190">
                  <c:v>729.95</c:v>
                </c:pt>
                <c:pt idx="191">
                  <c:v>730.34</c:v>
                </c:pt>
                <c:pt idx="192">
                  <c:v>730.63</c:v>
                </c:pt>
                <c:pt idx="193">
                  <c:v>730.69</c:v>
                </c:pt>
                <c:pt idx="194">
                  <c:v>731.02</c:v>
                </c:pt>
                <c:pt idx="195">
                  <c:v>730.99</c:v>
                </c:pt>
                <c:pt idx="196">
                  <c:v>730.74</c:v>
                </c:pt>
                <c:pt idx="197">
                  <c:v>730.24</c:v>
                </c:pt>
                <c:pt idx="198">
                  <c:v>730.58</c:v>
                </c:pt>
                <c:pt idx="199">
                  <c:v>730.81</c:v>
                </c:pt>
                <c:pt idx="200">
                  <c:v>730.95</c:v>
                </c:pt>
                <c:pt idx="201">
                  <c:v>730.8</c:v>
                </c:pt>
                <c:pt idx="202">
                  <c:v>730.64</c:v>
                </c:pt>
                <c:pt idx="203">
                  <c:v>730.71</c:v>
                </c:pt>
                <c:pt idx="204">
                  <c:v>730.53</c:v>
                </c:pt>
                <c:pt idx="205">
                  <c:v>729.83</c:v>
                </c:pt>
                <c:pt idx="206">
                  <c:v>729.5</c:v>
                </c:pt>
                <c:pt idx="207">
                  <c:v>729.24</c:v>
                </c:pt>
                <c:pt idx="208">
                  <c:v>729.03</c:v>
                </c:pt>
                <c:pt idx="209">
                  <c:v>729.6</c:v>
                </c:pt>
                <c:pt idx="210">
                  <c:v>730.19</c:v>
                </c:pt>
                <c:pt idx="211">
                  <c:v>730.52</c:v>
                </c:pt>
                <c:pt idx="212">
                  <c:v>730.4</c:v>
                </c:pt>
                <c:pt idx="213">
                  <c:v>729.85</c:v>
                </c:pt>
                <c:pt idx="214">
                  <c:v>729.65</c:v>
                </c:pt>
                <c:pt idx="215">
                  <c:v>729.83</c:v>
                </c:pt>
                <c:pt idx="216">
                  <c:v>729.89</c:v>
                </c:pt>
                <c:pt idx="217">
                  <c:v>729.6</c:v>
                </c:pt>
                <c:pt idx="218">
                  <c:v>729.54</c:v>
                </c:pt>
                <c:pt idx="219">
                  <c:v>729.79</c:v>
                </c:pt>
                <c:pt idx="220">
                  <c:v>730.22</c:v>
                </c:pt>
                <c:pt idx="221">
                  <c:v>730.24</c:v>
                </c:pt>
                <c:pt idx="222">
                  <c:v>730.4</c:v>
                </c:pt>
                <c:pt idx="223">
                  <c:v>730.32</c:v>
                </c:pt>
                <c:pt idx="224">
                  <c:v>730.14</c:v>
                </c:pt>
                <c:pt idx="225">
                  <c:v>729.68</c:v>
                </c:pt>
                <c:pt idx="226">
                  <c:v>729.41</c:v>
                </c:pt>
                <c:pt idx="227">
                  <c:v>729.88</c:v>
                </c:pt>
                <c:pt idx="228">
                  <c:v>730.09</c:v>
                </c:pt>
                <c:pt idx="229">
                  <c:v>729.84</c:v>
                </c:pt>
                <c:pt idx="230">
                  <c:v>729.56</c:v>
                </c:pt>
                <c:pt idx="231">
                  <c:v>729.55</c:v>
                </c:pt>
                <c:pt idx="232">
                  <c:v>729.71</c:v>
                </c:pt>
                <c:pt idx="233">
                  <c:v>729.74</c:v>
                </c:pt>
                <c:pt idx="234">
                  <c:v>729.41</c:v>
                </c:pt>
                <c:pt idx="235">
                  <c:v>729.78</c:v>
                </c:pt>
                <c:pt idx="236">
                  <c:v>730.16</c:v>
                </c:pt>
                <c:pt idx="237">
                  <c:v>730.15</c:v>
                </c:pt>
                <c:pt idx="238">
                  <c:v>730.1</c:v>
                </c:pt>
                <c:pt idx="239">
                  <c:v>729.81</c:v>
                </c:pt>
                <c:pt idx="240">
                  <c:v>729.99</c:v>
                </c:pt>
                <c:pt idx="241">
                  <c:v>730.13</c:v>
                </c:pt>
                <c:pt idx="242">
                  <c:v>730.29</c:v>
                </c:pt>
                <c:pt idx="243">
                  <c:v>730.54</c:v>
                </c:pt>
                <c:pt idx="244">
                  <c:v>730.82</c:v>
                </c:pt>
                <c:pt idx="245">
                  <c:v>730.85</c:v>
                </c:pt>
                <c:pt idx="246">
                  <c:v>730.47</c:v>
                </c:pt>
                <c:pt idx="247">
                  <c:v>730.12</c:v>
                </c:pt>
                <c:pt idx="248">
                  <c:v>730.13</c:v>
                </c:pt>
                <c:pt idx="249">
                  <c:v>730.43</c:v>
                </c:pt>
                <c:pt idx="250">
                  <c:v>730</c:v>
                </c:pt>
                <c:pt idx="251">
                  <c:v>729.5</c:v>
                </c:pt>
                <c:pt idx="252">
                  <c:v>729.93</c:v>
                </c:pt>
                <c:pt idx="253">
                  <c:v>730.79</c:v>
                </c:pt>
                <c:pt idx="254">
                  <c:v>730.75</c:v>
                </c:pt>
                <c:pt idx="255">
                  <c:v>730.56</c:v>
                </c:pt>
                <c:pt idx="256">
                  <c:v>730.51</c:v>
                </c:pt>
                <c:pt idx="257">
                  <c:v>730.4</c:v>
                </c:pt>
                <c:pt idx="258">
                  <c:v>730.34</c:v>
                </c:pt>
                <c:pt idx="259">
                  <c:v>729.85</c:v>
                </c:pt>
                <c:pt idx="260">
                  <c:v>729.57</c:v>
                </c:pt>
                <c:pt idx="261">
                  <c:v>729.55</c:v>
                </c:pt>
                <c:pt idx="262">
                  <c:v>729.35</c:v>
                </c:pt>
                <c:pt idx="263">
                  <c:v>728.93</c:v>
                </c:pt>
                <c:pt idx="264">
                  <c:v>728.91</c:v>
                </c:pt>
                <c:pt idx="265">
                  <c:v>729.31</c:v>
                </c:pt>
                <c:pt idx="266">
                  <c:v>729.71</c:v>
                </c:pt>
                <c:pt idx="267">
                  <c:v>729.84</c:v>
                </c:pt>
                <c:pt idx="268">
                  <c:v>729.58</c:v>
                </c:pt>
                <c:pt idx="269">
                  <c:v>729.35</c:v>
                </c:pt>
                <c:pt idx="270">
                  <c:v>729.13</c:v>
                </c:pt>
                <c:pt idx="271">
                  <c:v>729.46</c:v>
                </c:pt>
                <c:pt idx="272">
                  <c:v>729.49</c:v>
                </c:pt>
                <c:pt idx="273">
                  <c:v>729</c:v>
                </c:pt>
                <c:pt idx="274">
                  <c:v>729.07</c:v>
                </c:pt>
                <c:pt idx="275">
                  <c:v>729.05</c:v>
                </c:pt>
                <c:pt idx="276">
                  <c:v>729</c:v>
                </c:pt>
                <c:pt idx="277">
                  <c:v>729.45</c:v>
                </c:pt>
                <c:pt idx="278">
                  <c:v>730.03</c:v>
                </c:pt>
                <c:pt idx="279">
                  <c:v>729.94</c:v>
                </c:pt>
                <c:pt idx="280">
                  <c:v>729.6</c:v>
                </c:pt>
                <c:pt idx="281">
                  <c:v>729.34</c:v>
                </c:pt>
                <c:pt idx="282">
                  <c:v>729.41</c:v>
                </c:pt>
                <c:pt idx="283">
                  <c:v>729.49</c:v>
                </c:pt>
                <c:pt idx="284">
                  <c:v>729.52</c:v>
                </c:pt>
                <c:pt idx="285">
                  <c:v>729.52</c:v>
                </c:pt>
                <c:pt idx="286">
                  <c:v>729.59</c:v>
                </c:pt>
                <c:pt idx="287">
                  <c:v>729.33</c:v>
                </c:pt>
                <c:pt idx="288">
                  <c:v>729.14</c:v>
                </c:pt>
                <c:pt idx="289">
                  <c:v>729.27</c:v>
                </c:pt>
                <c:pt idx="290">
                  <c:v>729.47</c:v>
                </c:pt>
                <c:pt idx="291">
                  <c:v>729.51</c:v>
                </c:pt>
                <c:pt idx="292">
                  <c:v>729.03</c:v>
                </c:pt>
                <c:pt idx="293">
                  <c:v>729.08</c:v>
                </c:pt>
                <c:pt idx="294">
                  <c:v>729.12</c:v>
                </c:pt>
                <c:pt idx="295">
                  <c:v>729.4</c:v>
                </c:pt>
                <c:pt idx="296">
                  <c:v>729.77</c:v>
                </c:pt>
                <c:pt idx="297">
                  <c:v>729.86</c:v>
                </c:pt>
                <c:pt idx="298">
                  <c:v>729.76</c:v>
                </c:pt>
                <c:pt idx="299">
                  <c:v>729.92</c:v>
                </c:pt>
                <c:pt idx="300">
                  <c:v>730.28</c:v>
                </c:pt>
                <c:pt idx="301">
                  <c:v>730.34</c:v>
                </c:pt>
                <c:pt idx="302">
                  <c:v>730.43</c:v>
                </c:pt>
                <c:pt idx="303">
                  <c:v>730.35</c:v>
                </c:pt>
                <c:pt idx="304">
                  <c:v>729.84</c:v>
                </c:pt>
                <c:pt idx="305">
                  <c:v>729.8</c:v>
                </c:pt>
                <c:pt idx="306">
                  <c:v>729.77</c:v>
                </c:pt>
                <c:pt idx="307">
                  <c:v>729.7</c:v>
                </c:pt>
                <c:pt idx="308">
                  <c:v>730.16</c:v>
                </c:pt>
                <c:pt idx="309">
                  <c:v>730.47</c:v>
                </c:pt>
                <c:pt idx="310">
                  <c:v>729.86</c:v>
                </c:pt>
                <c:pt idx="311">
                  <c:v>729.39</c:v>
                </c:pt>
                <c:pt idx="312">
                  <c:v>729.64</c:v>
                </c:pt>
                <c:pt idx="313">
                  <c:v>729.39</c:v>
                </c:pt>
                <c:pt idx="314">
                  <c:v>729.27</c:v>
                </c:pt>
                <c:pt idx="315">
                  <c:v>728.93</c:v>
                </c:pt>
                <c:pt idx="316">
                  <c:v>728.89</c:v>
                </c:pt>
                <c:pt idx="317">
                  <c:v>728.94</c:v>
                </c:pt>
                <c:pt idx="318">
                  <c:v>729.13</c:v>
                </c:pt>
                <c:pt idx="319">
                  <c:v>729.12</c:v>
                </c:pt>
                <c:pt idx="320">
                  <c:v>728.94</c:v>
                </c:pt>
                <c:pt idx="321">
                  <c:v>728.74</c:v>
                </c:pt>
                <c:pt idx="322">
                  <c:v>729.05</c:v>
                </c:pt>
                <c:pt idx="323">
                  <c:v>729.08</c:v>
                </c:pt>
                <c:pt idx="324">
                  <c:v>729.06</c:v>
                </c:pt>
                <c:pt idx="325">
                  <c:v>729.17</c:v>
                </c:pt>
                <c:pt idx="326">
                  <c:v>728.65</c:v>
                </c:pt>
                <c:pt idx="327">
                  <c:v>729.31</c:v>
                </c:pt>
                <c:pt idx="328">
                  <c:v>729.44</c:v>
                </c:pt>
                <c:pt idx="329">
                  <c:v>729.43</c:v>
                </c:pt>
                <c:pt idx="330">
                  <c:v>729.34</c:v>
                </c:pt>
                <c:pt idx="331">
                  <c:v>729.28</c:v>
                </c:pt>
                <c:pt idx="332">
                  <c:v>728.83</c:v>
                </c:pt>
                <c:pt idx="333">
                  <c:v>728.64</c:v>
                </c:pt>
                <c:pt idx="334">
                  <c:v>728.97</c:v>
                </c:pt>
                <c:pt idx="335">
                  <c:v>729.33</c:v>
                </c:pt>
                <c:pt idx="336">
                  <c:v>729.68</c:v>
                </c:pt>
                <c:pt idx="337">
                  <c:v>729.83</c:v>
                </c:pt>
                <c:pt idx="338">
                  <c:v>729.87</c:v>
                </c:pt>
                <c:pt idx="339">
                  <c:v>729.58</c:v>
                </c:pt>
                <c:pt idx="340">
                  <c:v>729.21</c:v>
                </c:pt>
                <c:pt idx="341">
                  <c:v>729.66</c:v>
                </c:pt>
                <c:pt idx="342">
                  <c:v>730.2</c:v>
                </c:pt>
                <c:pt idx="343">
                  <c:v>730.41</c:v>
                </c:pt>
                <c:pt idx="344">
                  <c:v>730.38</c:v>
                </c:pt>
                <c:pt idx="345">
                  <c:v>730.12</c:v>
                </c:pt>
                <c:pt idx="346">
                  <c:v>730.05</c:v>
                </c:pt>
                <c:pt idx="347">
                  <c:v>729.82</c:v>
                </c:pt>
                <c:pt idx="348">
                  <c:v>729.66</c:v>
                </c:pt>
                <c:pt idx="349">
                  <c:v>729.62</c:v>
                </c:pt>
                <c:pt idx="350">
                  <c:v>729.34</c:v>
                </c:pt>
                <c:pt idx="351">
                  <c:v>729.68</c:v>
                </c:pt>
                <c:pt idx="352">
                  <c:v>729.88</c:v>
                </c:pt>
                <c:pt idx="353">
                  <c:v>729.65</c:v>
                </c:pt>
                <c:pt idx="354">
                  <c:v>729.2</c:v>
                </c:pt>
                <c:pt idx="355">
                  <c:v>729.02</c:v>
                </c:pt>
                <c:pt idx="356">
                  <c:v>729.38</c:v>
                </c:pt>
                <c:pt idx="357">
                  <c:v>729.73</c:v>
                </c:pt>
                <c:pt idx="358">
                  <c:v>729.85</c:v>
                </c:pt>
                <c:pt idx="359">
                  <c:v>729.71</c:v>
                </c:pt>
                <c:pt idx="360">
                  <c:v>729.28</c:v>
                </c:pt>
                <c:pt idx="361">
                  <c:v>729.26</c:v>
                </c:pt>
                <c:pt idx="362">
                  <c:v>729.89</c:v>
                </c:pt>
                <c:pt idx="363">
                  <c:v>730.21</c:v>
                </c:pt>
                <c:pt idx="364">
                  <c:v>730.22</c:v>
                </c:pt>
              </c:numCache>
            </c:numRef>
          </c:yVal>
          <c:smooth val="0"/>
          <c:extLst>
            <c:ext xmlns:c16="http://schemas.microsoft.com/office/drawing/2014/chart" uri="{C3380CC4-5D6E-409C-BE32-E72D297353CC}">
              <c16:uniqueId val="{00000000-35AF-408D-B1F3-FA42545D990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Pressure (mm/Hg</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t>
            </a:r>
            <a:r>
              <a:rPr lang="en-US" sz="1800" b="1" i="0" u="none" strike="noStrike" baseline="0">
                <a:effectLst/>
              </a:rPr>
              <a:t>Daily </a:t>
            </a:r>
            <a:r>
              <a:rPr lang="en-US" sz="1800" b="1" i="0" baseline="0">
                <a:effectLst/>
              </a:rPr>
              <a:t>ET Index</a:t>
            </a:r>
            <a:endParaRPr lang="en-US">
              <a:effectLst/>
            </a:endParaRPr>
          </a:p>
        </c:rich>
      </c:tx>
      <c:layout>
        <c:manualLayout>
          <c:xMode val="edge"/>
          <c:yMode val="edge"/>
          <c:x val="0.31845068568556589"/>
          <c:y val="4.2075326936412777E-2"/>
        </c:manualLayout>
      </c:layout>
      <c:overlay val="0"/>
    </c:title>
    <c:autoTitleDeleted val="0"/>
    <c:plotArea>
      <c:layout>
        <c:manualLayout>
          <c:layoutTarget val="inner"/>
          <c:xMode val="edge"/>
          <c:yMode val="edge"/>
          <c:x val="9.8795263623961904E-2"/>
          <c:y val="6.6582274330521302E-2"/>
          <c:w val="0.85694122011344331"/>
          <c:h val="0.79826523394867133"/>
        </c:manualLayout>
      </c:layout>
      <c:lineChart>
        <c:grouping val="standard"/>
        <c:varyColors val="0"/>
        <c:ser>
          <c:idx val="0"/>
          <c:order val="0"/>
          <c:tx>
            <c:v>2021</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Index'!$Q$9:$AB$9</c:f>
              <c:numCache>
                <c:formatCode>0.00</c:formatCode>
                <c:ptCount val="12"/>
                <c:pt idx="0">
                  <c:v>4.1806451612903226</c:v>
                </c:pt>
                <c:pt idx="1">
                  <c:v>4.5182142857142855</c:v>
                </c:pt>
                <c:pt idx="2">
                  <c:v>4.6738709677419354</c:v>
                </c:pt>
                <c:pt idx="3">
                  <c:v>3.4939999999999998</c:v>
                </c:pt>
                <c:pt idx="4">
                  <c:v>2.9070967741935485</c:v>
                </c:pt>
                <c:pt idx="5">
                  <c:v>2.6543333333333332</c:v>
                </c:pt>
                <c:pt idx="6">
                  <c:v>2.774193548387097</c:v>
                </c:pt>
                <c:pt idx="7">
                  <c:v>2.6848387096774196</c:v>
                </c:pt>
                <c:pt idx="8">
                  <c:v>2.8423333333333334</c:v>
                </c:pt>
                <c:pt idx="9">
                  <c:v>2.5770967741935484</c:v>
                </c:pt>
              </c:numCache>
            </c:numRef>
          </c:val>
          <c:smooth val="0"/>
          <c:extLst>
            <c:ext xmlns:c16="http://schemas.microsoft.com/office/drawing/2014/chart" uri="{C3380CC4-5D6E-409C-BE32-E72D297353CC}">
              <c16:uniqueId val="{00000000-EC72-4CBE-8499-AF7EFCD03398}"/>
            </c:ext>
          </c:extLst>
        </c:ser>
        <c:ser>
          <c:idx val="2"/>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'ET Index'!$Q$16:$AB$16</c:f>
                <c:numCache>
                  <c:formatCode>General</c:formatCode>
                  <c:ptCount val="12"/>
                  <c:pt idx="0">
                    <c:v>0.54006941630450966</c:v>
                  </c:pt>
                  <c:pt idx="1">
                    <c:v>0.21447191243516117</c:v>
                  </c:pt>
                  <c:pt idx="2">
                    <c:v>0.31587983728310653</c:v>
                  </c:pt>
                  <c:pt idx="3">
                    <c:v>0.3906189295824618</c:v>
                  </c:pt>
                  <c:pt idx="4">
                    <c:v>0.23372139928348146</c:v>
                  </c:pt>
                  <c:pt idx="5">
                    <c:v>0.49060293574329411</c:v>
                  </c:pt>
                  <c:pt idx="6">
                    <c:v>0.31649646348238852</c:v>
                  </c:pt>
                  <c:pt idx="7">
                    <c:v>0.14470498344317212</c:v>
                  </c:pt>
                  <c:pt idx="8">
                    <c:v>0.18004010429190268</c:v>
                  </c:pt>
                  <c:pt idx="9">
                    <c:v>0.30756858449905866</c:v>
                  </c:pt>
                  <c:pt idx="10">
                    <c:v>0.27197511460235518</c:v>
                  </c:pt>
                  <c:pt idx="11">
                    <c:v>0.38683650731405544</c:v>
                  </c:pt>
                </c:numCache>
              </c:numRef>
            </c:plus>
            <c:minus>
              <c:numRef>
                <c:f>'ET Index'!$Q$16:$AB$16</c:f>
                <c:numCache>
                  <c:formatCode>General</c:formatCode>
                  <c:ptCount val="12"/>
                  <c:pt idx="0">
                    <c:v>0.54006941630450966</c:v>
                  </c:pt>
                  <c:pt idx="1">
                    <c:v>0.21447191243516117</c:v>
                  </c:pt>
                  <c:pt idx="2">
                    <c:v>0.31587983728310653</c:v>
                  </c:pt>
                  <c:pt idx="3">
                    <c:v>0.3906189295824618</c:v>
                  </c:pt>
                  <c:pt idx="4">
                    <c:v>0.23372139928348146</c:v>
                  </c:pt>
                  <c:pt idx="5">
                    <c:v>0.49060293574329411</c:v>
                  </c:pt>
                  <c:pt idx="6">
                    <c:v>0.31649646348238852</c:v>
                  </c:pt>
                  <c:pt idx="7">
                    <c:v>0.14470498344317212</c:v>
                  </c:pt>
                  <c:pt idx="8">
                    <c:v>0.18004010429190268</c:v>
                  </c:pt>
                  <c:pt idx="9">
                    <c:v>0.30756858449905866</c:v>
                  </c:pt>
                  <c:pt idx="10">
                    <c:v>0.27197511460235518</c:v>
                  </c:pt>
                  <c:pt idx="11">
                    <c:v>0.38683650731405544</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Index'!$Q$15:$AB$15</c:f>
              <c:numCache>
                <c:formatCode>0.0</c:formatCode>
                <c:ptCount val="12"/>
                <c:pt idx="0">
                  <c:v>3.7728959842001317</c:v>
                </c:pt>
                <c:pt idx="1">
                  <c:v>4.2983428175075025</c:v>
                </c:pt>
                <c:pt idx="2">
                  <c:v>4.6686405529953916</c:v>
                </c:pt>
                <c:pt idx="3">
                  <c:v>4.1396666666666659</c:v>
                </c:pt>
                <c:pt idx="4">
                  <c:v>3.1226728110599078</c:v>
                </c:pt>
                <c:pt idx="5">
                  <c:v>2.7983920331019005</c:v>
                </c:pt>
                <c:pt idx="6">
                  <c:v>2.6093087557603689</c:v>
                </c:pt>
                <c:pt idx="7">
                  <c:v>2.7124884792626722</c:v>
                </c:pt>
                <c:pt idx="8">
                  <c:v>2.7088571428571426</c:v>
                </c:pt>
                <c:pt idx="9">
                  <c:v>2.5282027649769589</c:v>
                </c:pt>
                <c:pt idx="10">
                  <c:v>2.3629444444444445</c:v>
                </c:pt>
                <c:pt idx="11">
                  <c:v>3.062957953281424</c:v>
                </c:pt>
              </c:numCache>
            </c:numRef>
          </c:val>
          <c:smooth val="0"/>
          <c:extLst>
            <c:ext xmlns:c16="http://schemas.microsoft.com/office/drawing/2014/chart" uri="{C3380CC4-5D6E-409C-BE32-E72D297353CC}">
              <c16:uniqueId val="{00000001-EC72-4CBE-8499-AF7EFCD03398}"/>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5.5"/>
          <c:min val="1.5"/>
        </c:scaling>
        <c:delete val="0"/>
        <c:axPos val="l"/>
        <c:title>
          <c:tx>
            <c:rich>
              <a:bodyPr rot="-5400000" vert="horz"/>
              <a:lstStyle/>
              <a:p>
                <a:pPr>
                  <a:defRPr sz="1600"/>
                </a:pPr>
                <a:r>
                  <a:rPr lang="en-US" sz="1600"/>
                  <a:t>ET Index</a:t>
                </a:r>
              </a:p>
            </c:rich>
          </c:tx>
          <c:overlay val="0"/>
        </c:title>
        <c:numFmt formatCode="0.0" sourceLinked="0"/>
        <c:majorTickMark val="out"/>
        <c:minorTickMark val="none"/>
        <c:tickLblPos val="nextTo"/>
        <c:txPr>
          <a:bodyPr/>
          <a:lstStyle/>
          <a:p>
            <a:pPr>
              <a:defRPr sz="1100"/>
            </a:pPr>
            <a:endParaRPr lang="en-US"/>
          </a:p>
        </c:txPr>
        <c:crossAx val="636491152"/>
        <c:crosses val="autoZero"/>
        <c:crossBetween val="between"/>
        <c:majorUnit val="0.5"/>
      </c:valAx>
    </c:plotArea>
    <c:legend>
      <c:legendPos val="r"/>
      <c:layout>
        <c:manualLayout>
          <c:xMode val="edge"/>
          <c:yMode val="edge"/>
          <c:x val="0.80186110379819542"/>
          <c:y val="6.0225646372591889E-2"/>
          <c:w val="0.17534254361821794"/>
          <c:h val="0.12150206317901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Air Temperature</a:t>
            </a:r>
            <a:endParaRPr lang="en-US">
              <a:effectLst/>
            </a:endParaRPr>
          </a:p>
        </c:rich>
      </c:tx>
      <c:overlay val="1"/>
    </c:title>
    <c:autoTitleDeleted val="0"/>
    <c:plotArea>
      <c:layout>
        <c:manualLayout>
          <c:layoutTarget val="inner"/>
          <c:xMode val="edge"/>
          <c:yMode val="edge"/>
          <c:x val="9.0792295341573917E-2"/>
          <c:y val="6.383465224741644E-2"/>
          <c:w val="0.87741856552148856"/>
          <c:h val="0.7652659207072800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23.438400000000001</c:v>
                </c:pt>
                <c:pt idx="1">
                  <c:v>23.4252</c:v>
                </c:pt>
                <c:pt idx="2">
                  <c:v>23.406099999999999</c:v>
                </c:pt>
                <c:pt idx="3">
                  <c:v>23.389900000000001</c:v>
                </c:pt>
                <c:pt idx="4">
                  <c:v>23.367100000000001</c:v>
                </c:pt>
                <c:pt idx="5">
                  <c:v>23.3474</c:v>
                </c:pt>
                <c:pt idx="6">
                  <c:v>23.326899999999998</c:v>
                </c:pt>
                <c:pt idx="7">
                  <c:v>23.309799999999999</c:v>
                </c:pt>
                <c:pt idx="8">
                  <c:v>23.290800000000001</c:v>
                </c:pt>
                <c:pt idx="9">
                  <c:v>23.270800000000001</c:v>
                </c:pt>
                <c:pt idx="10">
                  <c:v>23.2483</c:v>
                </c:pt>
                <c:pt idx="11">
                  <c:v>23.231400000000001</c:v>
                </c:pt>
                <c:pt idx="12">
                  <c:v>23.2164</c:v>
                </c:pt>
                <c:pt idx="13">
                  <c:v>23.200399999999998</c:v>
                </c:pt>
                <c:pt idx="14">
                  <c:v>23.188500000000001</c:v>
                </c:pt>
                <c:pt idx="15">
                  <c:v>23.177600000000002</c:v>
                </c:pt>
                <c:pt idx="16">
                  <c:v>23.168900000000001</c:v>
                </c:pt>
                <c:pt idx="17">
                  <c:v>23.159400000000002</c:v>
                </c:pt>
                <c:pt idx="18">
                  <c:v>23.151499999999999</c:v>
                </c:pt>
                <c:pt idx="19">
                  <c:v>23.14</c:v>
                </c:pt>
                <c:pt idx="20">
                  <c:v>23.135999999999999</c:v>
                </c:pt>
                <c:pt idx="21">
                  <c:v>23.132400000000001</c:v>
                </c:pt>
                <c:pt idx="22">
                  <c:v>23.1279</c:v>
                </c:pt>
                <c:pt idx="23">
                  <c:v>23.119399999999999</c:v>
                </c:pt>
                <c:pt idx="24">
                  <c:v>23.118300000000001</c:v>
                </c:pt>
                <c:pt idx="25">
                  <c:v>23.1282</c:v>
                </c:pt>
                <c:pt idx="26">
                  <c:v>23.182500000000001</c:v>
                </c:pt>
                <c:pt idx="27">
                  <c:v>23.298200000000001</c:v>
                </c:pt>
                <c:pt idx="28">
                  <c:v>23.488900000000001</c:v>
                </c:pt>
                <c:pt idx="29">
                  <c:v>23.724799999999998</c:v>
                </c:pt>
                <c:pt idx="30">
                  <c:v>23.981000000000002</c:v>
                </c:pt>
                <c:pt idx="31">
                  <c:v>24.2362</c:v>
                </c:pt>
                <c:pt idx="32">
                  <c:v>24.492100000000001</c:v>
                </c:pt>
                <c:pt idx="33">
                  <c:v>24.748899999999999</c:v>
                </c:pt>
                <c:pt idx="34">
                  <c:v>24.9984</c:v>
                </c:pt>
                <c:pt idx="35">
                  <c:v>25.253399999999999</c:v>
                </c:pt>
                <c:pt idx="36">
                  <c:v>25.4956</c:v>
                </c:pt>
                <c:pt idx="37">
                  <c:v>25.7438</c:v>
                </c:pt>
                <c:pt idx="38">
                  <c:v>25.9574</c:v>
                </c:pt>
                <c:pt idx="39">
                  <c:v>26.171800000000001</c:v>
                </c:pt>
                <c:pt idx="40">
                  <c:v>26.374199999999998</c:v>
                </c:pt>
                <c:pt idx="41">
                  <c:v>26.560500000000001</c:v>
                </c:pt>
                <c:pt idx="42">
                  <c:v>26.712800000000001</c:v>
                </c:pt>
                <c:pt idx="43">
                  <c:v>26.8324</c:v>
                </c:pt>
                <c:pt idx="44">
                  <c:v>26.941600000000001</c:v>
                </c:pt>
                <c:pt idx="45">
                  <c:v>27.037299999999998</c:v>
                </c:pt>
                <c:pt idx="46">
                  <c:v>27.1221</c:v>
                </c:pt>
                <c:pt idx="47">
                  <c:v>27.177900000000001</c:v>
                </c:pt>
                <c:pt idx="48">
                  <c:v>27.1752</c:v>
                </c:pt>
                <c:pt idx="49">
                  <c:v>27.176100000000002</c:v>
                </c:pt>
                <c:pt idx="50">
                  <c:v>27.144600000000001</c:v>
                </c:pt>
                <c:pt idx="51">
                  <c:v>27.096299999999999</c:v>
                </c:pt>
                <c:pt idx="52">
                  <c:v>27.010100000000001</c:v>
                </c:pt>
                <c:pt idx="53">
                  <c:v>26.9467</c:v>
                </c:pt>
                <c:pt idx="54">
                  <c:v>26.864799999999999</c:v>
                </c:pt>
                <c:pt idx="55">
                  <c:v>26.760300000000001</c:v>
                </c:pt>
                <c:pt idx="56">
                  <c:v>26.6691</c:v>
                </c:pt>
                <c:pt idx="57">
                  <c:v>26.557099999999998</c:v>
                </c:pt>
                <c:pt idx="58">
                  <c:v>26.4604</c:v>
                </c:pt>
                <c:pt idx="59">
                  <c:v>26.340399999999999</c:v>
                </c:pt>
                <c:pt idx="60">
                  <c:v>26.228300000000001</c:v>
                </c:pt>
                <c:pt idx="61">
                  <c:v>26.1021</c:v>
                </c:pt>
                <c:pt idx="62">
                  <c:v>25.976400000000002</c:v>
                </c:pt>
                <c:pt idx="63">
                  <c:v>25.852900000000002</c:v>
                </c:pt>
                <c:pt idx="64">
                  <c:v>25.729900000000001</c:v>
                </c:pt>
                <c:pt idx="65">
                  <c:v>25.596800000000002</c:v>
                </c:pt>
                <c:pt idx="66">
                  <c:v>25.4666</c:v>
                </c:pt>
                <c:pt idx="67">
                  <c:v>25.3231</c:v>
                </c:pt>
                <c:pt idx="68">
                  <c:v>25.165700000000001</c:v>
                </c:pt>
                <c:pt idx="69">
                  <c:v>25.006399999999999</c:v>
                </c:pt>
                <c:pt idx="70">
                  <c:v>24.824300000000001</c:v>
                </c:pt>
                <c:pt idx="71">
                  <c:v>24.603899999999999</c:v>
                </c:pt>
                <c:pt idx="72">
                  <c:v>24.3977</c:v>
                </c:pt>
                <c:pt idx="73">
                  <c:v>24.203099999999999</c:v>
                </c:pt>
                <c:pt idx="74">
                  <c:v>24.040299999999998</c:v>
                </c:pt>
                <c:pt idx="75">
                  <c:v>23.921700000000001</c:v>
                </c:pt>
                <c:pt idx="76">
                  <c:v>23.837399999999999</c:v>
                </c:pt>
                <c:pt idx="77">
                  <c:v>23.775200000000002</c:v>
                </c:pt>
                <c:pt idx="78">
                  <c:v>23.680800000000001</c:v>
                </c:pt>
                <c:pt idx="79">
                  <c:v>23.686800000000002</c:v>
                </c:pt>
                <c:pt idx="80">
                  <c:v>23.658899999999999</c:v>
                </c:pt>
                <c:pt idx="81">
                  <c:v>23.635999999999999</c:v>
                </c:pt>
                <c:pt idx="82">
                  <c:v>23.6174</c:v>
                </c:pt>
                <c:pt idx="83">
                  <c:v>23.6036</c:v>
                </c:pt>
                <c:pt idx="84">
                  <c:v>23.587299999999999</c:v>
                </c:pt>
                <c:pt idx="85">
                  <c:v>23.574000000000002</c:v>
                </c:pt>
                <c:pt idx="86">
                  <c:v>23.561199999999999</c:v>
                </c:pt>
                <c:pt idx="87">
                  <c:v>23.552800000000001</c:v>
                </c:pt>
                <c:pt idx="88">
                  <c:v>23.545500000000001</c:v>
                </c:pt>
                <c:pt idx="89">
                  <c:v>23.531700000000001</c:v>
                </c:pt>
                <c:pt idx="90">
                  <c:v>23.5199</c:v>
                </c:pt>
                <c:pt idx="91">
                  <c:v>23.508700000000001</c:v>
                </c:pt>
                <c:pt idx="92">
                  <c:v>23.497599999999998</c:v>
                </c:pt>
                <c:pt idx="93">
                  <c:v>23.486499999999999</c:v>
                </c:pt>
                <c:pt idx="94">
                  <c:v>23.472200000000001</c:v>
                </c:pt>
                <c:pt idx="95">
                  <c:v>23.4542</c:v>
                </c:pt>
              </c:numCache>
            </c:numRef>
          </c:val>
          <c:smooth val="0"/>
          <c:extLst>
            <c:ext xmlns:c16="http://schemas.microsoft.com/office/drawing/2014/chart" uri="{C3380CC4-5D6E-409C-BE32-E72D297353CC}">
              <c16:uniqueId val="{00000000-1D89-49EE-9D8D-1E0AAE0F54B7}"/>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29272"/>
        <c:crosses val="autoZero"/>
        <c:auto val="1"/>
        <c:lblAlgn val="ctr"/>
        <c:lblOffset val="100"/>
        <c:tickLblSkip val="8"/>
        <c:tickMarkSkip val="1"/>
        <c:noMultiLvlLbl val="0"/>
      </c:catAx>
      <c:valAx>
        <c:axId val="668329272"/>
        <c:scaling>
          <c:orientation val="minMax"/>
          <c:min val="22"/>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txPr>
          <a:bodyPr/>
          <a:lstStyle/>
          <a:p>
            <a:pPr>
              <a:defRPr sz="1100"/>
            </a:pPr>
            <a:endParaRPr lang="en-US"/>
          </a:p>
        </c:txPr>
        <c:crossAx val="66832888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2.0000000000000001E-4</c:v>
                </c:pt>
                <c:pt idx="1">
                  <c:v>6.9999999999999999E-4</c:v>
                </c:pt>
                <c:pt idx="2">
                  <c:v>8.9999999999999998E-4</c:v>
                </c:pt>
                <c:pt idx="3">
                  <c:v>2.9999999999999997E-4</c:v>
                </c:pt>
                <c:pt idx="4">
                  <c:v>2.0000000000000001E-4</c:v>
                </c:pt>
                <c:pt idx="5">
                  <c:v>0</c:v>
                </c:pt>
                <c:pt idx="6">
                  <c:v>1E-4</c:v>
                </c:pt>
                <c:pt idx="7">
                  <c:v>2.0000000000000001E-4</c:v>
                </c:pt>
                <c:pt idx="8">
                  <c:v>5.0000000000000001E-4</c:v>
                </c:pt>
                <c:pt idx="9">
                  <c:v>1.2999999999999999E-3</c:v>
                </c:pt>
                <c:pt idx="10">
                  <c:v>1.9E-3</c:v>
                </c:pt>
                <c:pt idx="11">
                  <c:v>1.6000000000000001E-3</c:v>
                </c:pt>
                <c:pt idx="12">
                  <c:v>2.9999999999999997E-4</c:v>
                </c:pt>
                <c:pt idx="13">
                  <c:v>4.0000000000000002E-4</c:v>
                </c:pt>
                <c:pt idx="14">
                  <c:v>2.0000000000000001E-4</c:v>
                </c:pt>
                <c:pt idx="15">
                  <c:v>2.0000000000000001E-4</c:v>
                </c:pt>
                <c:pt idx="16">
                  <c:v>5.0000000000000001E-4</c:v>
                </c:pt>
                <c:pt idx="17">
                  <c:v>2.9999999999999997E-4</c:v>
                </c:pt>
                <c:pt idx="18">
                  <c:v>1.1000000000000001E-3</c:v>
                </c:pt>
                <c:pt idx="19">
                  <c:v>2.7000000000000001E-3</c:v>
                </c:pt>
                <c:pt idx="20">
                  <c:v>8.0000000000000004E-4</c:v>
                </c:pt>
                <c:pt idx="21">
                  <c:v>1.1999999999999999E-3</c:v>
                </c:pt>
                <c:pt idx="22">
                  <c:v>1.2999999999999999E-3</c:v>
                </c:pt>
                <c:pt idx="23">
                  <c:v>1.11E-2</c:v>
                </c:pt>
                <c:pt idx="24">
                  <c:v>1.0676000000000001</c:v>
                </c:pt>
                <c:pt idx="25">
                  <c:v>6.7530000000000001</c:v>
                </c:pt>
                <c:pt idx="26">
                  <c:v>21.572199999999999</c:v>
                </c:pt>
                <c:pt idx="27">
                  <c:v>45.672899999999998</c:v>
                </c:pt>
                <c:pt idx="28">
                  <c:v>78.002600000000001</c:v>
                </c:pt>
                <c:pt idx="29">
                  <c:v>115.6614</c:v>
                </c:pt>
                <c:pt idx="30">
                  <c:v>155.1728</c:v>
                </c:pt>
                <c:pt idx="31">
                  <c:v>196.89060000000001</c:v>
                </c:pt>
                <c:pt idx="32">
                  <c:v>240.7449</c:v>
                </c:pt>
                <c:pt idx="33">
                  <c:v>281.64800000000002</c:v>
                </c:pt>
                <c:pt idx="34">
                  <c:v>321.0471</c:v>
                </c:pt>
                <c:pt idx="35">
                  <c:v>357.51620000000003</c:v>
                </c:pt>
                <c:pt idx="36">
                  <c:v>393.49990000000003</c:v>
                </c:pt>
                <c:pt idx="37">
                  <c:v>415.82729999999998</c:v>
                </c:pt>
                <c:pt idx="38">
                  <c:v>440.90019999999998</c:v>
                </c:pt>
                <c:pt idx="39">
                  <c:v>465.97820000000002</c:v>
                </c:pt>
                <c:pt idx="40">
                  <c:v>483.43920000000003</c:v>
                </c:pt>
                <c:pt idx="41">
                  <c:v>504.21210000000002</c:v>
                </c:pt>
                <c:pt idx="42">
                  <c:v>517.35220000000004</c:v>
                </c:pt>
                <c:pt idx="43">
                  <c:v>528.23710000000005</c:v>
                </c:pt>
                <c:pt idx="44">
                  <c:v>541.90719999999999</c:v>
                </c:pt>
                <c:pt idx="45">
                  <c:v>556.62040000000002</c:v>
                </c:pt>
                <c:pt idx="46">
                  <c:v>554.14319999999998</c:v>
                </c:pt>
                <c:pt idx="47">
                  <c:v>538.06659999999999</c:v>
                </c:pt>
                <c:pt idx="48">
                  <c:v>530.1576</c:v>
                </c:pt>
                <c:pt idx="49">
                  <c:v>505.66899999999998</c:v>
                </c:pt>
                <c:pt idx="50">
                  <c:v>494.53070000000002</c:v>
                </c:pt>
                <c:pt idx="51">
                  <c:v>475.5231</c:v>
                </c:pt>
                <c:pt idx="52">
                  <c:v>448.96030000000002</c:v>
                </c:pt>
                <c:pt idx="53">
                  <c:v>433.60070000000002</c:v>
                </c:pt>
                <c:pt idx="54">
                  <c:v>429.48950000000002</c:v>
                </c:pt>
                <c:pt idx="55">
                  <c:v>422.9076</c:v>
                </c:pt>
                <c:pt idx="56">
                  <c:v>407.9744</c:v>
                </c:pt>
                <c:pt idx="57">
                  <c:v>377.06229999999999</c:v>
                </c:pt>
                <c:pt idx="58">
                  <c:v>367.9606</c:v>
                </c:pt>
                <c:pt idx="59">
                  <c:v>364.4006</c:v>
                </c:pt>
                <c:pt idx="60">
                  <c:v>341.52379999999999</c:v>
                </c:pt>
                <c:pt idx="61">
                  <c:v>316.37540000000001</c:v>
                </c:pt>
                <c:pt idx="62">
                  <c:v>290.28359999999998</c:v>
                </c:pt>
                <c:pt idx="63">
                  <c:v>261.23360000000002</c:v>
                </c:pt>
                <c:pt idx="64">
                  <c:v>229.92930000000001</c:v>
                </c:pt>
                <c:pt idx="65">
                  <c:v>194.58860000000001</c:v>
                </c:pt>
                <c:pt idx="66">
                  <c:v>161.0052</c:v>
                </c:pt>
                <c:pt idx="67">
                  <c:v>142.83539999999999</c:v>
                </c:pt>
                <c:pt idx="68">
                  <c:v>119.7687</c:v>
                </c:pt>
                <c:pt idx="69">
                  <c:v>91.427400000000006</c:v>
                </c:pt>
                <c:pt idx="70">
                  <c:v>64.727400000000003</c:v>
                </c:pt>
                <c:pt idx="71">
                  <c:v>41.072299999999998</c:v>
                </c:pt>
                <c:pt idx="72">
                  <c:v>21.755299999999998</c:v>
                </c:pt>
                <c:pt idx="73">
                  <c:v>8.6890000000000001</c:v>
                </c:pt>
                <c:pt idx="74">
                  <c:v>1.9562999999999999</c:v>
                </c:pt>
                <c:pt idx="75">
                  <c:v>0.21529999999999999</c:v>
                </c:pt>
                <c:pt idx="76">
                  <c:v>1.9E-3</c:v>
                </c:pt>
                <c:pt idx="77">
                  <c:v>1.8E-3</c:v>
                </c:pt>
                <c:pt idx="78">
                  <c:v>3.3999999999999998E-3</c:v>
                </c:pt>
                <c:pt idx="79">
                  <c:v>2.2000000000000001E-3</c:v>
                </c:pt>
                <c:pt idx="80">
                  <c:v>1.6000000000000001E-3</c:v>
                </c:pt>
                <c:pt idx="81">
                  <c:v>2.0000000000000001E-4</c:v>
                </c:pt>
                <c:pt idx="82">
                  <c:v>1E-4</c:v>
                </c:pt>
                <c:pt idx="83">
                  <c:v>2.0000000000000001E-4</c:v>
                </c:pt>
                <c:pt idx="84">
                  <c:v>1E-3</c:v>
                </c:pt>
                <c:pt idx="85">
                  <c:v>8.0000000000000004E-4</c:v>
                </c:pt>
                <c:pt idx="86">
                  <c:v>8.9999999999999998E-4</c:v>
                </c:pt>
                <c:pt idx="87">
                  <c:v>8.9999999999999998E-4</c:v>
                </c:pt>
                <c:pt idx="88">
                  <c:v>4.0000000000000002E-4</c:v>
                </c:pt>
                <c:pt idx="89">
                  <c:v>2.0000000000000001E-4</c:v>
                </c:pt>
                <c:pt idx="90">
                  <c:v>1E-4</c:v>
                </c:pt>
                <c:pt idx="91">
                  <c:v>5.0000000000000001E-4</c:v>
                </c:pt>
                <c:pt idx="92">
                  <c:v>2.9999999999999997E-4</c:v>
                </c:pt>
                <c:pt idx="93">
                  <c:v>0</c:v>
                </c:pt>
                <c:pt idx="94">
                  <c:v>1E-4</c:v>
                </c:pt>
                <c:pt idx="95">
                  <c:v>1E-4</c:v>
                </c:pt>
              </c:numCache>
            </c:numRef>
          </c:val>
          <c:smooth val="0"/>
          <c:extLst>
            <c:ext xmlns:c16="http://schemas.microsoft.com/office/drawing/2014/chart" uri="{C3380CC4-5D6E-409C-BE32-E72D297353CC}">
              <c16:uniqueId val="{00000000-27FA-4F7C-8BD3-DFD6CD8F511F}"/>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7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Wind Speed</a:t>
            </a:r>
            <a:endParaRPr lang="en-US">
              <a:effectLst/>
            </a:endParaRPr>
          </a:p>
        </c:rich>
      </c:tx>
      <c:overlay val="1"/>
    </c:title>
    <c:autoTitleDeleted val="0"/>
    <c:plotArea>
      <c:layout>
        <c:manualLayout>
          <c:layoutTarget val="inner"/>
          <c:xMode val="edge"/>
          <c:yMode val="edge"/>
          <c:x val="8.1941038358333704E-2"/>
          <c:y val="0.11026563987193909"/>
          <c:w val="0.88626982250472885"/>
          <c:h val="0.7024022958668627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3.0878000000000001</c:v>
                </c:pt>
                <c:pt idx="1">
                  <c:v>3.0712999999999999</c:v>
                </c:pt>
                <c:pt idx="2">
                  <c:v>3.0598000000000001</c:v>
                </c:pt>
                <c:pt idx="3">
                  <c:v>3.0438000000000001</c:v>
                </c:pt>
                <c:pt idx="4">
                  <c:v>3.0347</c:v>
                </c:pt>
                <c:pt idx="5">
                  <c:v>3.0246</c:v>
                </c:pt>
                <c:pt idx="6">
                  <c:v>3.0143</c:v>
                </c:pt>
                <c:pt idx="7">
                  <c:v>2.9817999999999998</c:v>
                </c:pt>
                <c:pt idx="8">
                  <c:v>2.9687000000000001</c:v>
                </c:pt>
                <c:pt idx="9">
                  <c:v>2.9617</c:v>
                </c:pt>
                <c:pt idx="10">
                  <c:v>2.95</c:v>
                </c:pt>
                <c:pt idx="11">
                  <c:v>2.9537</c:v>
                </c:pt>
                <c:pt idx="12">
                  <c:v>2.9462000000000002</c:v>
                </c:pt>
                <c:pt idx="13">
                  <c:v>2.9401999999999999</c:v>
                </c:pt>
                <c:pt idx="14">
                  <c:v>2.9436</c:v>
                </c:pt>
                <c:pt idx="15">
                  <c:v>2.9521000000000002</c:v>
                </c:pt>
                <c:pt idx="16">
                  <c:v>2.9455</c:v>
                </c:pt>
                <c:pt idx="17">
                  <c:v>2.9281999999999999</c:v>
                </c:pt>
                <c:pt idx="18">
                  <c:v>2.9241999999999999</c:v>
                </c:pt>
                <c:pt idx="19">
                  <c:v>2.9245999999999999</c:v>
                </c:pt>
                <c:pt idx="20">
                  <c:v>2.9121999999999999</c:v>
                </c:pt>
                <c:pt idx="21">
                  <c:v>2.9037000000000002</c:v>
                </c:pt>
                <c:pt idx="22">
                  <c:v>2.8847</c:v>
                </c:pt>
                <c:pt idx="23">
                  <c:v>2.8835000000000002</c:v>
                </c:pt>
                <c:pt idx="24">
                  <c:v>2.9144000000000001</c:v>
                </c:pt>
                <c:pt idx="25">
                  <c:v>2.8929999999999998</c:v>
                </c:pt>
                <c:pt idx="26">
                  <c:v>2.8673999999999999</c:v>
                </c:pt>
                <c:pt idx="27">
                  <c:v>2.8285</c:v>
                </c:pt>
                <c:pt idx="28">
                  <c:v>2.7526999999999999</c:v>
                </c:pt>
                <c:pt idx="29">
                  <c:v>2.6844000000000001</c:v>
                </c:pt>
                <c:pt idx="30">
                  <c:v>2.6328</c:v>
                </c:pt>
                <c:pt idx="31">
                  <c:v>2.5920000000000001</c:v>
                </c:pt>
                <c:pt idx="32">
                  <c:v>2.5884</c:v>
                </c:pt>
                <c:pt idx="33">
                  <c:v>2.5973999999999999</c:v>
                </c:pt>
                <c:pt idx="34">
                  <c:v>2.6154000000000002</c:v>
                </c:pt>
                <c:pt idx="35">
                  <c:v>2.6533000000000002</c:v>
                </c:pt>
                <c:pt idx="36">
                  <c:v>2.7004000000000001</c:v>
                </c:pt>
                <c:pt idx="37">
                  <c:v>2.7545999999999999</c:v>
                </c:pt>
                <c:pt idx="38">
                  <c:v>2.8153999999999999</c:v>
                </c:pt>
                <c:pt idx="39">
                  <c:v>2.8706999999999998</c:v>
                </c:pt>
                <c:pt idx="40">
                  <c:v>2.91</c:v>
                </c:pt>
                <c:pt idx="41">
                  <c:v>2.9388000000000001</c:v>
                </c:pt>
                <c:pt idx="42">
                  <c:v>3.0428999999999999</c:v>
                </c:pt>
                <c:pt idx="43">
                  <c:v>3.1093000000000002</c:v>
                </c:pt>
                <c:pt idx="44">
                  <c:v>3.1793999999999998</c:v>
                </c:pt>
                <c:pt idx="45">
                  <c:v>3.2566000000000002</c:v>
                </c:pt>
                <c:pt idx="46">
                  <c:v>3.3182999999999998</c:v>
                </c:pt>
                <c:pt idx="47">
                  <c:v>3.4055</c:v>
                </c:pt>
                <c:pt idx="48">
                  <c:v>3.5074000000000001</c:v>
                </c:pt>
                <c:pt idx="49">
                  <c:v>3.5859999999999999</c:v>
                </c:pt>
                <c:pt idx="50">
                  <c:v>3.6637</c:v>
                </c:pt>
                <c:pt idx="51">
                  <c:v>3.7355</c:v>
                </c:pt>
                <c:pt idx="52">
                  <c:v>3.8237999999999999</c:v>
                </c:pt>
                <c:pt idx="53">
                  <c:v>3.8925000000000001</c:v>
                </c:pt>
                <c:pt idx="54">
                  <c:v>3.9441000000000002</c:v>
                </c:pt>
                <c:pt idx="55">
                  <c:v>3.9708999999999999</c:v>
                </c:pt>
                <c:pt idx="56">
                  <c:v>4.0278999999999998</c:v>
                </c:pt>
                <c:pt idx="57">
                  <c:v>4.0651000000000002</c:v>
                </c:pt>
                <c:pt idx="58">
                  <c:v>4.0656999999999996</c:v>
                </c:pt>
                <c:pt idx="59">
                  <c:v>4.0609999999999999</c:v>
                </c:pt>
                <c:pt idx="60">
                  <c:v>4.0505000000000004</c:v>
                </c:pt>
                <c:pt idx="61">
                  <c:v>4.0720000000000001</c:v>
                </c:pt>
                <c:pt idx="62">
                  <c:v>4.0667</c:v>
                </c:pt>
                <c:pt idx="63">
                  <c:v>4.0610999999999997</c:v>
                </c:pt>
                <c:pt idx="64">
                  <c:v>4.0175999999999998</c:v>
                </c:pt>
                <c:pt idx="65">
                  <c:v>4.0000999999999998</c:v>
                </c:pt>
                <c:pt idx="66">
                  <c:v>3.9493</c:v>
                </c:pt>
                <c:pt idx="67">
                  <c:v>3.8856999999999999</c:v>
                </c:pt>
                <c:pt idx="68">
                  <c:v>3.8107000000000002</c:v>
                </c:pt>
                <c:pt idx="69">
                  <c:v>3.7688000000000001</c:v>
                </c:pt>
                <c:pt idx="70">
                  <c:v>3.6913</c:v>
                </c:pt>
                <c:pt idx="71">
                  <c:v>3.6311</c:v>
                </c:pt>
                <c:pt idx="72">
                  <c:v>3.5573000000000001</c:v>
                </c:pt>
                <c:pt idx="73">
                  <c:v>3.4704000000000002</c:v>
                </c:pt>
                <c:pt idx="74">
                  <c:v>3.4335</c:v>
                </c:pt>
                <c:pt idx="75">
                  <c:v>3.3925000000000001</c:v>
                </c:pt>
                <c:pt idx="76">
                  <c:v>3.3513000000000002</c:v>
                </c:pt>
                <c:pt idx="77">
                  <c:v>3.3188</c:v>
                </c:pt>
                <c:pt idx="78">
                  <c:v>3.2927</c:v>
                </c:pt>
                <c:pt idx="79">
                  <c:v>3.2948</c:v>
                </c:pt>
                <c:pt idx="80">
                  <c:v>3.3014999999999999</c:v>
                </c:pt>
                <c:pt idx="81">
                  <c:v>3.2667999999999999</c:v>
                </c:pt>
                <c:pt idx="82">
                  <c:v>3.2724000000000002</c:v>
                </c:pt>
                <c:pt idx="83">
                  <c:v>3.2421000000000002</c:v>
                </c:pt>
                <c:pt idx="84">
                  <c:v>3.2397</c:v>
                </c:pt>
                <c:pt idx="85">
                  <c:v>3.2160000000000002</c:v>
                </c:pt>
                <c:pt idx="86">
                  <c:v>3.1945999999999999</c:v>
                </c:pt>
                <c:pt idx="87">
                  <c:v>3.1873999999999998</c:v>
                </c:pt>
                <c:pt idx="88">
                  <c:v>3.1707999999999998</c:v>
                </c:pt>
                <c:pt idx="89">
                  <c:v>3.1576</c:v>
                </c:pt>
                <c:pt idx="90">
                  <c:v>3.1709000000000001</c:v>
                </c:pt>
                <c:pt idx="91">
                  <c:v>3.1507000000000001</c:v>
                </c:pt>
                <c:pt idx="92">
                  <c:v>3.1219000000000001</c:v>
                </c:pt>
                <c:pt idx="93">
                  <c:v>3.1153</c:v>
                </c:pt>
                <c:pt idx="94">
                  <c:v>3.1002000000000001</c:v>
                </c:pt>
                <c:pt idx="95">
                  <c:v>3.0920999999999998</c:v>
                </c:pt>
              </c:numCache>
            </c:numRef>
          </c:val>
          <c:smooth val="0"/>
          <c:extLst>
            <c:ext xmlns:c16="http://schemas.microsoft.com/office/drawing/2014/chart" uri="{C3380CC4-5D6E-409C-BE32-E72D297353CC}">
              <c16:uniqueId val="{00000000-78A6-42F5-98DA-2AC6BA3EB4BC}"/>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3296"/>
        <c:crosses val="autoZero"/>
        <c:auto val="1"/>
        <c:lblAlgn val="ctr"/>
        <c:lblOffset val="100"/>
        <c:tickLblSkip val="8"/>
        <c:tickMarkSkip val="1"/>
        <c:noMultiLvlLbl val="0"/>
      </c:catAx>
      <c:valAx>
        <c:axId val="636263296"/>
        <c:scaling>
          <c:orientation val="minMax"/>
          <c:max val="4.5"/>
          <c:min val="2.5"/>
        </c:scaling>
        <c:delete val="0"/>
        <c:axPos val="l"/>
        <c:title>
          <c:tx>
            <c:rich>
              <a:bodyPr rot="-5400000" vert="horz"/>
              <a:lstStyle/>
              <a:p>
                <a:pPr>
                  <a:defRPr/>
                </a:pPr>
                <a:r>
                  <a:rPr lang="en-US" sz="1400"/>
                  <a:t>Wind Speed (m/s)</a:t>
                </a:r>
              </a:p>
            </c:rich>
          </c:tx>
          <c:overlay val="0"/>
        </c:title>
        <c:numFmt formatCode="0.0" sourceLinked="0"/>
        <c:majorTickMark val="out"/>
        <c:minorTickMark val="none"/>
        <c:tickLblPos val="nextTo"/>
        <c:crossAx val="636262904"/>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Rainfall (% of Total/15-Minute interval)</a:t>
            </a:r>
            <a:endParaRPr lang="en-US">
              <a:effectLst/>
            </a:endParaRPr>
          </a:p>
        </c:rich>
      </c:tx>
      <c:overlay val="1"/>
    </c:title>
    <c:autoTitleDeleted val="0"/>
    <c:plotArea>
      <c:layout>
        <c:manualLayout>
          <c:layoutTarget val="inner"/>
          <c:xMode val="edge"/>
          <c:yMode val="edge"/>
          <c:x val="8.1941038358333704E-2"/>
          <c:y val="7.9480691459321906E-2"/>
          <c:w val="0.88626982250472885"/>
          <c:h val="0.751874119609739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'15-min'!$B$3:$B$98</c:f>
              <c:numCache>
                <c:formatCode>0.0</c:formatCode>
                <c:ptCount val="96"/>
                <c:pt idx="0">
                  <c:v>0.2087</c:v>
                </c:pt>
                <c:pt idx="1">
                  <c:v>0.23419999999999999</c:v>
                </c:pt>
                <c:pt idx="2">
                  <c:v>0.18060000000000001</c:v>
                </c:pt>
                <c:pt idx="3">
                  <c:v>0.2427</c:v>
                </c:pt>
                <c:pt idx="4">
                  <c:v>0.45610000000000001</c:v>
                </c:pt>
                <c:pt idx="5">
                  <c:v>0.52649999999999997</c:v>
                </c:pt>
                <c:pt idx="6">
                  <c:v>0.31509999999999999</c:v>
                </c:pt>
                <c:pt idx="7">
                  <c:v>0.26829999999999998</c:v>
                </c:pt>
                <c:pt idx="8">
                  <c:v>0.25559999999999999</c:v>
                </c:pt>
                <c:pt idx="9">
                  <c:v>0.3881</c:v>
                </c:pt>
                <c:pt idx="10">
                  <c:v>0.32579999999999998</c:v>
                </c:pt>
                <c:pt idx="11">
                  <c:v>0.67179999999999995</c:v>
                </c:pt>
                <c:pt idx="12">
                  <c:v>0.66290000000000004</c:v>
                </c:pt>
                <c:pt idx="13">
                  <c:v>0.3619</c:v>
                </c:pt>
                <c:pt idx="14">
                  <c:v>0.30840000000000001</c:v>
                </c:pt>
                <c:pt idx="15">
                  <c:v>0.26600000000000001</c:v>
                </c:pt>
                <c:pt idx="16">
                  <c:v>0.4536</c:v>
                </c:pt>
                <c:pt idx="17">
                  <c:v>0.53500000000000003</c:v>
                </c:pt>
                <c:pt idx="18">
                  <c:v>0.43630000000000002</c:v>
                </c:pt>
                <c:pt idx="19">
                  <c:v>0.41499999999999998</c:v>
                </c:pt>
                <c:pt idx="20">
                  <c:v>0.3856</c:v>
                </c:pt>
                <c:pt idx="21">
                  <c:v>0.43049999999999999</c:v>
                </c:pt>
                <c:pt idx="22">
                  <c:v>0.28720000000000001</c:v>
                </c:pt>
                <c:pt idx="23">
                  <c:v>0.30459999999999998</c:v>
                </c:pt>
                <c:pt idx="24">
                  <c:v>0.29160000000000003</c:v>
                </c:pt>
                <c:pt idx="25">
                  <c:v>0.2467</c:v>
                </c:pt>
                <c:pt idx="26">
                  <c:v>0.44500000000000001</c:v>
                </c:pt>
                <c:pt idx="27">
                  <c:v>0.37930000000000003</c:v>
                </c:pt>
                <c:pt idx="28">
                  <c:v>0.33639999999999998</c:v>
                </c:pt>
                <c:pt idx="29">
                  <c:v>0.56459999999999999</c:v>
                </c:pt>
                <c:pt idx="30">
                  <c:v>0.66690000000000005</c:v>
                </c:pt>
                <c:pt idx="31">
                  <c:v>0.85699999999999998</c:v>
                </c:pt>
                <c:pt idx="32">
                  <c:v>0.7863</c:v>
                </c:pt>
                <c:pt idx="33">
                  <c:v>0.65210000000000001</c:v>
                </c:pt>
                <c:pt idx="34">
                  <c:v>0.53039999999999998</c:v>
                </c:pt>
                <c:pt idx="35">
                  <c:v>0.28720000000000001</c:v>
                </c:pt>
                <c:pt idx="36">
                  <c:v>0.38119999999999998</c:v>
                </c:pt>
                <c:pt idx="37">
                  <c:v>0.5091</c:v>
                </c:pt>
                <c:pt idx="38">
                  <c:v>0.65</c:v>
                </c:pt>
                <c:pt idx="39">
                  <c:v>0.73970000000000002</c:v>
                </c:pt>
                <c:pt idx="40">
                  <c:v>0.81420000000000003</c:v>
                </c:pt>
                <c:pt idx="41">
                  <c:v>0.52800000000000002</c:v>
                </c:pt>
                <c:pt idx="42">
                  <c:v>0.51119999999999999</c:v>
                </c:pt>
                <c:pt idx="43">
                  <c:v>0.93579999999999997</c:v>
                </c:pt>
                <c:pt idx="44">
                  <c:v>1.0274000000000001</c:v>
                </c:pt>
                <c:pt idx="45">
                  <c:v>0.93159999999999998</c:v>
                </c:pt>
                <c:pt idx="46">
                  <c:v>0.8226</c:v>
                </c:pt>
                <c:pt idx="47">
                  <c:v>0.82030000000000003</c:v>
                </c:pt>
                <c:pt idx="48">
                  <c:v>1.0617000000000001</c:v>
                </c:pt>
                <c:pt idx="49">
                  <c:v>1.0209999999999999</c:v>
                </c:pt>
                <c:pt idx="50">
                  <c:v>1.964</c:v>
                </c:pt>
                <c:pt idx="51">
                  <c:v>2.8521000000000001</c:v>
                </c:pt>
                <c:pt idx="52">
                  <c:v>3.5568</c:v>
                </c:pt>
                <c:pt idx="53">
                  <c:v>3.7837999999999998</c:v>
                </c:pt>
                <c:pt idx="54">
                  <c:v>3.7176</c:v>
                </c:pt>
                <c:pt idx="55">
                  <c:v>4.5967000000000002</c:v>
                </c:pt>
                <c:pt idx="56">
                  <c:v>3.7593999999999999</c:v>
                </c:pt>
                <c:pt idx="57">
                  <c:v>3.9083999999999999</c:v>
                </c:pt>
                <c:pt idx="58">
                  <c:v>3.1595</c:v>
                </c:pt>
                <c:pt idx="59">
                  <c:v>3.4417</c:v>
                </c:pt>
                <c:pt idx="60">
                  <c:v>3.4472999999999998</c:v>
                </c:pt>
                <c:pt idx="61">
                  <c:v>3.2330000000000001</c:v>
                </c:pt>
                <c:pt idx="62">
                  <c:v>3.4474999999999998</c:v>
                </c:pt>
                <c:pt idx="63">
                  <c:v>2.637</c:v>
                </c:pt>
                <c:pt idx="64">
                  <c:v>2.0529000000000002</c:v>
                </c:pt>
                <c:pt idx="65">
                  <c:v>2.2570000000000001</c:v>
                </c:pt>
                <c:pt idx="66">
                  <c:v>2.0499000000000001</c:v>
                </c:pt>
                <c:pt idx="67">
                  <c:v>1.9177</c:v>
                </c:pt>
                <c:pt idx="68">
                  <c:v>1.7625</c:v>
                </c:pt>
                <c:pt idx="69">
                  <c:v>2.0912999999999999</c:v>
                </c:pt>
                <c:pt idx="70">
                  <c:v>2.0011000000000001</c:v>
                </c:pt>
                <c:pt idx="71">
                  <c:v>1.4492</c:v>
                </c:pt>
                <c:pt idx="72">
                  <c:v>1.4513</c:v>
                </c:pt>
                <c:pt idx="73">
                  <c:v>0.84760000000000002</c:v>
                </c:pt>
                <c:pt idx="74">
                  <c:v>0.63400000000000001</c:v>
                </c:pt>
                <c:pt idx="75">
                  <c:v>0.76700000000000002</c:v>
                </c:pt>
                <c:pt idx="76">
                  <c:v>0.79039999999999999</c:v>
                </c:pt>
                <c:pt idx="77">
                  <c:v>0.40029999999999999</c:v>
                </c:pt>
                <c:pt idx="78">
                  <c:v>0.46889999999999998</c:v>
                </c:pt>
                <c:pt idx="79">
                  <c:v>0.3337</c:v>
                </c:pt>
                <c:pt idx="80">
                  <c:v>0.39629999999999999</c:v>
                </c:pt>
                <c:pt idx="81">
                  <c:v>0.40670000000000001</c:v>
                </c:pt>
                <c:pt idx="82">
                  <c:v>0.33839999999999998</c:v>
                </c:pt>
                <c:pt idx="83">
                  <c:v>0.29809999999999998</c:v>
                </c:pt>
                <c:pt idx="84">
                  <c:v>0.29170000000000001</c:v>
                </c:pt>
                <c:pt idx="85">
                  <c:v>0.2472</c:v>
                </c:pt>
                <c:pt idx="86">
                  <c:v>0.33250000000000002</c:v>
                </c:pt>
                <c:pt idx="87">
                  <c:v>0.43480000000000002</c:v>
                </c:pt>
                <c:pt idx="88">
                  <c:v>0.31759999999999999</c:v>
                </c:pt>
                <c:pt idx="89">
                  <c:v>0.3347</c:v>
                </c:pt>
                <c:pt idx="90">
                  <c:v>0.4476</c:v>
                </c:pt>
                <c:pt idx="91">
                  <c:v>0.40920000000000001</c:v>
                </c:pt>
                <c:pt idx="92">
                  <c:v>0.42409999999999998</c:v>
                </c:pt>
                <c:pt idx="93">
                  <c:v>0.30030000000000001</c:v>
                </c:pt>
                <c:pt idx="94">
                  <c:v>0.2747</c:v>
                </c:pt>
                <c:pt idx="95">
                  <c:v>0.2492</c:v>
                </c:pt>
              </c:numCache>
            </c:numRef>
          </c:val>
          <c:smooth val="0"/>
          <c:extLst>
            <c:ext xmlns:c16="http://schemas.microsoft.com/office/drawing/2014/chart" uri="{C3380CC4-5D6E-409C-BE32-E72D297353CC}">
              <c16:uniqueId val="{00000000-461D-4567-B437-AA32D0E37DBF}"/>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5256"/>
        <c:crosses val="autoZero"/>
        <c:auto val="1"/>
        <c:lblAlgn val="ctr"/>
        <c:lblOffset val="100"/>
        <c:tickLblSkip val="8"/>
        <c:tickMarkSkip val="1"/>
        <c:noMultiLvlLbl val="0"/>
      </c:catAx>
      <c:valAx>
        <c:axId val="636265256"/>
        <c:scaling>
          <c:orientation val="minMax"/>
          <c:max val="5"/>
          <c:min val="0"/>
        </c:scaling>
        <c:delete val="0"/>
        <c:axPos val="l"/>
        <c:title>
          <c:tx>
            <c:rich>
              <a:bodyPr rot="-5400000" vert="horz"/>
              <a:lstStyle/>
              <a:p>
                <a:pPr>
                  <a:defRPr/>
                </a:pPr>
                <a:r>
                  <a:rPr lang="en-US" sz="1400"/>
                  <a:t>Rainfall (%)</a:t>
                </a:r>
              </a:p>
            </c:rich>
          </c:tx>
          <c:overlay val="0"/>
        </c:title>
        <c:numFmt formatCode="0" sourceLinked="0"/>
        <c:majorTickMark val="out"/>
        <c:minorTickMark val="none"/>
        <c:tickLblPos val="nextTo"/>
        <c:txPr>
          <a:bodyPr/>
          <a:lstStyle/>
          <a:p>
            <a:pPr>
              <a:defRPr sz="1100"/>
            </a:pPr>
            <a:endParaRPr lang="en-US"/>
          </a:p>
        </c:txPr>
        <c:crossAx val="6362648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Relative Humidity</a:t>
            </a:r>
            <a:endParaRPr lang="en-US">
              <a:effectLst/>
            </a:endParaRPr>
          </a:p>
        </c:rich>
      </c:tx>
      <c:layout>
        <c:manualLayout>
          <c:xMode val="edge"/>
          <c:yMode val="edge"/>
          <c:x val="0.27152698190213137"/>
          <c:y val="3.0508474576271188E-2"/>
        </c:manualLayout>
      </c:layout>
      <c:overlay val="1"/>
    </c:title>
    <c:autoTitleDeleted val="0"/>
    <c:plotArea>
      <c:layout>
        <c:manualLayout>
          <c:layoutTarget val="inner"/>
          <c:xMode val="edge"/>
          <c:yMode val="edge"/>
          <c:x val="0.10387750614942766"/>
          <c:y val="8.3779794474843197E-2"/>
          <c:w val="0.86258358412004787"/>
          <c:h val="0.7365477111971172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96.093800000000002</c:v>
                </c:pt>
                <c:pt idx="1">
                  <c:v>96.117599999999996</c:v>
                </c:pt>
                <c:pt idx="2">
                  <c:v>96.168599999999998</c:v>
                </c:pt>
                <c:pt idx="3">
                  <c:v>96.2226</c:v>
                </c:pt>
                <c:pt idx="4">
                  <c:v>96.269000000000005</c:v>
                </c:pt>
                <c:pt idx="5">
                  <c:v>96.277000000000001</c:v>
                </c:pt>
                <c:pt idx="6">
                  <c:v>96.279700000000005</c:v>
                </c:pt>
                <c:pt idx="7">
                  <c:v>96.302000000000007</c:v>
                </c:pt>
                <c:pt idx="8">
                  <c:v>96.344499999999996</c:v>
                </c:pt>
                <c:pt idx="9">
                  <c:v>96.359300000000005</c:v>
                </c:pt>
                <c:pt idx="10">
                  <c:v>96.3887</c:v>
                </c:pt>
                <c:pt idx="11">
                  <c:v>96.398899999999998</c:v>
                </c:pt>
                <c:pt idx="12">
                  <c:v>96.416499999999999</c:v>
                </c:pt>
                <c:pt idx="13">
                  <c:v>96.405900000000003</c:v>
                </c:pt>
                <c:pt idx="14">
                  <c:v>96.386300000000006</c:v>
                </c:pt>
                <c:pt idx="15">
                  <c:v>96.3322</c:v>
                </c:pt>
                <c:pt idx="16">
                  <c:v>96.309100000000001</c:v>
                </c:pt>
                <c:pt idx="17">
                  <c:v>96.289100000000005</c:v>
                </c:pt>
                <c:pt idx="18">
                  <c:v>96.269099999999995</c:v>
                </c:pt>
                <c:pt idx="19">
                  <c:v>96.261700000000005</c:v>
                </c:pt>
                <c:pt idx="20">
                  <c:v>96.230699999999999</c:v>
                </c:pt>
                <c:pt idx="21">
                  <c:v>96.213999999999999</c:v>
                </c:pt>
                <c:pt idx="22">
                  <c:v>96.206000000000003</c:v>
                </c:pt>
                <c:pt idx="23">
                  <c:v>96.206699999999998</c:v>
                </c:pt>
                <c:pt idx="24">
                  <c:v>96.191900000000004</c:v>
                </c:pt>
                <c:pt idx="25">
                  <c:v>96.170299999999997</c:v>
                </c:pt>
                <c:pt idx="26">
                  <c:v>96.022000000000006</c:v>
                </c:pt>
                <c:pt idx="27">
                  <c:v>95.706400000000002</c:v>
                </c:pt>
                <c:pt idx="28">
                  <c:v>95.189400000000006</c:v>
                </c:pt>
                <c:pt idx="29">
                  <c:v>94.530199999999994</c:v>
                </c:pt>
                <c:pt idx="30">
                  <c:v>93.738799999999998</c:v>
                </c:pt>
                <c:pt idx="31">
                  <c:v>92.984999999999999</c:v>
                </c:pt>
                <c:pt idx="32">
                  <c:v>92.214299999999994</c:v>
                </c:pt>
                <c:pt idx="33">
                  <c:v>91.374600000000001</c:v>
                </c:pt>
                <c:pt idx="34">
                  <c:v>90.482500000000002</c:v>
                </c:pt>
                <c:pt idx="35">
                  <c:v>89.537999999999997</c:v>
                </c:pt>
                <c:pt idx="36">
                  <c:v>88.527799999999999</c:v>
                </c:pt>
                <c:pt idx="37">
                  <c:v>87.398600000000002</c:v>
                </c:pt>
                <c:pt idx="38">
                  <c:v>86.353099999999998</c:v>
                </c:pt>
                <c:pt idx="39">
                  <c:v>85.287099999999995</c:v>
                </c:pt>
                <c:pt idx="40">
                  <c:v>84.347099999999998</c:v>
                </c:pt>
                <c:pt idx="41">
                  <c:v>83.460599999999999</c:v>
                </c:pt>
                <c:pt idx="42">
                  <c:v>82.7209</c:v>
                </c:pt>
                <c:pt idx="43">
                  <c:v>82.1173</c:v>
                </c:pt>
                <c:pt idx="44">
                  <c:v>81.604399999999998</c:v>
                </c:pt>
                <c:pt idx="45">
                  <c:v>81.177999999999997</c:v>
                </c:pt>
                <c:pt idx="46">
                  <c:v>80.816199999999995</c:v>
                </c:pt>
                <c:pt idx="47">
                  <c:v>80.569000000000003</c:v>
                </c:pt>
                <c:pt idx="48">
                  <c:v>80.569299999999998</c:v>
                </c:pt>
                <c:pt idx="49">
                  <c:v>80.566199999999995</c:v>
                </c:pt>
                <c:pt idx="50">
                  <c:v>80.663200000000003</c:v>
                </c:pt>
                <c:pt idx="51">
                  <c:v>80.741699999999994</c:v>
                </c:pt>
                <c:pt idx="52">
                  <c:v>80.928399999999996</c:v>
                </c:pt>
                <c:pt idx="53">
                  <c:v>81.249499999999998</c:v>
                </c:pt>
                <c:pt idx="54">
                  <c:v>81.647400000000005</c:v>
                </c:pt>
                <c:pt idx="55">
                  <c:v>82.037999999999997</c:v>
                </c:pt>
                <c:pt idx="56">
                  <c:v>82.366600000000005</c:v>
                </c:pt>
                <c:pt idx="57">
                  <c:v>82.763300000000001</c:v>
                </c:pt>
                <c:pt idx="58">
                  <c:v>83.170599999999993</c:v>
                </c:pt>
                <c:pt idx="59">
                  <c:v>83.629400000000004</c:v>
                </c:pt>
                <c:pt idx="60">
                  <c:v>84.123000000000005</c:v>
                </c:pt>
                <c:pt idx="61">
                  <c:v>84.6126</c:v>
                </c:pt>
                <c:pt idx="62">
                  <c:v>85.12</c:v>
                </c:pt>
                <c:pt idx="63">
                  <c:v>85.558999999999997</c:v>
                </c:pt>
                <c:pt idx="64">
                  <c:v>86.084299999999999</c:v>
                </c:pt>
                <c:pt idx="65">
                  <c:v>86.645200000000003</c:v>
                </c:pt>
                <c:pt idx="66">
                  <c:v>87.208799999999997</c:v>
                </c:pt>
                <c:pt idx="67">
                  <c:v>87.802999999999997</c:v>
                </c:pt>
                <c:pt idx="68">
                  <c:v>88.490899999999996</c:v>
                </c:pt>
                <c:pt idx="69">
                  <c:v>89.178600000000003</c:v>
                </c:pt>
                <c:pt idx="70">
                  <c:v>89.992800000000003</c:v>
                </c:pt>
                <c:pt idx="71">
                  <c:v>90.900400000000005</c:v>
                </c:pt>
                <c:pt idx="72">
                  <c:v>91.826700000000002</c:v>
                </c:pt>
                <c:pt idx="73">
                  <c:v>92.7059</c:v>
                </c:pt>
                <c:pt idx="74">
                  <c:v>93.447400000000002</c:v>
                </c:pt>
                <c:pt idx="75">
                  <c:v>94.035499999999999</c:v>
                </c:pt>
                <c:pt idx="76">
                  <c:v>94.461200000000005</c:v>
                </c:pt>
                <c:pt idx="77">
                  <c:v>94.791899999999998</c:v>
                </c:pt>
                <c:pt idx="78">
                  <c:v>95.034999999999997</c:v>
                </c:pt>
                <c:pt idx="79">
                  <c:v>95.248099999999994</c:v>
                </c:pt>
                <c:pt idx="80">
                  <c:v>95.378600000000006</c:v>
                </c:pt>
                <c:pt idx="81">
                  <c:v>95.476100000000002</c:v>
                </c:pt>
                <c:pt idx="82">
                  <c:v>95.5398</c:v>
                </c:pt>
                <c:pt idx="83">
                  <c:v>95.605699999999999</c:v>
                </c:pt>
                <c:pt idx="84">
                  <c:v>95.682100000000005</c:v>
                </c:pt>
                <c:pt idx="85">
                  <c:v>95.748800000000003</c:v>
                </c:pt>
                <c:pt idx="86">
                  <c:v>95.808999999999997</c:v>
                </c:pt>
                <c:pt idx="87">
                  <c:v>95.843999999999994</c:v>
                </c:pt>
                <c:pt idx="88">
                  <c:v>95.869699999999995</c:v>
                </c:pt>
                <c:pt idx="89">
                  <c:v>95.9148</c:v>
                </c:pt>
                <c:pt idx="90">
                  <c:v>95.9786</c:v>
                </c:pt>
                <c:pt idx="91">
                  <c:v>95.964100000000002</c:v>
                </c:pt>
                <c:pt idx="92">
                  <c:v>95.978200000000001</c:v>
                </c:pt>
                <c:pt idx="93">
                  <c:v>95.996600000000001</c:v>
                </c:pt>
                <c:pt idx="94">
                  <c:v>96.016099999999994</c:v>
                </c:pt>
                <c:pt idx="95">
                  <c:v>96.054900000000004</c:v>
                </c:pt>
              </c:numCache>
            </c:numRef>
          </c:val>
          <c:smooth val="0"/>
          <c:extLst>
            <c:ext xmlns:c16="http://schemas.microsoft.com/office/drawing/2014/chart" uri="{C3380CC4-5D6E-409C-BE32-E72D297353CC}">
              <c16:uniqueId val="{00000000-9683-470A-BA94-4EA558BEFC0A}"/>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508984032"/>
        <c:crosses val="autoZero"/>
        <c:auto val="1"/>
        <c:lblAlgn val="ctr"/>
        <c:lblOffset val="100"/>
        <c:tickLblSkip val="8"/>
        <c:tickMarkSkip val="1"/>
        <c:noMultiLvlLbl val="0"/>
      </c:catAx>
      <c:valAx>
        <c:axId val="508984032"/>
        <c:scaling>
          <c:orientation val="minMax"/>
          <c:max val="100"/>
          <c:min val="8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txPr>
          <a:bodyPr/>
          <a:lstStyle/>
          <a:p>
            <a:pPr>
              <a:defRPr sz="1100"/>
            </a:pPr>
            <a:endParaRPr lang="en-US"/>
          </a:p>
        </c:txPr>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1.6199999999999999E-2</c:v>
                </c:pt>
                <c:pt idx="1">
                  <c:v>1.7000000000000001E-2</c:v>
                </c:pt>
                <c:pt idx="2">
                  <c:v>1.6799999999999999E-2</c:v>
                </c:pt>
                <c:pt idx="3">
                  <c:v>1.5900000000000001E-2</c:v>
                </c:pt>
                <c:pt idx="4">
                  <c:v>1.5599999999999999E-2</c:v>
                </c:pt>
                <c:pt idx="5">
                  <c:v>1.5599999999999999E-2</c:v>
                </c:pt>
                <c:pt idx="6">
                  <c:v>1.55E-2</c:v>
                </c:pt>
                <c:pt idx="7">
                  <c:v>1.4500000000000001E-2</c:v>
                </c:pt>
                <c:pt idx="8">
                  <c:v>1.52E-2</c:v>
                </c:pt>
                <c:pt idx="9">
                  <c:v>1.5299999999999999E-2</c:v>
                </c:pt>
                <c:pt idx="10">
                  <c:v>1.4800000000000001E-2</c:v>
                </c:pt>
                <c:pt idx="11">
                  <c:v>1.55E-2</c:v>
                </c:pt>
                <c:pt idx="12">
                  <c:v>1.47E-2</c:v>
                </c:pt>
                <c:pt idx="13">
                  <c:v>1.43E-2</c:v>
                </c:pt>
                <c:pt idx="14">
                  <c:v>1.4800000000000001E-2</c:v>
                </c:pt>
                <c:pt idx="15">
                  <c:v>1.44E-2</c:v>
                </c:pt>
                <c:pt idx="16">
                  <c:v>1.4500000000000001E-2</c:v>
                </c:pt>
                <c:pt idx="17">
                  <c:v>1.43E-2</c:v>
                </c:pt>
                <c:pt idx="18">
                  <c:v>1.3599999999999999E-2</c:v>
                </c:pt>
                <c:pt idx="19">
                  <c:v>1.3299999999999999E-2</c:v>
                </c:pt>
                <c:pt idx="20">
                  <c:v>4.0599999999999997E-2</c:v>
                </c:pt>
                <c:pt idx="21">
                  <c:v>0.13639999999999999</c:v>
                </c:pt>
                <c:pt idx="22">
                  <c:v>5.7299999999999997E-2</c:v>
                </c:pt>
                <c:pt idx="23">
                  <c:v>0.28239999999999998</c:v>
                </c:pt>
                <c:pt idx="24">
                  <c:v>3.2593000000000001</c:v>
                </c:pt>
                <c:pt idx="25">
                  <c:v>17.384699999999999</c:v>
                </c:pt>
                <c:pt idx="26">
                  <c:v>50.5623</c:v>
                </c:pt>
                <c:pt idx="27">
                  <c:v>104.99679999999999</c:v>
                </c:pt>
                <c:pt idx="28">
                  <c:v>179.85310000000001</c:v>
                </c:pt>
                <c:pt idx="29">
                  <c:v>267.51240000000001</c:v>
                </c:pt>
                <c:pt idx="30">
                  <c:v>361.16559999999998</c:v>
                </c:pt>
                <c:pt idx="31">
                  <c:v>455.3809</c:v>
                </c:pt>
                <c:pt idx="32">
                  <c:v>553.92539999999997</c:v>
                </c:pt>
                <c:pt idx="33">
                  <c:v>644.26620000000003</c:v>
                </c:pt>
                <c:pt idx="34">
                  <c:v>730.97080000000005</c:v>
                </c:pt>
                <c:pt idx="35">
                  <c:v>813.2826</c:v>
                </c:pt>
                <c:pt idx="36">
                  <c:v>890.74710000000005</c:v>
                </c:pt>
                <c:pt idx="37">
                  <c:v>942.95320000000004</c:v>
                </c:pt>
                <c:pt idx="38">
                  <c:v>998.71600000000001</c:v>
                </c:pt>
                <c:pt idx="39">
                  <c:v>1050.8809000000001</c:v>
                </c:pt>
                <c:pt idx="40">
                  <c:v>1090.0572</c:v>
                </c:pt>
                <c:pt idx="41">
                  <c:v>1134.5147999999999</c:v>
                </c:pt>
                <c:pt idx="42">
                  <c:v>1162.021</c:v>
                </c:pt>
                <c:pt idx="43">
                  <c:v>1181.9745</c:v>
                </c:pt>
                <c:pt idx="44">
                  <c:v>1208.8617999999999</c:v>
                </c:pt>
                <c:pt idx="45">
                  <c:v>1244.3569</c:v>
                </c:pt>
                <c:pt idx="46">
                  <c:v>1253.7585999999999</c:v>
                </c:pt>
                <c:pt idx="47">
                  <c:v>1238.1958999999999</c:v>
                </c:pt>
                <c:pt idx="48">
                  <c:v>1217.7693999999999</c:v>
                </c:pt>
                <c:pt idx="49">
                  <c:v>1172.2212999999999</c:v>
                </c:pt>
                <c:pt idx="50">
                  <c:v>1132.9350999999999</c:v>
                </c:pt>
                <c:pt idx="51">
                  <c:v>1065.2339999999999</c:v>
                </c:pt>
                <c:pt idx="52">
                  <c:v>1070.2854</c:v>
                </c:pt>
                <c:pt idx="53">
                  <c:v>1100.5323000000001</c:v>
                </c:pt>
                <c:pt idx="54">
                  <c:v>1068.0681999999999</c:v>
                </c:pt>
                <c:pt idx="55">
                  <c:v>1024.5279</c:v>
                </c:pt>
                <c:pt idx="56">
                  <c:v>987.58180000000004</c:v>
                </c:pt>
                <c:pt idx="57">
                  <c:v>937.86400000000003</c:v>
                </c:pt>
                <c:pt idx="58">
                  <c:v>887.96550000000002</c:v>
                </c:pt>
                <c:pt idx="59">
                  <c:v>827.30179999999996</c:v>
                </c:pt>
                <c:pt idx="60">
                  <c:v>774.74170000000004</c:v>
                </c:pt>
                <c:pt idx="61">
                  <c:v>715.88589999999999</c:v>
                </c:pt>
                <c:pt idx="62">
                  <c:v>661.18430000000001</c:v>
                </c:pt>
                <c:pt idx="63">
                  <c:v>592.33889999999997</c:v>
                </c:pt>
                <c:pt idx="64">
                  <c:v>526.24480000000005</c:v>
                </c:pt>
                <c:pt idx="65">
                  <c:v>452.18939999999998</c:v>
                </c:pt>
                <c:pt idx="66">
                  <c:v>392.61160000000001</c:v>
                </c:pt>
                <c:pt idx="67">
                  <c:v>335.05259999999998</c:v>
                </c:pt>
                <c:pt idx="68">
                  <c:v>277.15129999999999</c:v>
                </c:pt>
                <c:pt idx="69">
                  <c:v>215.96119999999999</c:v>
                </c:pt>
                <c:pt idx="70">
                  <c:v>156.5412</c:v>
                </c:pt>
                <c:pt idx="71">
                  <c:v>100.2358</c:v>
                </c:pt>
                <c:pt idx="72">
                  <c:v>53.797800000000002</c:v>
                </c:pt>
                <c:pt idx="73">
                  <c:v>22.0367</c:v>
                </c:pt>
                <c:pt idx="74">
                  <c:v>5.3296999999999999</c:v>
                </c:pt>
                <c:pt idx="75">
                  <c:v>0.5504</c:v>
                </c:pt>
                <c:pt idx="76">
                  <c:v>3.3099999999999997E-2</c:v>
                </c:pt>
                <c:pt idx="77">
                  <c:v>1.5299999999999999E-2</c:v>
                </c:pt>
                <c:pt idx="78">
                  <c:v>1.5299999999999999E-2</c:v>
                </c:pt>
                <c:pt idx="79">
                  <c:v>1.61E-2</c:v>
                </c:pt>
                <c:pt idx="80">
                  <c:v>1.7100000000000001E-2</c:v>
                </c:pt>
                <c:pt idx="81">
                  <c:v>1.54E-2</c:v>
                </c:pt>
                <c:pt idx="82">
                  <c:v>1.5599999999999999E-2</c:v>
                </c:pt>
                <c:pt idx="83">
                  <c:v>1.5599999999999999E-2</c:v>
                </c:pt>
                <c:pt idx="84">
                  <c:v>1.5599999999999999E-2</c:v>
                </c:pt>
                <c:pt idx="85">
                  <c:v>1.55E-2</c:v>
                </c:pt>
                <c:pt idx="86">
                  <c:v>1.52E-2</c:v>
                </c:pt>
                <c:pt idx="87">
                  <c:v>1.46E-2</c:v>
                </c:pt>
                <c:pt idx="88">
                  <c:v>1.54E-2</c:v>
                </c:pt>
                <c:pt idx="89">
                  <c:v>1.52E-2</c:v>
                </c:pt>
                <c:pt idx="90">
                  <c:v>1.4800000000000001E-2</c:v>
                </c:pt>
                <c:pt idx="91">
                  <c:v>1.4800000000000001E-2</c:v>
                </c:pt>
                <c:pt idx="92">
                  <c:v>1.54E-2</c:v>
                </c:pt>
                <c:pt idx="93">
                  <c:v>1.67E-2</c:v>
                </c:pt>
                <c:pt idx="94">
                  <c:v>1.5800000000000002E-2</c:v>
                </c:pt>
                <c:pt idx="95">
                  <c:v>1.6299999999999999E-2</c:v>
                </c:pt>
              </c:numCache>
            </c:numRef>
          </c:val>
          <c:smooth val="0"/>
          <c:extLst>
            <c:ext xmlns:c16="http://schemas.microsoft.com/office/drawing/2014/chart" uri="{C3380CC4-5D6E-409C-BE32-E72D297353CC}">
              <c16:uniqueId val="{00000000-0A8F-437E-BCD0-5629C6AF8210}"/>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in val="0"/>
        </c:scaling>
        <c:delete val="0"/>
        <c:axPos val="l"/>
        <c:title>
          <c:tx>
            <c:rich>
              <a:bodyPr rot="-5400000" vert="horz"/>
              <a:lstStyle/>
              <a:p>
                <a:pPr>
                  <a:defRPr/>
                </a:pPr>
                <a:r>
                  <a:rPr lang="en-US" sz="1400"/>
                  <a:t>Solar Radiation </a:t>
                </a:r>
                <a:r>
                  <a:rPr lang="en-US" sz="1400">
                    <a:latin typeface="Calibri" panose="020F0502020204030204" pitchFamily="34" charset="0"/>
                    <a:cs typeface="Calibri" panose="020F0502020204030204" pitchFamily="34" charset="0"/>
                  </a:rPr>
                  <a:t>µMol</a:t>
                </a:r>
                <a:r>
                  <a:rPr lang="en-US" sz="1400"/>
                  <a:t>/m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200"/>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title>
    <c:autoTitleDeleted val="0"/>
    <c:plotArea>
      <c:layout/>
      <c:scatterChart>
        <c:scatterStyle val="lineMarker"/>
        <c:varyColors val="0"/>
        <c:ser>
          <c:idx val="0"/>
          <c:order val="0"/>
          <c:spPr>
            <a:ln w="28575">
              <a:noFill/>
            </a:ln>
          </c:spPr>
          <c:marker>
            <c:symbol val="circle"/>
            <c:size val="7"/>
            <c:spPr>
              <a:solidFill>
                <a:srgbClr val="0000FF"/>
              </a:solidFill>
              <a:ln>
                <a:solidFill>
                  <a:srgbClr val="0000FF"/>
                </a:solidFill>
              </a:ln>
            </c:spPr>
          </c:marker>
          <c:xVal>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xVal>
          <c:yVal>
            <c:numRef>
              <c:f>'15-min'!$I$3:$I$98</c:f>
              <c:numCache>
                <c:formatCode>0.0</c:formatCode>
                <c:ptCount val="96"/>
                <c:pt idx="0">
                  <c:v>730.86850000000004</c:v>
                </c:pt>
                <c:pt idx="4">
                  <c:v>730.56200000000001</c:v>
                </c:pt>
                <c:pt idx="8">
                  <c:v>730.11850000000004</c:v>
                </c:pt>
                <c:pt idx="12">
                  <c:v>729.72739999999999</c:v>
                </c:pt>
                <c:pt idx="16">
                  <c:v>729.5213</c:v>
                </c:pt>
                <c:pt idx="20">
                  <c:v>729.56060000000002</c:v>
                </c:pt>
                <c:pt idx="24">
                  <c:v>729.78510000000006</c:v>
                </c:pt>
                <c:pt idx="28">
                  <c:v>730.15970000000004</c:v>
                </c:pt>
                <c:pt idx="32">
                  <c:v>730.64660000000003</c:v>
                </c:pt>
                <c:pt idx="36">
                  <c:v>731.11569999999995</c:v>
                </c:pt>
                <c:pt idx="40">
                  <c:v>731.33410000000003</c:v>
                </c:pt>
                <c:pt idx="44">
                  <c:v>731.31079999999997</c:v>
                </c:pt>
                <c:pt idx="48">
                  <c:v>730.97</c:v>
                </c:pt>
                <c:pt idx="52">
                  <c:v>730.48490000000004</c:v>
                </c:pt>
                <c:pt idx="56">
                  <c:v>729.88070000000005</c:v>
                </c:pt>
                <c:pt idx="60">
                  <c:v>729.35140000000001</c:v>
                </c:pt>
                <c:pt idx="64">
                  <c:v>729.01729999999998</c:v>
                </c:pt>
                <c:pt idx="68">
                  <c:v>728.94349999999997</c:v>
                </c:pt>
                <c:pt idx="72">
                  <c:v>729.13379999999995</c:v>
                </c:pt>
                <c:pt idx="76">
                  <c:v>729.47090000000003</c:v>
                </c:pt>
                <c:pt idx="80">
                  <c:v>729.90890000000002</c:v>
                </c:pt>
                <c:pt idx="84">
                  <c:v>730.37559999999996</c:v>
                </c:pt>
                <c:pt idx="88">
                  <c:v>730.76199999999994</c:v>
                </c:pt>
                <c:pt idx="92">
                  <c:v>730.94510000000002</c:v>
                </c:pt>
              </c:numCache>
            </c:numRef>
          </c:yVal>
          <c:smooth val="0"/>
          <c:extLst>
            <c:ext xmlns:c16="http://schemas.microsoft.com/office/drawing/2014/chart" uri="{C3380CC4-5D6E-409C-BE32-E72D297353CC}">
              <c16:uniqueId val="{00000000-6998-402D-AB13-02E8A72E2F43}"/>
            </c:ext>
          </c:extLst>
        </c:ser>
        <c:dLbls>
          <c:showLegendKey val="0"/>
          <c:showVal val="0"/>
          <c:showCatName val="0"/>
          <c:showSerName val="0"/>
          <c:showPercent val="0"/>
          <c:showBubbleSize val="0"/>
        </c:dLbls>
        <c:axId val="508983640"/>
        <c:axId val="508984032"/>
      </c:scatterChart>
      <c:valAx>
        <c:axId val="508983640"/>
        <c:scaling>
          <c:orientation val="minMax"/>
          <c:max val="2400"/>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crossBetween val="midCat"/>
        <c:majorUnit val="200"/>
        <c:minorUnit val="8"/>
      </c:valAx>
      <c:valAx>
        <c:axId val="508984032"/>
        <c:scaling>
          <c:orientation val="minMax"/>
          <c:min val="728"/>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50898364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Net Radiation</a:t>
            </a:r>
            <a:endParaRPr lang="en-US">
              <a:effectLst/>
            </a:endParaRPr>
          </a:p>
        </c:rich>
      </c:tx>
      <c:overlay val="1"/>
    </c:title>
    <c:autoTitleDeleted val="0"/>
    <c:plotArea>
      <c:layout>
        <c:manualLayout>
          <c:layoutTarget val="inner"/>
          <c:xMode val="edge"/>
          <c:yMode val="edge"/>
          <c:x val="0.10979715611665861"/>
          <c:y val="6.0204042039350016E-2"/>
          <c:w val="0.85665029912462065"/>
          <c:h val="0.83413750426481315"/>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'15-min'!$H$3:$H$98</c:f>
              <c:numCache>
                <c:formatCode>0.0</c:formatCode>
                <c:ptCount val="96"/>
                <c:pt idx="0">
                  <c:v>-32.161200000000001</c:v>
                </c:pt>
                <c:pt idx="1">
                  <c:v>-31.999700000000001</c:v>
                </c:pt>
                <c:pt idx="2">
                  <c:v>-31.423100000000002</c:v>
                </c:pt>
                <c:pt idx="3">
                  <c:v>-31.290299999999998</c:v>
                </c:pt>
                <c:pt idx="4">
                  <c:v>-31.401</c:v>
                </c:pt>
                <c:pt idx="5">
                  <c:v>-31.417000000000002</c:v>
                </c:pt>
                <c:pt idx="6">
                  <c:v>-31.051400000000001</c:v>
                </c:pt>
                <c:pt idx="7">
                  <c:v>-30.714300000000001</c:v>
                </c:pt>
                <c:pt idx="8">
                  <c:v>-30.725000000000001</c:v>
                </c:pt>
                <c:pt idx="9">
                  <c:v>-30.824400000000001</c:v>
                </c:pt>
                <c:pt idx="10">
                  <c:v>-30.514600000000002</c:v>
                </c:pt>
                <c:pt idx="11">
                  <c:v>-30.461200000000002</c:v>
                </c:pt>
                <c:pt idx="12">
                  <c:v>-30.409199999999998</c:v>
                </c:pt>
                <c:pt idx="13">
                  <c:v>-30.200800000000001</c:v>
                </c:pt>
                <c:pt idx="14">
                  <c:v>-29.853400000000001</c:v>
                </c:pt>
                <c:pt idx="15">
                  <c:v>-29.567599999999999</c:v>
                </c:pt>
                <c:pt idx="16">
                  <c:v>-29.856300000000001</c:v>
                </c:pt>
                <c:pt idx="17">
                  <c:v>-29.995100000000001</c:v>
                </c:pt>
                <c:pt idx="18">
                  <c:v>-29.912400000000002</c:v>
                </c:pt>
                <c:pt idx="19">
                  <c:v>-29.939399999999999</c:v>
                </c:pt>
                <c:pt idx="20">
                  <c:v>-29.835799999999999</c:v>
                </c:pt>
                <c:pt idx="21">
                  <c:v>-29.706299999999999</c:v>
                </c:pt>
                <c:pt idx="22">
                  <c:v>-29.8278</c:v>
                </c:pt>
                <c:pt idx="23">
                  <c:v>-29.5059</c:v>
                </c:pt>
                <c:pt idx="24">
                  <c:v>-28.680599999999998</c:v>
                </c:pt>
                <c:pt idx="25">
                  <c:v>-23.4892</c:v>
                </c:pt>
                <c:pt idx="26">
                  <c:v>-11.5763</c:v>
                </c:pt>
                <c:pt idx="27">
                  <c:v>6.8109999999999999</c:v>
                </c:pt>
                <c:pt idx="28">
                  <c:v>31.3094</c:v>
                </c:pt>
                <c:pt idx="29">
                  <c:v>59.850299999999997</c:v>
                </c:pt>
                <c:pt idx="30">
                  <c:v>89.710400000000007</c:v>
                </c:pt>
                <c:pt idx="31">
                  <c:v>119.67570000000001</c:v>
                </c:pt>
                <c:pt idx="32">
                  <c:v>151.2234</c:v>
                </c:pt>
                <c:pt idx="33">
                  <c:v>182.23079999999999</c:v>
                </c:pt>
                <c:pt idx="34">
                  <c:v>212.1277</c:v>
                </c:pt>
                <c:pt idx="35">
                  <c:v>241.1361</c:v>
                </c:pt>
                <c:pt idx="36">
                  <c:v>268.12610000000001</c:v>
                </c:pt>
                <c:pt idx="37">
                  <c:v>288.87459999999999</c:v>
                </c:pt>
                <c:pt idx="38">
                  <c:v>308.87849999999997</c:v>
                </c:pt>
                <c:pt idx="39">
                  <c:v>327.93400000000003</c:v>
                </c:pt>
                <c:pt idx="40">
                  <c:v>342.34980000000002</c:v>
                </c:pt>
                <c:pt idx="41">
                  <c:v>357.80290000000002</c:v>
                </c:pt>
                <c:pt idx="42">
                  <c:v>369.54649999999998</c:v>
                </c:pt>
                <c:pt idx="43">
                  <c:v>378.2088</c:v>
                </c:pt>
                <c:pt idx="44">
                  <c:v>388.1506</c:v>
                </c:pt>
                <c:pt idx="45">
                  <c:v>399.94049999999999</c:v>
                </c:pt>
                <c:pt idx="46">
                  <c:v>400.53399999999999</c:v>
                </c:pt>
                <c:pt idx="47">
                  <c:v>404.03070000000002</c:v>
                </c:pt>
                <c:pt idx="48">
                  <c:v>397.97480000000002</c:v>
                </c:pt>
                <c:pt idx="49">
                  <c:v>394.45389999999998</c:v>
                </c:pt>
                <c:pt idx="50">
                  <c:v>381.78250000000003</c:v>
                </c:pt>
                <c:pt idx="51">
                  <c:v>371.11770000000001</c:v>
                </c:pt>
                <c:pt idx="52">
                  <c:v>358.67250000000001</c:v>
                </c:pt>
                <c:pt idx="53">
                  <c:v>344.14359999999999</c:v>
                </c:pt>
                <c:pt idx="54">
                  <c:v>329.3603</c:v>
                </c:pt>
                <c:pt idx="55">
                  <c:v>312.47660000000002</c:v>
                </c:pt>
                <c:pt idx="56">
                  <c:v>300.61700000000002</c:v>
                </c:pt>
                <c:pt idx="57">
                  <c:v>282.47300000000001</c:v>
                </c:pt>
                <c:pt idx="58">
                  <c:v>263.7217</c:v>
                </c:pt>
                <c:pt idx="59">
                  <c:v>243.2799</c:v>
                </c:pt>
                <c:pt idx="60">
                  <c:v>224.7654</c:v>
                </c:pt>
                <c:pt idx="61">
                  <c:v>201.9049</c:v>
                </c:pt>
                <c:pt idx="62">
                  <c:v>176.1833</c:v>
                </c:pt>
                <c:pt idx="63">
                  <c:v>149.2826</c:v>
                </c:pt>
                <c:pt idx="64">
                  <c:v>122.623</c:v>
                </c:pt>
                <c:pt idx="65">
                  <c:v>99.171800000000005</c:v>
                </c:pt>
                <c:pt idx="66">
                  <c:v>78.298400000000001</c:v>
                </c:pt>
                <c:pt idx="67">
                  <c:v>59.101999999999997</c:v>
                </c:pt>
                <c:pt idx="68">
                  <c:v>41.135100000000001</c:v>
                </c:pt>
                <c:pt idx="69">
                  <c:v>22.773800000000001</c:v>
                </c:pt>
                <c:pt idx="70">
                  <c:v>5.7881999999999998</c:v>
                </c:pt>
                <c:pt idx="71">
                  <c:v>-9.5897000000000006</c:v>
                </c:pt>
                <c:pt idx="72">
                  <c:v>-21.364100000000001</c:v>
                </c:pt>
                <c:pt idx="73">
                  <c:v>-29.4587</c:v>
                </c:pt>
                <c:pt idx="74">
                  <c:v>-34.28</c:v>
                </c:pt>
                <c:pt idx="75">
                  <c:v>-35.2273</c:v>
                </c:pt>
                <c:pt idx="76">
                  <c:v>-34.981099999999998</c:v>
                </c:pt>
                <c:pt idx="77">
                  <c:v>-34.668900000000001</c:v>
                </c:pt>
                <c:pt idx="78">
                  <c:v>-34.6325</c:v>
                </c:pt>
                <c:pt idx="79">
                  <c:v>-34.485900000000001</c:v>
                </c:pt>
                <c:pt idx="80">
                  <c:v>-34.183999999999997</c:v>
                </c:pt>
                <c:pt idx="81">
                  <c:v>-34.058399999999999</c:v>
                </c:pt>
                <c:pt idx="82">
                  <c:v>-34.15</c:v>
                </c:pt>
                <c:pt idx="83">
                  <c:v>-34.0899</c:v>
                </c:pt>
                <c:pt idx="84">
                  <c:v>-33.987900000000003</c:v>
                </c:pt>
                <c:pt idx="85">
                  <c:v>-33.942999999999998</c:v>
                </c:pt>
                <c:pt idx="86">
                  <c:v>-33.901400000000002</c:v>
                </c:pt>
                <c:pt idx="87">
                  <c:v>-33.887099999999997</c:v>
                </c:pt>
                <c:pt idx="88">
                  <c:v>-33.870899999999999</c:v>
                </c:pt>
                <c:pt idx="89">
                  <c:v>-33.996099999999998</c:v>
                </c:pt>
                <c:pt idx="90">
                  <c:v>-33.769199999999998</c:v>
                </c:pt>
                <c:pt idx="91">
                  <c:v>-33.315300000000001</c:v>
                </c:pt>
                <c:pt idx="92">
                  <c:v>-33.061599999999999</c:v>
                </c:pt>
                <c:pt idx="93">
                  <c:v>-32.924700000000001</c:v>
                </c:pt>
                <c:pt idx="94">
                  <c:v>-32.631300000000003</c:v>
                </c:pt>
                <c:pt idx="95">
                  <c:v>-32.476900000000001</c:v>
                </c:pt>
              </c:numCache>
            </c:numRef>
          </c:val>
          <c:smooth val="0"/>
          <c:extLst>
            <c:ext xmlns:c16="http://schemas.microsoft.com/office/drawing/2014/chart" uri="{C3380CC4-5D6E-409C-BE32-E72D297353CC}">
              <c16:uniqueId val="{00000000-CABC-493E-A449-7C52CB13E1DD}"/>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500"/>
          <c:min val="-10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Albedo</a:t>
            </a:r>
          </a:p>
        </c:rich>
      </c:tx>
      <c:overlay val="1"/>
    </c:title>
    <c:autoTitleDeleted val="0"/>
    <c:plotArea>
      <c:layout>
        <c:manualLayout>
          <c:layoutTarget val="inner"/>
          <c:xMode val="edge"/>
          <c:yMode val="edge"/>
          <c:x val="0.10608897242460956"/>
          <c:y val="8.9561438094011042E-2"/>
          <c:w val="0.85332564503201291"/>
          <c:h val="0.78994858967938042"/>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Rad'!$B$9:$M$9</c:f>
              <c:numCache>
                <c:formatCode>0.000</c:formatCode>
                <c:ptCount val="12"/>
                <c:pt idx="0">
                  <c:v>0.20799999999999999</c:v>
                </c:pt>
                <c:pt idx="1">
                  <c:v>0.185</c:v>
                </c:pt>
                <c:pt idx="2">
                  <c:v>0.18</c:v>
                </c:pt>
                <c:pt idx="3">
                  <c:v>0.16800000000000001</c:v>
                </c:pt>
                <c:pt idx="4">
                  <c:v>0.17699999999999999</c:v>
                </c:pt>
                <c:pt idx="5">
                  <c:v>0.186</c:v>
                </c:pt>
                <c:pt idx="6">
                  <c:v>0.183</c:v>
                </c:pt>
                <c:pt idx="7">
                  <c:v>0.17199999999999999</c:v>
                </c:pt>
                <c:pt idx="8">
                  <c:v>0.192</c:v>
                </c:pt>
                <c:pt idx="9">
                  <c:v>0.19400000000000001</c:v>
                </c:pt>
              </c:numCache>
            </c:numRef>
          </c:val>
          <c:smooth val="0"/>
          <c:extLst>
            <c:ext xmlns:c16="http://schemas.microsoft.com/office/drawing/2014/chart" uri="{C3380CC4-5D6E-409C-BE32-E72D297353CC}">
              <c16:uniqueId val="{00000000-DC24-4C13-A42C-525B7A036666}"/>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Rad'!$B$16:$M$16</c:f>
                <c:numCache>
                  <c:formatCode>General</c:formatCode>
                  <c:ptCount val="12"/>
                  <c:pt idx="0">
                    <c:v>6.7354782062349957E-3</c:v>
                  </c:pt>
                  <c:pt idx="1">
                    <c:v>8.0746516952745467E-3</c:v>
                  </c:pt>
                  <c:pt idx="2">
                    <c:v>1.3934369977385647E-2</c:v>
                  </c:pt>
                  <c:pt idx="3">
                    <c:v>1.0925505327748768E-2</c:v>
                  </c:pt>
                  <c:pt idx="4">
                    <c:v>1.5631165450257806E-2</c:v>
                  </c:pt>
                  <c:pt idx="5">
                    <c:v>1.7553998323540338E-2</c:v>
                  </c:pt>
                  <c:pt idx="6">
                    <c:v>1.5304838948453369E-2</c:v>
                  </c:pt>
                  <c:pt idx="7">
                    <c:v>1.3253930234714027E-2</c:v>
                  </c:pt>
                  <c:pt idx="8">
                    <c:v>1.6997198648740972E-2</c:v>
                  </c:pt>
                  <c:pt idx="9">
                    <c:v>1.7262676501632063E-2</c:v>
                  </c:pt>
                  <c:pt idx="10">
                    <c:v>2.0403431084011336E-2</c:v>
                  </c:pt>
                  <c:pt idx="11">
                    <c:v>1.8608241901551761E-2</c:v>
                  </c:pt>
                </c:numCache>
              </c:numRef>
            </c:plus>
            <c:minus>
              <c:numRef>
                <c:f>'Net Rad'!$B$16:$M$16</c:f>
                <c:numCache>
                  <c:formatCode>General</c:formatCode>
                  <c:ptCount val="12"/>
                  <c:pt idx="0">
                    <c:v>6.7354782062349957E-3</c:v>
                  </c:pt>
                  <c:pt idx="1">
                    <c:v>8.0746516952745467E-3</c:v>
                  </c:pt>
                  <c:pt idx="2">
                    <c:v>1.3934369977385647E-2</c:v>
                  </c:pt>
                  <c:pt idx="3">
                    <c:v>1.0925505327748768E-2</c:v>
                  </c:pt>
                  <c:pt idx="4">
                    <c:v>1.5631165450257806E-2</c:v>
                  </c:pt>
                  <c:pt idx="5">
                    <c:v>1.7553998323540338E-2</c:v>
                  </c:pt>
                  <c:pt idx="6">
                    <c:v>1.5304838948453369E-2</c:v>
                  </c:pt>
                  <c:pt idx="7">
                    <c:v>1.3253930234714027E-2</c:v>
                  </c:pt>
                  <c:pt idx="8">
                    <c:v>1.6997198648740972E-2</c:v>
                  </c:pt>
                  <c:pt idx="9">
                    <c:v>1.7262676501632063E-2</c:v>
                  </c:pt>
                  <c:pt idx="10">
                    <c:v>2.0403431084011336E-2</c:v>
                  </c:pt>
                  <c:pt idx="11">
                    <c:v>1.8608241901551761E-2</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Rad'!$B$15:$M$15</c:f>
              <c:numCache>
                <c:formatCode>0.0</c:formatCode>
                <c:ptCount val="12"/>
                <c:pt idx="0">
                  <c:v>0.20216666666666669</c:v>
                </c:pt>
                <c:pt idx="1">
                  <c:v>0.18799999999999997</c:v>
                </c:pt>
                <c:pt idx="2">
                  <c:v>0.18183333333333332</c:v>
                </c:pt>
                <c:pt idx="3">
                  <c:v>0.16783333333333336</c:v>
                </c:pt>
                <c:pt idx="4">
                  <c:v>0.158</c:v>
                </c:pt>
                <c:pt idx="5">
                  <c:v>0.16285714285714287</c:v>
                </c:pt>
                <c:pt idx="6">
                  <c:v>0.16571428571428573</c:v>
                </c:pt>
                <c:pt idx="7">
                  <c:v>0.17199999999999996</c:v>
                </c:pt>
                <c:pt idx="8">
                  <c:v>0.17971428571428569</c:v>
                </c:pt>
                <c:pt idx="9">
                  <c:v>0.188</c:v>
                </c:pt>
                <c:pt idx="10">
                  <c:v>0.1875</c:v>
                </c:pt>
                <c:pt idx="11">
                  <c:v>0.20133333333333334</c:v>
                </c:pt>
              </c:numCache>
            </c:numRef>
          </c:val>
          <c:smooth val="0"/>
          <c:extLst>
            <c:ext xmlns:c16="http://schemas.microsoft.com/office/drawing/2014/chart" uri="{C3380CC4-5D6E-409C-BE32-E72D297353CC}">
              <c16:uniqueId val="{00000001-DC24-4C13-A42C-525B7A036666}"/>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low"/>
        <c:txPr>
          <a:bodyPr/>
          <a:lstStyle/>
          <a:p>
            <a:pPr>
              <a:defRPr sz="1100"/>
            </a:pPr>
            <a:endParaRPr lang="en-US"/>
          </a:p>
        </c:txPr>
        <c:crossAx val="443516944"/>
        <c:crosses val="autoZero"/>
        <c:auto val="1"/>
        <c:lblAlgn val="ctr"/>
        <c:lblOffset val="100"/>
        <c:noMultiLvlLbl val="0"/>
      </c:catAx>
      <c:valAx>
        <c:axId val="443516944"/>
        <c:scaling>
          <c:orientation val="minMax"/>
          <c:max val="0.24000000000000002"/>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100"/>
            </a:pPr>
            <a:endParaRPr lang="en-US"/>
          </a:p>
        </c:txPr>
        <c:crossAx val="443516552"/>
        <c:crosses val="autoZero"/>
        <c:crossBetween val="between"/>
        <c:majorUnit val="4.0000000000000008E-2"/>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DWLR</a:t>
            </a:r>
          </a:p>
        </c:rich>
      </c:tx>
      <c:overlay val="1"/>
    </c:title>
    <c:autoTitleDeleted val="0"/>
    <c:plotArea>
      <c:layout>
        <c:manualLayout>
          <c:layoutTarget val="inner"/>
          <c:xMode val="edge"/>
          <c:yMode val="edge"/>
          <c:x val="0.10421605503132712"/>
          <c:y val="6.4589966559340142E-2"/>
          <c:w val="0.85519856242529535"/>
          <c:h val="0.8149201790352657"/>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Rad'!$B$33:$M$33</c:f>
              <c:numCache>
                <c:formatCode>0.0</c:formatCode>
                <c:ptCount val="12"/>
                <c:pt idx="0">
                  <c:v>397.31400000000002</c:v>
                </c:pt>
                <c:pt idx="1">
                  <c:v>397.53399999999999</c:v>
                </c:pt>
                <c:pt idx="2">
                  <c:v>397.97199999999998</c:v>
                </c:pt>
                <c:pt idx="3">
                  <c:v>415.84899999999999</c:v>
                </c:pt>
                <c:pt idx="4">
                  <c:v>422.16</c:v>
                </c:pt>
                <c:pt idx="5">
                  <c:v>420.77600000000001</c:v>
                </c:pt>
                <c:pt idx="6">
                  <c:v>422.48200000000003</c:v>
                </c:pt>
                <c:pt idx="7">
                  <c:v>422.77800000000002</c:v>
                </c:pt>
                <c:pt idx="8">
                  <c:v>421.86900000000003</c:v>
                </c:pt>
                <c:pt idx="9">
                  <c:v>421.10500000000002</c:v>
                </c:pt>
              </c:numCache>
            </c:numRef>
          </c:val>
          <c:smooth val="0"/>
          <c:extLst>
            <c:ext xmlns:c16="http://schemas.microsoft.com/office/drawing/2014/chart" uri="{C3380CC4-5D6E-409C-BE32-E72D297353CC}">
              <c16:uniqueId val="{00000000-7D8F-4EBA-8FEC-48341DF68E04}"/>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Rad'!$B$40:$M$40</c:f>
                <c:numCache>
                  <c:formatCode>General</c:formatCode>
                  <c:ptCount val="12"/>
                  <c:pt idx="0">
                    <c:v>7.7586235828270542</c:v>
                  </c:pt>
                  <c:pt idx="1">
                    <c:v>4.0279197443179893</c:v>
                  </c:pt>
                  <c:pt idx="2">
                    <c:v>4.1529039358020343</c:v>
                  </c:pt>
                  <c:pt idx="3">
                    <c:v>3.1074947251228959</c:v>
                  </c:pt>
                  <c:pt idx="4">
                    <c:v>2.7299344837769017</c:v>
                  </c:pt>
                  <c:pt idx="5">
                    <c:v>2.5429567249093856</c:v>
                  </c:pt>
                  <c:pt idx="6">
                    <c:v>2.1750522380152653</c:v>
                  </c:pt>
                  <c:pt idx="7">
                    <c:v>2.0148142771552404</c:v>
                  </c:pt>
                  <c:pt idx="8">
                    <c:v>3.7394418669355538</c:v>
                  </c:pt>
                  <c:pt idx="9">
                    <c:v>2.4041780894339593</c:v>
                  </c:pt>
                  <c:pt idx="10">
                    <c:v>3.0202495757801167</c:v>
                  </c:pt>
                  <c:pt idx="11">
                    <c:v>7.8863346217787749</c:v>
                  </c:pt>
                </c:numCache>
              </c:numRef>
            </c:plus>
            <c:minus>
              <c:numRef>
                <c:f>'Net Rad'!$B$40:$M$40</c:f>
                <c:numCache>
                  <c:formatCode>General</c:formatCode>
                  <c:ptCount val="12"/>
                  <c:pt idx="0">
                    <c:v>7.7586235828270542</c:v>
                  </c:pt>
                  <c:pt idx="1">
                    <c:v>4.0279197443179893</c:v>
                  </c:pt>
                  <c:pt idx="2">
                    <c:v>4.1529039358020343</c:v>
                  </c:pt>
                  <c:pt idx="3">
                    <c:v>3.1074947251228959</c:v>
                  </c:pt>
                  <c:pt idx="4">
                    <c:v>2.7299344837769017</c:v>
                  </c:pt>
                  <c:pt idx="5">
                    <c:v>2.5429567249093856</c:v>
                  </c:pt>
                  <c:pt idx="6">
                    <c:v>2.1750522380152653</c:v>
                  </c:pt>
                  <c:pt idx="7">
                    <c:v>2.0148142771552404</c:v>
                  </c:pt>
                  <c:pt idx="8">
                    <c:v>3.7394418669355538</c:v>
                  </c:pt>
                  <c:pt idx="9">
                    <c:v>2.4041780894339593</c:v>
                  </c:pt>
                  <c:pt idx="10">
                    <c:v>3.0202495757801167</c:v>
                  </c:pt>
                  <c:pt idx="11">
                    <c:v>7.8863346217787749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Rad'!$B$39:$M$39</c:f>
              <c:numCache>
                <c:formatCode>0.0</c:formatCode>
                <c:ptCount val="12"/>
                <c:pt idx="0">
                  <c:v>398.28249999999997</c:v>
                </c:pt>
                <c:pt idx="1">
                  <c:v>396.27866666666665</c:v>
                </c:pt>
                <c:pt idx="2">
                  <c:v>396.24449999999996</c:v>
                </c:pt>
                <c:pt idx="3">
                  <c:v>411.21766666666667</c:v>
                </c:pt>
                <c:pt idx="4">
                  <c:v>423.67257142857136</c:v>
                </c:pt>
                <c:pt idx="5">
                  <c:v>422.80628571428576</c:v>
                </c:pt>
                <c:pt idx="6">
                  <c:v>425.18328571428577</c:v>
                </c:pt>
                <c:pt idx="7">
                  <c:v>424.44228571428579</c:v>
                </c:pt>
                <c:pt idx="8">
                  <c:v>422.84185714285712</c:v>
                </c:pt>
                <c:pt idx="9">
                  <c:v>420.08757142857138</c:v>
                </c:pt>
                <c:pt idx="10">
                  <c:v>421.51050000000004</c:v>
                </c:pt>
                <c:pt idx="11">
                  <c:v>411.16916666666674</c:v>
                </c:pt>
              </c:numCache>
            </c:numRef>
          </c:val>
          <c:smooth val="0"/>
          <c:extLst>
            <c:ext xmlns:c16="http://schemas.microsoft.com/office/drawing/2014/chart" uri="{C3380CC4-5D6E-409C-BE32-E72D297353CC}">
              <c16:uniqueId val="{00000001-7D8F-4EBA-8FEC-48341DF68E04}"/>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440"/>
          <c:min val="380"/>
        </c:scaling>
        <c:delete val="0"/>
        <c:axPos val="l"/>
        <c:title>
          <c:tx>
            <c:rich>
              <a:bodyPr rot="-5400000" vert="horz"/>
              <a:lstStyle/>
              <a:p>
                <a:pPr>
                  <a:defRPr sz="1400"/>
                </a:pPr>
                <a:r>
                  <a:rPr lang="en-US" sz="1400"/>
                  <a:t>Down-welling long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a:t>
            </a:r>
          </a:p>
        </c:rich>
      </c:tx>
      <c:overlay val="1"/>
    </c:title>
    <c:autoTitleDeleted val="0"/>
    <c:plotArea>
      <c:layout>
        <c:manualLayout>
          <c:layoutTarget val="inner"/>
          <c:xMode val="edge"/>
          <c:yMode val="edge"/>
          <c:x val="0.10331959376317872"/>
          <c:y val="7.0616797900262471E-2"/>
          <c:w val="0.86707659112310165"/>
          <c:h val="0.7766679285281648"/>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Rainfall!$A$38:$A$54</c:f>
              <c:numCache>
                <c:formatCode>0</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xVal>
          <c:yVal>
            <c:numRef>
              <c:f>Rainfall!$N$38:$N$54</c:f>
              <c:numCache>
                <c:formatCode>0.0</c:formatCode>
                <c:ptCount val="17"/>
                <c:pt idx="0">
                  <c:v>2289.3063288499998</c:v>
                </c:pt>
                <c:pt idx="1">
                  <c:v>3529.1639999999998</c:v>
                </c:pt>
                <c:pt idx="2">
                  <c:v>3398</c:v>
                </c:pt>
                <c:pt idx="3">
                  <c:v>2774.72054235</c:v>
                </c:pt>
                <c:pt idx="4">
                  <c:v>2345</c:v>
                </c:pt>
                <c:pt idx="5">
                  <c:v>2335</c:v>
                </c:pt>
                <c:pt idx="6">
                  <c:v>1501.1410000000001</c:v>
                </c:pt>
                <c:pt idx="7">
                  <c:v>3090.73</c:v>
                </c:pt>
                <c:pt idx="8">
                  <c:v>2698.8150000000001</c:v>
                </c:pt>
                <c:pt idx="9">
                  <c:v>2608.165</c:v>
                </c:pt>
                <c:pt idx="10">
                  <c:v>2250.9549999999999</c:v>
                </c:pt>
                <c:pt idx="11">
                  <c:v>2193.4299999999998</c:v>
                </c:pt>
              </c:numCache>
            </c:numRef>
          </c:yVal>
          <c:smooth val="0"/>
          <c:extLst>
            <c:ext xmlns:c16="http://schemas.microsoft.com/office/drawing/2014/chart" uri="{C3380CC4-5D6E-409C-BE32-E72D297353CC}">
              <c16:uniqueId val="{00000000-1389-4FF5-A02F-F718BDBE1C11}"/>
            </c:ext>
          </c:extLst>
        </c:ser>
        <c:dLbls>
          <c:showLegendKey val="0"/>
          <c:showVal val="0"/>
          <c:showCatName val="0"/>
          <c:showSerName val="0"/>
          <c:showPercent val="0"/>
          <c:showBubbleSize val="0"/>
        </c:dLbls>
        <c:axId val="582585560"/>
        <c:axId val="582585952"/>
      </c:scatterChart>
      <c:valAx>
        <c:axId val="582585560"/>
        <c:scaling>
          <c:orientation val="minMax"/>
          <c:max val="2020"/>
          <c:min val="2009"/>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582585952"/>
        <c:crosses val="autoZero"/>
        <c:crossBetween val="midCat"/>
        <c:majorUnit val="1"/>
      </c:valAx>
      <c:valAx>
        <c:axId val="582585952"/>
        <c:scaling>
          <c:orientation val="minMax"/>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582585560"/>
        <c:crosses val="autoZero"/>
        <c:crossBetween val="midCat"/>
        <c:majorUnit val="400"/>
      </c:valAx>
      <c:spPr>
        <a:noFill/>
        <a:ln w="25400">
          <a:noFill/>
        </a:ln>
      </c:spPr>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DWSR</a:t>
            </a:r>
          </a:p>
        </c:rich>
      </c:tx>
      <c:overlay val="1"/>
    </c:title>
    <c:autoTitleDeleted val="0"/>
    <c:plotArea>
      <c:layout>
        <c:manualLayout>
          <c:layoutTarget val="inner"/>
          <c:xMode val="edge"/>
          <c:yMode val="edge"/>
          <c:x val="9.11056628456062E-2"/>
          <c:y val="5.8519854336054687E-2"/>
          <c:w val="0.86830892106086521"/>
          <c:h val="0.82099026246371665"/>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Rad'!$B$58:$M$58</c:f>
              <c:numCache>
                <c:formatCode>0.0</c:formatCode>
                <c:ptCount val="12"/>
                <c:pt idx="0">
                  <c:v>202.39500000000001</c:v>
                </c:pt>
                <c:pt idx="1">
                  <c:v>218.33</c:v>
                </c:pt>
                <c:pt idx="2">
                  <c:v>212.00299999999999</c:v>
                </c:pt>
                <c:pt idx="3">
                  <c:v>179.72399999999999</c:v>
                </c:pt>
                <c:pt idx="4">
                  <c:v>157.14699999999999</c:v>
                </c:pt>
                <c:pt idx="5">
                  <c:v>146.42099999999999</c:v>
                </c:pt>
                <c:pt idx="6">
                  <c:v>147.50299999999999</c:v>
                </c:pt>
                <c:pt idx="7">
                  <c:v>144.76900000000001</c:v>
                </c:pt>
                <c:pt idx="8">
                  <c:v>153.46899999999999</c:v>
                </c:pt>
                <c:pt idx="9">
                  <c:v>138.72300000000001</c:v>
                </c:pt>
              </c:numCache>
            </c:numRef>
          </c:val>
          <c:smooth val="0"/>
          <c:extLst>
            <c:ext xmlns:c16="http://schemas.microsoft.com/office/drawing/2014/chart" uri="{C3380CC4-5D6E-409C-BE32-E72D297353CC}">
              <c16:uniqueId val="{00000000-0904-4E7A-9F73-4979604596C8}"/>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Rad'!$B$65:$M$65</c:f>
                <c:numCache>
                  <c:formatCode>General</c:formatCode>
                  <c:ptCount val="12"/>
                  <c:pt idx="0">
                    <c:v>19.710047310107271</c:v>
                  </c:pt>
                  <c:pt idx="1">
                    <c:v>6.3681183720153962</c:v>
                  </c:pt>
                  <c:pt idx="2">
                    <c:v>14.207420095382094</c:v>
                  </c:pt>
                  <c:pt idx="3">
                    <c:v>10.463070150135987</c:v>
                  </c:pt>
                  <c:pt idx="4">
                    <c:v>6.6456413965416852</c:v>
                  </c:pt>
                  <c:pt idx="5">
                    <c:v>17.707066196456875</c:v>
                  </c:pt>
                  <c:pt idx="6">
                    <c:v>12.414531679025343</c:v>
                  </c:pt>
                  <c:pt idx="7">
                    <c:v>6.251265125289974</c:v>
                  </c:pt>
                  <c:pt idx="8">
                    <c:v>8.9028487147707533</c:v>
                  </c:pt>
                  <c:pt idx="9">
                    <c:v>7.1898121870960043</c:v>
                  </c:pt>
                  <c:pt idx="10">
                    <c:v>12.175386620829197</c:v>
                  </c:pt>
                  <c:pt idx="11">
                    <c:v>14.558544713214523</c:v>
                  </c:pt>
                </c:numCache>
              </c:numRef>
            </c:plus>
            <c:minus>
              <c:numRef>
                <c:f>'Net Rad'!$B$65:$M$65</c:f>
                <c:numCache>
                  <c:formatCode>General</c:formatCode>
                  <c:ptCount val="12"/>
                  <c:pt idx="0">
                    <c:v>19.710047310107271</c:v>
                  </c:pt>
                  <c:pt idx="1">
                    <c:v>6.3681183720153962</c:v>
                  </c:pt>
                  <c:pt idx="2">
                    <c:v>14.207420095382094</c:v>
                  </c:pt>
                  <c:pt idx="3">
                    <c:v>10.463070150135987</c:v>
                  </c:pt>
                  <c:pt idx="4">
                    <c:v>6.6456413965416852</c:v>
                  </c:pt>
                  <c:pt idx="5">
                    <c:v>17.707066196456875</c:v>
                  </c:pt>
                  <c:pt idx="6">
                    <c:v>12.414531679025343</c:v>
                  </c:pt>
                  <c:pt idx="7">
                    <c:v>6.251265125289974</c:v>
                  </c:pt>
                  <c:pt idx="8">
                    <c:v>8.9028487147707533</c:v>
                  </c:pt>
                  <c:pt idx="9">
                    <c:v>7.1898121870960043</c:v>
                  </c:pt>
                  <c:pt idx="10">
                    <c:v>12.175386620829197</c:v>
                  </c:pt>
                  <c:pt idx="11">
                    <c:v>14.558544713214523</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Rad'!$B$64:$M$64</c:f>
              <c:numCache>
                <c:formatCode>0.0</c:formatCode>
                <c:ptCount val="12"/>
                <c:pt idx="0">
                  <c:v>196.69316666666668</c:v>
                </c:pt>
                <c:pt idx="1">
                  <c:v>212.35799999999998</c:v>
                </c:pt>
                <c:pt idx="2">
                  <c:v>220.46083333333334</c:v>
                </c:pt>
                <c:pt idx="3">
                  <c:v>198.38016666666667</c:v>
                </c:pt>
                <c:pt idx="4">
                  <c:v>161.34071428571428</c:v>
                </c:pt>
                <c:pt idx="5">
                  <c:v>145.61457142857145</c:v>
                </c:pt>
                <c:pt idx="6">
                  <c:v>138.44814285714284</c:v>
                </c:pt>
                <c:pt idx="7">
                  <c:v>144.60100000000003</c:v>
                </c:pt>
                <c:pt idx="8">
                  <c:v>146.78128571428573</c:v>
                </c:pt>
                <c:pt idx="9">
                  <c:v>148.42657142857141</c:v>
                </c:pt>
                <c:pt idx="10">
                  <c:v>137.25283333333334</c:v>
                </c:pt>
                <c:pt idx="11">
                  <c:v>167.04916666666665</c:v>
                </c:pt>
              </c:numCache>
            </c:numRef>
          </c:val>
          <c:smooth val="0"/>
          <c:extLst>
            <c:ext xmlns:c16="http://schemas.microsoft.com/office/drawing/2014/chart" uri="{C3380CC4-5D6E-409C-BE32-E72D297353CC}">
              <c16:uniqueId val="{00000001-0904-4E7A-9F73-4979604596C8}"/>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100"/>
        </c:scaling>
        <c:delete val="0"/>
        <c:axPos val="l"/>
        <c:title>
          <c:tx>
            <c:rich>
              <a:bodyPr rot="-5400000" vert="horz"/>
              <a:lstStyle/>
              <a:p>
                <a:pPr>
                  <a:defRPr/>
                </a:pPr>
                <a:r>
                  <a:rPr lang="en-US" sz="1400"/>
                  <a:t>Down-welling short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Net Rad.</a:t>
            </a:r>
          </a:p>
        </c:rich>
      </c:tx>
      <c:overlay val="1"/>
    </c:title>
    <c:autoTitleDeleted val="0"/>
    <c:plotArea>
      <c:layout>
        <c:manualLayout>
          <c:layoutTarget val="inner"/>
          <c:xMode val="edge"/>
          <c:yMode val="edge"/>
          <c:x val="9.11056628456062E-2"/>
          <c:y val="7.5240395933641027E-2"/>
          <c:w val="0.86830892106086521"/>
          <c:h val="0.80426954239137127"/>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Rad'!$B$108:$M$108</c:f>
              <c:numCache>
                <c:formatCode>0.0</c:formatCode>
                <c:ptCount val="12"/>
                <c:pt idx="0">
                  <c:v>105.76900000000001</c:v>
                </c:pt>
                <c:pt idx="1">
                  <c:v>116.621</c:v>
                </c:pt>
                <c:pt idx="2">
                  <c:v>111.633</c:v>
                </c:pt>
                <c:pt idx="3">
                  <c:v>108.621</c:v>
                </c:pt>
                <c:pt idx="4">
                  <c:v>96.567999999999998</c:v>
                </c:pt>
                <c:pt idx="5">
                  <c:v>87.694999999999993</c:v>
                </c:pt>
                <c:pt idx="6">
                  <c:v>88.456000000000003</c:v>
                </c:pt>
                <c:pt idx="7">
                  <c:v>89.238</c:v>
                </c:pt>
                <c:pt idx="8">
                  <c:v>93.498000000000005</c:v>
                </c:pt>
                <c:pt idx="9">
                  <c:v>80.506</c:v>
                </c:pt>
              </c:numCache>
            </c:numRef>
          </c:val>
          <c:smooth val="0"/>
          <c:extLst>
            <c:ext xmlns:c16="http://schemas.microsoft.com/office/drawing/2014/chart" uri="{C3380CC4-5D6E-409C-BE32-E72D297353CC}">
              <c16:uniqueId val="{00000000-AE5E-4CBB-A660-74D8791C2BFB}"/>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Rad'!$B$115:$M$115</c:f>
                <c:numCache>
                  <c:formatCode>General</c:formatCode>
                  <c:ptCount val="12"/>
                  <c:pt idx="0">
                    <c:v>6.2882427990655714</c:v>
                  </c:pt>
                  <c:pt idx="1">
                    <c:v>9.1924431137755747</c:v>
                  </c:pt>
                  <c:pt idx="2">
                    <c:v>8.4234556190833363</c:v>
                  </c:pt>
                  <c:pt idx="3">
                    <c:v>5.519704919649242</c:v>
                  </c:pt>
                  <c:pt idx="4">
                    <c:v>4.1485008824186833</c:v>
                  </c:pt>
                  <c:pt idx="5">
                    <c:v>9.0983252383533273</c:v>
                  </c:pt>
                  <c:pt idx="6">
                    <c:v>7.1108177849969216</c:v>
                  </c:pt>
                  <c:pt idx="7">
                    <c:v>6.1678093857582565</c:v>
                  </c:pt>
                  <c:pt idx="8">
                    <c:v>5.5047882187540464</c:v>
                  </c:pt>
                  <c:pt idx="9">
                    <c:v>5.3073890585717978</c:v>
                  </c:pt>
                  <c:pt idx="10">
                    <c:v>6.799573351811615</c:v>
                  </c:pt>
                  <c:pt idx="11">
                    <c:v>5.7594460642206453</c:v>
                  </c:pt>
                </c:numCache>
              </c:numRef>
            </c:plus>
            <c:minus>
              <c:numRef>
                <c:f>'Net Rad'!$B$115:$M$115</c:f>
                <c:numCache>
                  <c:formatCode>General</c:formatCode>
                  <c:ptCount val="12"/>
                  <c:pt idx="0">
                    <c:v>6.2882427990655714</c:v>
                  </c:pt>
                  <c:pt idx="1">
                    <c:v>9.1924431137755747</c:v>
                  </c:pt>
                  <c:pt idx="2">
                    <c:v>8.4234556190833363</c:v>
                  </c:pt>
                  <c:pt idx="3">
                    <c:v>5.519704919649242</c:v>
                  </c:pt>
                  <c:pt idx="4">
                    <c:v>4.1485008824186833</c:v>
                  </c:pt>
                  <c:pt idx="5">
                    <c:v>9.0983252383533273</c:v>
                  </c:pt>
                  <c:pt idx="6">
                    <c:v>7.1108177849969216</c:v>
                  </c:pt>
                  <c:pt idx="7">
                    <c:v>6.1678093857582565</c:v>
                  </c:pt>
                  <c:pt idx="8">
                    <c:v>5.5047882187540464</c:v>
                  </c:pt>
                  <c:pt idx="9">
                    <c:v>5.3073890585717978</c:v>
                  </c:pt>
                  <c:pt idx="10">
                    <c:v>6.799573351811615</c:v>
                  </c:pt>
                  <c:pt idx="11">
                    <c:v>5.7594460642206453</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Rad'!$B$114:$M$114</c:f>
              <c:numCache>
                <c:formatCode>0.0</c:formatCode>
                <c:ptCount val="12"/>
                <c:pt idx="0">
                  <c:v>99.268500000000017</c:v>
                </c:pt>
                <c:pt idx="1">
                  <c:v>106.91699999999999</c:v>
                </c:pt>
                <c:pt idx="2">
                  <c:v>109.50016666666666</c:v>
                </c:pt>
                <c:pt idx="3">
                  <c:v>109.605</c:v>
                </c:pt>
                <c:pt idx="4">
                  <c:v>100.43728571428571</c:v>
                </c:pt>
                <c:pt idx="5">
                  <c:v>87.710857142857122</c:v>
                </c:pt>
                <c:pt idx="6">
                  <c:v>85.398714285714277</c:v>
                </c:pt>
                <c:pt idx="7">
                  <c:v>89.180428571428564</c:v>
                </c:pt>
                <c:pt idx="8">
                  <c:v>89.604000000000013</c:v>
                </c:pt>
                <c:pt idx="9">
                  <c:v>88.006571428571419</c:v>
                </c:pt>
                <c:pt idx="10">
                  <c:v>82.81283333333333</c:v>
                </c:pt>
                <c:pt idx="11">
                  <c:v>91.783166666666659</c:v>
                </c:pt>
              </c:numCache>
            </c:numRef>
          </c:val>
          <c:smooth val="0"/>
          <c:extLst>
            <c:ext xmlns:c16="http://schemas.microsoft.com/office/drawing/2014/chart" uri="{C3380CC4-5D6E-409C-BE32-E72D297353CC}">
              <c16:uniqueId val="{00000001-AE5E-4CBB-A660-74D8791C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70"/>
        </c:scaling>
        <c:delete val="0"/>
        <c:axPos val="l"/>
        <c:title>
          <c:tx>
            <c:rich>
              <a:bodyPr rot="-5400000" vert="horz"/>
              <a:lstStyle/>
              <a:p>
                <a:pPr>
                  <a:defRPr sz="1600"/>
                </a:pPr>
                <a:r>
                  <a:rPr lang="en-US" sz="1600"/>
                  <a:t>Net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NSWR</a:t>
            </a:r>
          </a:p>
        </c:rich>
      </c:tx>
      <c:overlay val="1"/>
    </c:title>
    <c:autoTitleDeleted val="0"/>
    <c:plotArea>
      <c:layout>
        <c:manualLayout>
          <c:layoutTarget val="inner"/>
          <c:xMode val="edge"/>
          <c:yMode val="edge"/>
          <c:x val="0.10608897242460956"/>
          <c:y val="6.4577982968491307E-2"/>
          <c:w val="0.85332564503201291"/>
          <c:h val="0.8149320595732545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Rad'!$B$133:$M$133</c:f>
              <c:numCache>
                <c:formatCode>0.0</c:formatCode>
                <c:ptCount val="12"/>
                <c:pt idx="0">
                  <c:v>162.518</c:v>
                </c:pt>
                <c:pt idx="1">
                  <c:v>179.38300000000001</c:v>
                </c:pt>
                <c:pt idx="2">
                  <c:v>173.703</c:v>
                </c:pt>
                <c:pt idx="3">
                  <c:v>148.739</c:v>
                </c:pt>
                <c:pt idx="4">
                  <c:v>128.67699999999999</c:v>
                </c:pt>
                <c:pt idx="5">
                  <c:v>118.705</c:v>
                </c:pt>
                <c:pt idx="6">
                  <c:v>119.84699999999999</c:v>
                </c:pt>
                <c:pt idx="7">
                  <c:v>118.71</c:v>
                </c:pt>
                <c:pt idx="8">
                  <c:v>124.06100000000001</c:v>
                </c:pt>
                <c:pt idx="9">
                  <c:v>111.724</c:v>
                </c:pt>
              </c:numCache>
            </c:numRef>
          </c:val>
          <c:smooth val="0"/>
          <c:extLst>
            <c:ext xmlns:c16="http://schemas.microsoft.com/office/drawing/2014/chart" uri="{C3380CC4-5D6E-409C-BE32-E72D297353CC}">
              <c16:uniqueId val="{00000000-78AB-40EB-92C8-CFA78568C525}"/>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Rad'!$B$140:$M$140</c:f>
                <c:numCache>
                  <c:formatCode>General</c:formatCode>
                  <c:ptCount val="12"/>
                  <c:pt idx="0">
                    <c:v>15.287155738287828</c:v>
                  </c:pt>
                  <c:pt idx="1">
                    <c:v>6.2664329380171822</c:v>
                  </c:pt>
                  <c:pt idx="2">
                    <c:v>11.138207798684078</c:v>
                  </c:pt>
                  <c:pt idx="3">
                    <c:v>8.8935320411334136</c:v>
                  </c:pt>
                  <c:pt idx="4">
                    <c:v>5.6797222056482095</c:v>
                  </c:pt>
                  <c:pt idx="5">
                    <c:v>15.094204977565321</c:v>
                  </c:pt>
                  <c:pt idx="6">
                    <c:v>9.573577196290497</c:v>
                  </c:pt>
                  <c:pt idx="7">
                    <c:v>6.6165191719196956</c:v>
                  </c:pt>
                  <c:pt idx="8">
                    <c:v>6.8920148722996792</c:v>
                  </c:pt>
                  <c:pt idx="9">
                    <c:v>5.8967037321508613</c:v>
                  </c:pt>
                  <c:pt idx="10">
                    <c:v>9.635937036254786</c:v>
                  </c:pt>
                  <c:pt idx="11">
                    <c:v>11.77713477322335</c:v>
                  </c:pt>
                </c:numCache>
              </c:numRef>
            </c:plus>
            <c:minus>
              <c:numRef>
                <c:f>'Net Rad'!$B$140:$M$140</c:f>
                <c:numCache>
                  <c:formatCode>General</c:formatCode>
                  <c:ptCount val="12"/>
                  <c:pt idx="0">
                    <c:v>15.287155738287828</c:v>
                  </c:pt>
                  <c:pt idx="1">
                    <c:v>6.2664329380171822</c:v>
                  </c:pt>
                  <c:pt idx="2">
                    <c:v>11.138207798684078</c:v>
                  </c:pt>
                  <c:pt idx="3">
                    <c:v>8.8935320411334136</c:v>
                  </c:pt>
                  <c:pt idx="4">
                    <c:v>5.6797222056482095</c:v>
                  </c:pt>
                  <c:pt idx="5">
                    <c:v>15.094204977565321</c:v>
                  </c:pt>
                  <c:pt idx="6">
                    <c:v>9.573577196290497</c:v>
                  </c:pt>
                  <c:pt idx="7">
                    <c:v>6.6165191719196956</c:v>
                  </c:pt>
                  <c:pt idx="8">
                    <c:v>6.8920148722996792</c:v>
                  </c:pt>
                  <c:pt idx="9">
                    <c:v>5.8967037321508613</c:v>
                  </c:pt>
                  <c:pt idx="10">
                    <c:v>9.635937036254786</c:v>
                  </c:pt>
                  <c:pt idx="11">
                    <c:v>11.77713477322335</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Rad'!$B$139:$M$139</c:f>
              <c:numCache>
                <c:formatCode>0.0</c:formatCode>
                <c:ptCount val="12"/>
                <c:pt idx="0">
                  <c:v>157.75883333333334</c:v>
                </c:pt>
                <c:pt idx="1">
                  <c:v>172.66183333333333</c:v>
                </c:pt>
                <c:pt idx="2">
                  <c:v>179.64816666666664</c:v>
                </c:pt>
                <c:pt idx="3">
                  <c:v>163.87816666666666</c:v>
                </c:pt>
                <c:pt idx="4">
                  <c:v>135.34200000000001</c:v>
                </c:pt>
                <c:pt idx="5">
                  <c:v>121.04928571428572</c:v>
                </c:pt>
                <c:pt idx="6">
                  <c:v>114.62400000000001</c:v>
                </c:pt>
                <c:pt idx="7">
                  <c:v>119.37042857142858</c:v>
                </c:pt>
                <c:pt idx="8">
                  <c:v>120.10600000000001</c:v>
                </c:pt>
                <c:pt idx="9">
                  <c:v>120.88671428571431</c:v>
                </c:pt>
                <c:pt idx="10">
                  <c:v>111.61016666666667</c:v>
                </c:pt>
                <c:pt idx="11">
                  <c:v>134.15933333333331</c:v>
                </c:pt>
              </c:numCache>
            </c:numRef>
          </c:val>
          <c:smooth val="0"/>
          <c:extLst>
            <c:ext xmlns:c16="http://schemas.microsoft.com/office/drawing/2014/chart" uri="{C3380CC4-5D6E-409C-BE32-E72D297353CC}">
              <c16:uniqueId val="{00000001-78AB-40EB-92C8-CFA78568C52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90"/>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Radiometer</a:t>
            </a:r>
            <a:r>
              <a:rPr lang="en-US" baseline="0"/>
              <a:t> Temp.</a:t>
            </a:r>
            <a:endParaRPr lang="en-US"/>
          </a:p>
        </c:rich>
      </c:tx>
      <c:overlay val="1"/>
    </c:title>
    <c:autoTitleDeleted val="0"/>
    <c:plotArea>
      <c:layout>
        <c:manualLayout>
          <c:layoutTarget val="inner"/>
          <c:xMode val="edge"/>
          <c:yMode val="edge"/>
          <c:x val="0.10234313763804471"/>
          <c:y val="7.6602285736609071E-2"/>
          <c:w val="0.85707147981857768"/>
          <c:h val="0.80290774205258952"/>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Rad'!$B$158:$M$158</c:f>
              <c:numCache>
                <c:formatCode>0.0</c:formatCode>
                <c:ptCount val="12"/>
                <c:pt idx="0">
                  <c:v>25.503</c:v>
                </c:pt>
                <c:pt idx="1">
                  <c:v>25.628</c:v>
                </c:pt>
                <c:pt idx="2">
                  <c:v>25.725000000000001</c:v>
                </c:pt>
                <c:pt idx="3">
                  <c:v>25.7</c:v>
                </c:pt>
                <c:pt idx="4">
                  <c:v>25.634</c:v>
                </c:pt>
                <c:pt idx="5">
                  <c:v>25.369</c:v>
                </c:pt>
                <c:pt idx="6">
                  <c:v>25.757999999999999</c:v>
                </c:pt>
                <c:pt idx="7">
                  <c:v>25.306000000000001</c:v>
                </c:pt>
                <c:pt idx="8">
                  <c:v>25.472000000000001</c:v>
                </c:pt>
                <c:pt idx="9">
                  <c:v>25.481000000000002</c:v>
                </c:pt>
              </c:numCache>
            </c:numRef>
          </c:val>
          <c:smooth val="0"/>
          <c:extLst>
            <c:ext xmlns:c16="http://schemas.microsoft.com/office/drawing/2014/chart" uri="{C3380CC4-5D6E-409C-BE32-E72D297353CC}">
              <c16:uniqueId val="{00000000-8EAD-42EC-AD15-09B3A5D32A43}"/>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Rad'!$B$165:$M$165</c:f>
                <c:numCache>
                  <c:formatCode>General</c:formatCode>
                  <c:ptCount val="12"/>
                  <c:pt idx="0">
                    <c:v>0.42054650951668443</c:v>
                  </c:pt>
                  <c:pt idx="1">
                    <c:v>0.16168611566859994</c:v>
                  </c:pt>
                  <c:pt idx="2">
                    <c:v>0.28804073785953688</c:v>
                  </c:pt>
                  <c:pt idx="3">
                    <c:v>0.3697276925882983</c:v>
                  </c:pt>
                  <c:pt idx="4">
                    <c:v>0.33098129712661867</c:v>
                  </c:pt>
                  <c:pt idx="5">
                    <c:v>0.49152343353525513</c:v>
                  </c:pt>
                  <c:pt idx="6">
                    <c:v>0.16354306262673823</c:v>
                  </c:pt>
                  <c:pt idx="7">
                    <c:v>0.26389860967893719</c:v>
                  </c:pt>
                  <c:pt idx="8">
                    <c:v>0.35298624012032687</c:v>
                  </c:pt>
                  <c:pt idx="9">
                    <c:v>0.37512391603435818</c:v>
                  </c:pt>
                  <c:pt idx="10">
                    <c:v>0.48162336598909561</c:v>
                  </c:pt>
                  <c:pt idx="11">
                    <c:v>0.51022138985607646</c:v>
                  </c:pt>
                </c:numCache>
              </c:numRef>
            </c:plus>
            <c:minus>
              <c:numRef>
                <c:f>'Net Rad'!$B$165:$M$165</c:f>
                <c:numCache>
                  <c:formatCode>General</c:formatCode>
                  <c:ptCount val="12"/>
                  <c:pt idx="0">
                    <c:v>0.42054650951668443</c:v>
                  </c:pt>
                  <c:pt idx="1">
                    <c:v>0.16168611566859994</c:v>
                  </c:pt>
                  <c:pt idx="2">
                    <c:v>0.28804073785953688</c:v>
                  </c:pt>
                  <c:pt idx="3">
                    <c:v>0.3697276925882983</c:v>
                  </c:pt>
                  <c:pt idx="4">
                    <c:v>0.33098129712661867</c:v>
                  </c:pt>
                  <c:pt idx="5">
                    <c:v>0.49152343353525513</c:v>
                  </c:pt>
                  <c:pt idx="6">
                    <c:v>0.16354306262673823</c:v>
                  </c:pt>
                  <c:pt idx="7">
                    <c:v>0.26389860967893719</c:v>
                  </c:pt>
                  <c:pt idx="8">
                    <c:v>0.35298624012032687</c:v>
                  </c:pt>
                  <c:pt idx="9">
                    <c:v>0.37512391603435818</c:v>
                  </c:pt>
                  <c:pt idx="10">
                    <c:v>0.48162336598909561</c:v>
                  </c:pt>
                  <c:pt idx="11">
                    <c:v>0.51022138985607646</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Rad'!$B$164:$M$164</c:f>
              <c:numCache>
                <c:formatCode>0.0</c:formatCode>
                <c:ptCount val="12"/>
                <c:pt idx="0">
                  <c:v>25.278166666666664</c:v>
                </c:pt>
                <c:pt idx="1">
                  <c:v>25.506</c:v>
                </c:pt>
                <c:pt idx="2">
                  <c:v>25.802333333333333</c:v>
                </c:pt>
                <c:pt idx="3">
                  <c:v>26.255833333333332</c:v>
                </c:pt>
                <c:pt idx="4">
                  <c:v>25.998571428571431</c:v>
                </c:pt>
                <c:pt idx="5">
                  <c:v>25.813571428571432</c:v>
                </c:pt>
                <c:pt idx="6">
                  <c:v>25.573000000000004</c:v>
                </c:pt>
                <c:pt idx="7">
                  <c:v>25.67914285714286</c:v>
                </c:pt>
                <c:pt idx="8">
                  <c:v>25.539571428571431</c:v>
                </c:pt>
                <c:pt idx="9">
                  <c:v>25.438571428571429</c:v>
                </c:pt>
                <c:pt idx="10">
                  <c:v>24.946333333333332</c:v>
                </c:pt>
                <c:pt idx="11">
                  <c:v>25.503666666666671</c:v>
                </c:pt>
              </c:numCache>
            </c:numRef>
          </c:val>
          <c:smooth val="0"/>
          <c:extLst>
            <c:ext xmlns:c16="http://schemas.microsoft.com/office/drawing/2014/chart" uri="{C3380CC4-5D6E-409C-BE32-E72D297353CC}">
              <c16:uniqueId val="{00000001-8EAD-42EC-AD15-09B3A5D32A4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27"/>
          <c:min val="24"/>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RDLW</a:t>
            </a:r>
            <a:r>
              <a:rPr lang="en-US"/>
              <a:t>R</a:t>
            </a:r>
          </a:p>
        </c:rich>
      </c:tx>
      <c:layout>
        <c:manualLayout>
          <c:xMode val="edge"/>
          <c:yMode val="edge"/>
          <c:x val="0.34522241309307206"/>
          <c:y val="0.14261705278479567"/>
        </c:manualLayout>
      </c:layout>
      <c:overlay val="1"/>
    </c:title>
    <c:autoTitleDeleted val="0"/>
    <c:plotArea>
      <c:layout>
        <c:manualLayout>
          <c:layoutTarget val="inner"/>
          <c:xMode val="edge"/>
          <c:yMode val="edge"/>
          <c:x val="9.11056628456062E-2"/>
          <c:y val="5.8450932031517612E-2"/>
          <c:w val="0.86830892106086521"/>
          <c:h val="0.82105909575768099"/>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Rad'!$B$183:$M$183</c:f>
              <c:numCache>
                <c:formatCode>0.0</c:formatCode>
                <c:ptCount val="12"/>
                <c:pt idx="0">
                  <c:v>-54.232999999999997</c:v>
                </c:pt>
                <c:pt idx="1">
                  <c:v>-54.777999999999999</c:v>
                </c:pt>
                <c:pt idx="2">
                  <c:v>-54.994999999999997</c:v>
                </c:pt>
                <c:pt idx="3">
                  <c:v>-36.795999999999999</c:v>
                </c:pt>
                <c:pt idx="4">
                  <c:v>-30.01</c:v>
                </c:pt>
                <c:pt idx="5">
                  <c:v>-29.794</c:v>
                </c:pt>
                <c:pt idx="6">
                  <c:v>-30.449000000000002</c:v>
                </c:pt>
                <c:pt idx="7">
                  <c:v>-27.423999999999999</c:v>
                </c:pt>
                <c:pt idx="8">
                  <c:v>-29.361999999999998</c:v>
                </c:pt>
                <c:pt idx="9">
                  <c:v>-30.152999999999999</c:v>
                </c:pt>
              </c:numCache>
            </c:numRef>
          </c:val>
          <c:smooth val="0"/>
          <c:extLst>
            <c:ext xmlns:c16="http://schemas.microsoft.com/office/drawing/2014/chart" uri="{C3380CC4-5D6E-409C-BE32-E72D297353CC}">
              <c16:uniqueId val="{00000000-5A49-40E8-9A9F-80F38CE2A22A}"/>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Rad'!$B$190:$M$190</c:f>
                <c:numCache>
                  <c:formatCode>General</c:formatCode>
                  <c:ptCount val="12"/>
                  <c:pt idx="0">
                    <c:v>9.129837860918812</c:v>
                  </c:pt>
                  <c:pt idx="1">
                    <c:v>3.856715908645592</c:v>
                  </c:pt>
                  <c:pt idx="2">
                    <c:v>4.9523813127289236</c:v>
                  </c:pt>
                  <c:pt idx="3">
                    <c:v>4.3397959591052979</c:v>
                  </c:pt>
                  <c:pt idx="4">
                    <c:v>1.7237799412089376</c:v>
                  </c:pt>
                  <c:pt idx="5">
                    <c:v>4.4858799158077556</c:v>
                  </c:pt>
                  <c:pt idx="6">
                    <c:v>2.5509982826523507</c:v>
                  </c:pt>
                  <c:pt idx="7">
                    <c:v>1.5919655266667176</c:v>
                  </c:pt>
                  <c:pt idx="8">
                    <c:v>4.2374819960286052</c:v>
                  </c:pt>
                  <c:pt idx="9">
                    <c:v>1.5210217743659151</c:v>
                  </c:pt>
                  <c:pt idx="10">
                    <c:v>5.4396143123080636</c:v>
                  </c:pt>
                  <c:pt idx="11">
                    <c:v>8.4921412003490797</c:v>
                  </c:pt>
                </c:numCache>
              </c:numRef>
            </c:plus>
            <c:minus>
              <c:numRef>
                <c:f>'Net Rad'!$B$190:$M$190</c:f>
                <c:numCache>
                  <c:formatCode>General</c:formatCode>
                  <c:ptCount val="12"/>
                  <c:pt idx="0">
                    <c:v>9.129837860918812</c:v>
                  </c:pt>
                  <c:pt idx="1">
                    <c:v>3.856715908645592</c:v>
                  </c:pt>
                  <c:pt idx="2">
                    <c:v>4.9523813127289236</c:v>
                  </c:pt>
                  <c:pt idx="3">
                    <c:v>4.3397959591052979</c:v>
                  </c:pt>
                  <c:pt idx="4">
                    <c:v>1.7237799412089376</c:v>
                  </c:pt>
                  <c:pt idx="5">
                    <c:v>4.4858799158077556</c:v>
                  </c:pt>
                  <c:pt idx="6">
                    <c:v>2.5509982826523507</c:v>
                  </c:pt>
                  <c:pt idx="7">
                    <c:v>1.5919655266667176</c:v>
                  </c:pt>
                  <c:pt idx="8">
                    <c:v>4.2374819960286052</c:v>
                  </c:pt>
                  <c:pt idx="9">
                    <c:v>1.5210217743659151</c:v>
                  </c:pt>
                  <c:pt idx="10">
                    <c:v>5.4396143123080636</c:v>
                  </c:pt>
                  <c:pt idx="11">
                    <c:v>8.4921412003490797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Rad'!$B$189:$M$189</c:f>
              <c:numCache>
                <c:formatCode>0.0</c:formatCode>
                <c:ptCount val="12"/>
                <c:pt idx="0">
                  <c:v>-51.831166666666668</c:v>
                </c:pt>
                <c:pt idx="1">
                  <c:v>-55.25</c:v>
                </c:pt>
                <c:pt idx="2">
                  <c:v>-57.142666666666663</c:v>
                </c:pt>
                <c:pt idx="3">
                  <c:v>-44.874833333333335</c:v>
                </c:pt>
                <c:pt idx="4">
                  <c:v>-30.735571428571429</c:v>
                </c:pt>
                <c:pt idx="5">
                  <c:v>-30.478428571428573</c:v>
                </c:pt>
                <c:pt idx="6">
                  <c:v>-26.603714285714286</c:v>
                </c:pt>
                <c:pt idx="7">
                  <c:v>-28.013285714285718</c:v>
                </c:pt>
                <c:pt idx="8">
                  <c:v>-28.797999999999998</c:v>
                </c:pt>
                <c:pt idx="9">
                  <c:v>-30.952714285714286</c:v>
                </c:pt>
                <c:pt idx="10">
                  <c:v>-26.490333333333336</c:v>
                </c:pt>
                <c:pt idx="11">
                  <c:v>-40.241833333333339</c:v>
                </c:pt>
              </c:numCache>
            </c:numRef>
          </c:val>
          <c:smooth val="0"/>
          <c:extLst>
            <c:ext xmlns:c16="http://schemas.microsoft.com/office/drawing/2014/chart" uri="{C3380CC4-5D6E-409C-BE32-E72D297353CC}">
              <c16:uniqueId val="{00000001-5A49-40E8-9A9F-80F38CE2A22A}"/>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a:pPr>
                <a:r>
                  <a:rPr lang="en-US" sz="1400"/>
                  <a:t>Raw Dwonweling Long Ware Rad.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420957026803276"/>
          <c:y val="0.73569516793641798"/>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RUL</a:t>
            </a:r>
            <a:r>
              <a:rPr lang="en-US"/>
              <a:t>WR</a:t>
            </a:r>
          </a:p>
        </c:rich>
      </c:tx>
      <c:overlay val="1"/>
    </c:title>
    <c:autoTitleDeleted val="0"/>
    <c:plotArea>
      <c:layout>
        <c:manualLayout>
          <c:layoutTarget val="inner"/>
          <c:xMode val="edge"/>
          <c:yMode val="edge"/>
          <c:x val="9.11056628456062E-2"/>
          <c:y val="6.4501383266548099E-2"/>
          <c:w val="0.86830892106086521"/>
          <c:h val="0.81500864452265032"/>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Rad'!$B$208:$M$208</c:f>
              <c:numCache>
                <c:formatCode>0.00</c:formatCode>
                <c:ptCount val="12"/>
                <c:pt idx="0">
                  <c:v>2.516</c:v>
                </c:pt>
                <c:pt idx="1">
                  <c:v>7.984</c:v>
                </c:pt>
                <c:pt idx="2">
                  <c:v>7.0759999999999996</c:v>
                </c:pt>
                <c:pt idx="3">
                  <c:v>3.3220000000000001</c:v>
                </c:pt>
                <c:pt idx="4">
                  <c:v>2.0990000000000002</c:v>
                </c:pt>
                <c:pt idx="5">
                  <c:v>1.2150000000000001</c:v>
                </c:pt>
                <c:pt idx="6">
                  <c:v>0.94199999999999995</c:v>
                </c:pt>
                <c:pt idx="7">
                  <c:v>2.0470000000000002</c:v>
                </c:pt>
                <c:pt idx="8">
                  <c:v>1.2</c:v>
                </c:pt>
                <c:pt idx="9">
                  <c:v>1.0649999999999999</c:v>
                </c:pt>
              </c:numCache>
            </c:numRef>
          </c:val>
          <c:smooth val="0"/>
          <c:extLst>
            <c:ext xmlns:c16="http://schemas.microsoft.com/office/drawing/2014/chart" uri="{C3380CC4-5D6E-409C-BE32-E72D297353CC}">
              <c16:uniqueId val="{00000000-F71C-4F60-B826-8B17729BD755}"/>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Rad'!$B$215:$M$215</c:f>
                <c:numCache>
                  <c:formatCode>General</c:formatCode>
                  <c:ptCount val="12"/>
                  <c:pt idx="0">
                    <c:v>5.0440397169993281</c:v>
                  </c:pt>
                  <c:pt idx="1">
                    <c:v>3.6722928895536975</c:v>
                  </c:pt>
                  <c:pt idx="2">
                    <c:v>5.62227888849353</c:v>
                  </c:pt>
                  <c:pt idx="3">
                    <c:v>5.1853317123079625</c:v>
                  </c:pt>
                  <c:pt idx="4">
                    <c:v>1.3233711821383636</c:v>
                  </c:pt>
                  <c:pt idx="5">
                    <c:v>2.3784132565741425</c:v>
                  </c:pt>
                  <c:pt idx="6">
                    <c:v>1.4980478090151983</c:v>
                  </c:pt>
                  <c:pt idx="7">
                    <c:v>0.79977032417349181</c:v>
                  </c:pt>
                  <c:pt idx="8">
                    <c:v>1.6901459925670557</c:v>
                  </c:pt>
                  <c:pt idx="9">
                    <c:v>0.84832973149202684</c:v>
                  </c:pt>
                  <c:pt idx="10">
                    <c:v>1.0166730874114189</c:v>
                  </c:pt>
                  <c:pt idx="11">
                    <c:v>1.7340647911770768</c:v>
                  </c:pt>
                </c:numCache>
              </c:numRef>
            </c:plus>
            <c:minus>
              <c:numRef>
                <c:f>'Net Rad'!$B$215:$M$215</c:f>
                <c:numCache>
                  <c:formatCode>General</c:formatCode>
                  <c:ptCount val="12"/>
                  <c:pt idx="0">
                    <c:v>5.0440397169993281</c:v>
                  </c:pt>
                  <c:pt idx="1">
                    <c:v>3.6722928895536975</c:v>
                  </c:pt>
                  <c:pt idx="2">
                    <c:v>5.62227888849353</c:v>
                  </c:pt>
                  <c:pt idx="3">
                    <c:v>5.1853317123079625</c:v>
                  </c:pt>
                  <c:pt idx="4">
                    <c:v>1.3233711821383636</c:v>
                  </c:pt>
                  <c:pt idx="5">
                    <c:v>2.3784132565741425</c:v>
                  </c:pt>
                  <c:pt idx="6">
                    <c:v>1.4980478090151983</c:v>
                  </c:pt>
                  <c:pt idx="7">
                    <c:v>0.79977032417349181</c:v>
                  </c:pt>
                  <c:pt idx="8">
                    <c:v>1.6901459925670557</c:v>
                  </c:pt>
                  <c:pt idx="9">
                    <c:v>0.84832973149202684</c:v>
                  </c:pt>
                  <c:pt idx="10">
                    <c:v>1.0166730874114189</c:v>
                  </c:pt>
                  <c:pt idx="11">
                    <c:v>1.7340647911770768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Rad'!$B$214:$M$214</c:f>
              <c:numCache>
                <c:formatCode>0.00</c:formatCode>
                <c:ptCount val="12"/>
                <c:pt idx="0">
                  <c:v>6.6623333333333328</c:v>
                </c:pt>
                <c:pt idx="1">
                  <c:v>10.494666666666667</c:v>
                </c:pt>
                <c:pt idx="2">
                  <c:v>13.003499999999997</c:v>
                </c:pt>
                <c:pt idx="3">
                  <c:v>9.3968333333333351</c:v>
                </c:pt>
                <c:pt idx="4">
                  <c:v>4.1704285714285714</c:v>
                </c:pt>
                <c:pt idx="5">
                  <c:v>2.8684285714285713</c:v>
                </c:pt>
                <c:pt idx="6">
                  <c:v>2.6202857142857146</c:v>
                </c:pt>
                <c:pt idx="7">
                  <c:v>2.1767142857142856</c:v>
                </c:pt>
                <c:pt idx="8">
                  <c:v>1.7038571428571427</c:v>
                </c:pt>
                <c:pt idx="9">
                  <c:v>1.9289999999999998</c:v>
                </c:pt>
                <c:pt idx="10">
                  <c:v>2.3038333333333334</c:v>
                </c:pt>
                <c:pt idx="11">
                  <c:v>2.1345000000000001</c:v>
                </c:pt>
              </c:numCache>
            </c:numRef>
          </c:val>
          <c:smooth val="0"/>
          <c:extLst>
            <c:ext xmlns:c16="http://schemas.microsoft.com/office/drawing/2014/chart" uri="{C3380CC4-5D6E-409C-BE32-E72D297353CC}">
              <c16:uniqueId val="{00000001-F71C-4F60-B826-8B17729BD75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a:pPr>
                <a:r>
                  <a:rPr lang="en-US" sz="1400" b="1" i="0" baseline="0">
                    <a:effectLst/>
                  </a:rPr>
                  <a:t>Raw 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US</a:t>
            </a:r>
            <a:r>
              <a:rPr lang="en-US"/>
              <a:t>WR</a:t>
            </a:r>
          </a:p>
        </c:rich>
      </c:tx>
      <c:overlay val="1"/>
    </c:title>
    <c:autoTitleDeleted val="0"/>
    <c:plotArea>
      <c:layout>
        <c:manualLayout>
          <c:layoutTarget val="inner"/>
          <c:xMode val="edge"/>
          <c:yMode val="edge"/>
          <c:x val="9.11056628456062E-2"/>
          <c:y val="7.0551834501578578E-2"/>
          <c:w val="0.86830892106086521"/>
          <c:h val="0.80895819328761986"/>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Rad'!$B$258:$M$258</c:f>
              <c:numCache>
                <c:formatCode>0.0</c:formatCode>
                <c:ptCount val="12"/>
                <c:pt idx="0">
                  <c:v>39.875999999999998</c:v>
                </c:pt>
                <c:pt idx="1">
                  <c:v>38.948</c:v>
                </c:pt>
                <c:pt idx="2">
                  <c:v>38.299999999999997</c:v>
                </c:pt>
                <c:pt idx="3">
                  <c:v>30.986000000000001</c:v>
                </c:pt>
                <c:pt idx="4">
                  <c:v>28.47</c:v>
                </c:pt>
                <c:pt idx="5">
                  <c:v>27.716999999999999</c:v>
                </c:pt>
                <c:pt idx="6">
                  <c:v>27.655000000000001</c:v>
                </c:pt>
                <c:pt idx="7">
                  <c:v>26.06</c:v>
                </c:pt>
                <c:pt idx="8">
                  <c:v>29.408999999999999</c:v>
                </c:pt>
                <c:pt idx="9">
                  <c:v>27</c:v>
                </c:pt>
              </c:numCache>
            </c:numRef>
          </c:val>
          <c:smooth val="0"/>
          <c:extLst>
            <c:ext xmlns:c16="http://schemas.microsoft.com/office/drawing/2014/chart" uri="{C3380CC4-5D6E-409C-BE32-E72D297353CC}">
              <c16:uniqueId val="{00000000-E8D2-4F5A-B627-3D8C8D439E27}"/>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Rad'!$B$265:$M$265</c:f>
                <c:numCache>
                  <c:formatCode>General</c:formatCode>
                  <c:ptCount val="12"/>
                  <c:pt idx="0">
                    <c:v>4.5168343671204152</c:v>
                  </c:pt>
                  <c:pt idx="1">
                    <c:v>2.2684354446769408</c:v>
                  </c:pt>
                  <c:pt idx="2">
                    <c:v>5.2564987079487437</c:v>
                  </c:pt>
                  <c:pt idx="3">
                    <c:v>3.2324627401822705</c:v>
                  </c:pt>
                  <c:pt idx="4">
                    <c:v>2.5383748081531747</c:v>
                  </c:pt>
                  <c:pt idx="5">
                    <c:v>3.5941851384595829</c:v>
                  </c:pt>
                  <c:pt idx="6">
                    <c:v>3.5152418937291525</c:v>
                  </c:pt>
                  <c:pt idx="7">
                    <c:v>0.97711480048832222</c:v>
                  </c:pt>
                  <c:pt idx="8">
                    <c:v>3.0986940182998906</c:v>
                  </c:pt>
                  <c:pt idx="9">
                    <c:v>2.4493365768441597</c:v>
                  </c:pt>
                  <c:pt idx="10">
                    <c:v>3.5370047592089522</c:v>
                  </c:pt>
                  <c:pt idx="11">
                    <c:v>3.3823270539674297</c:v>
                  </c:pt>
                </c:numCache>
              </c:numRef>
            </c:plus>
            <c:minus>
              <c:numRef>
                <c:f>'Net Rad'!$B$265:$M$265</c:f>
                <c:numCache>
                  <c:formatCode>General</c:formatCode>
                  <c:ptCount val="12"/>
                  <c:pt idx="0">
                    <c:v>4.5168343671204152</c:v>
                  </c:pt>
                  <c:pt idx="1">
                    <c:v>2.2684354446769408</c:v>
                  </c:pt>
                  <c:pt idx="2">
                    <c:v>5.2564987079487437</c:v>
                  </c:pt>
                  <c:pt idx="3">
                    <c:v>3.2324627401822705</c:v>
                  </c:pt>
                  <c:pt idx="4">
                    <c:v>2.5383748081531747</c:v>
                  </c:pt>
                  <c:pt idx="5">
                    <c:v>3.5941851384595829</c:v>
                  </c:pt>
                  <c:pt idx="6">
                    <c:v>3.5152418937291525</c:v>
                  </c:pt>
                  <c:pt idx="7">
                    <c:v>0.97711480048832222</c:v>
                  </c:pt>
                  <c:pt idx="8">
                    <c:v>3.0986940182998906</c:v>
                  </c:pt>
                  <c:pt idx="9">
                    <c:v>2.4493365768441597</c:v>
                  </c:pt>
                  <c:pt idx="10">
                    <c:v>3.5370047592089522</c:v>
                  </c:pt>
                  <c:pt idx="11">
                    <c:v>3.3823270539674297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Rad'!$B$264:$M$264</c:f>
              <c:numCache>
                <c:formatCode>0.0</c:formatCode>
                <c:ptCount val="12"/>
                <c:pt idx="0">
                  <c:v>38.930500000000002</c:v>
                </c:pt>
                <c:pt idx="1">
                  <c:v>39.694833333333335</c:v>
                </c:pt>
                <c:pt idx="2">
                  <c:v>40.81133333333333</c:v>
                </c:pt>
                <c:pt idx="3">
                  <c:v>34.50216666666666</c:v>
                </c:pt>
                <c:pt idx="4">
                  <c:v>25.996000000000002</c:v>
                </c:pt>
                <c:pt idx="5">
                  <c:v>24.551142857142857</c:v>
                </c:pt>
                <c:pt idx="6">
                  <c:v>23.824285714285715</c:v>
                </c:pt>
                <c:pt idx="7">
                  <c:v>25.231999999999999</c:v>
                </c:pt>
                <c:pt idx="8">
                  <c:v>26.675428571428572</c:v>
                </c:pt>
                <c:pt idx="9">
                  <c:v>27.54</c:v>
                </c:pt>
                <c:pt idx="10">
                  <c:v>25.645666666666667</c:v>
                </c:pt>
                <c:pt idx="11">
                  <c:v>32.891500000000001</c:v>
                </c:pt>
              </c:numCache>
            </c:numRef>
          </c:val>
          <c:smooth val="0"/>
          <c:extLst>
            <c:ext xmlns:c16="http://schemas.microsoft.com/office/drawing/2014/chart" uri="{C3380CC4-5D6E-409C-BE32-E72D297353CC}">
              <c16:uniqueId val="{00000001-E8D2-4F5A-B627-3D8C8D439E27}"/>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15"/>
        </c:scaling>
        <c:delete val="0"/>
        <c:axPos val="l"/>
        <c:title>
          <c:tx>
            <c:rich>
              <a:bodyPr rot="-5400000" vert="horz"/>
              <a:lstStyle/>
              <a:p>
                <a:pPr>
                  <a:defRPr/>
                </a:pPr>
                <a:r>
                  <a:rPr lang="en-US" sz="1400" b="1" i="0" baseline="0">
                    <a:effectLst/>
                  </a:rPr>
                  <a:t>Upwelling Short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UL</a:t>
            </a:r>
            <a:r>
              <a:rPr lang="en-US"/>
              <a:t>WR</a:t>
            </a:r>
          </a:p>
        </c:rich>
      </c:tx>
      <c:overlay val="1"/>
    </c:title>
    <c:autoTitleDeleted val="0"/>
    <c:plotArea>
      <c:layout>
        <c:manualLayout>
          <c:layoutTarget val="inner"/>
          <c:xMode val="edge"/>
          <c:yMode val="edge"/>
          <c:x val="9.8597302851479884E-2"/>
          <c:y val="8.5677962589154832E-2"/>
          <c:w val="0.86081731460514255"/>
          <c:h val="0.79383206520004379"/>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Rad'!$B$233:$M$233</c:f>
              <c:numCache>
                <c:formatCode>0.0</c:formatCode>
                <c:ptCount val="12"/>
                <c:pt idx="0">
                  <c:v>454.06299999999999</c:v>
                </c:pt>
                <c:pt idx="1">
                  <c:v>460.29700000000003</c:v>
                </c:pt>
                <c:pt idx="2">
                  <c:v>460.04399999999998</c:v>
                </c:pt>
                <c:pt idx="3">
                  <c:v>455.96699999999998</c:v>
                </c:pt>
                <c:pt idx="4">
                  <c:v>454.26799999999997</c:v>
                </c:pt>
                <c:pt idx="5">
                  <c:v>451.78500000000003</c:v>
                </c:pt>
                <c:pt idx="6">
                  <c:v>453.87299999999999</c:v>
                </c:pt>
                <c:pt idx="7">
                  <c:v>452.25</c:v>
                </c:pt>
                <c:pt idx="8">
                  <c:v>452.43099999999998</c:v>
                </c:pt>
                <c:pt idx="9">
                  <c:v>452.322</c:v>
                </c:pt>
              </c:numCache>
            </c:numRef>
          </c:val>
          <c:smooth val="0"/>
          <c:extLst>
            <c:ext xmlns:c16="http://schemas.microsoft.com/office/drawing/2014/chart" uri="{C3380CC4-5D6E-409C-BE32-E72D297353CC}">
              <c16:uniqueId val="{00000000-9F17-4804-82F0-6459CC37D8D3}"/>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Rad'!$B$240:$M$240</c:f>
                <c:numCache>
                  <c:formatCode>General</c:formatCode>
                  <c:ptCount val="12"/>
                  <c:pt idx="0">
                    <c:v>6.4339385682488412</c:v>
                  </c:pt>
                  <c:pt idx="1">
                    <c:v>3.6822036155903515</c:v>
                  </c:pt>
                  <c:pt idx="2">
                    <c:v>6.8653227673577071</c:v>
                  </c:pt>
                  <c:pt idx="3">
                    <c:v>7.3128561770806595</c:v>
                  </c:pt>
                  <c:pt idx="4">
                    <c:v>2.6733958073688178</c:v>
                  </c:pt>
                  <c:pt idx="5">
                    <c:v>5.0058464057634904</c:v>
                  </c:pt>
                  <c:pt idx="6">
                    <c:v>2.0158314956978964</c:v>
                  </c:pt>
                  <c:pt idx="7">
                    <c:v>1.7562676198065428</c:v>
                  </c:pt>
                  <c:pt idx="8">
                    <c:v>2.2086525842909834</c:v>
                  </c:pt>
                  <c:pt idx="9">
                    <c:v>2.588415851258755</c:v>
                  </c:pt>
                  <c:pt idx="10">
                    <c:v>3.266765643058374</c:v>
                  </c:pt>
                  <c:pt idx="11">
                    <c:v>4.5155876989232215</c:v>
                  </c:pt>
                </c:numCache>
              </c:numRef>
            </c:plus>
            <c:minus>
              <c:numRef>
                <c:f>'Net Rad'!$B$240:$M$240</c:f>
                <c:numCache>
                  <c:formatCode>General</c:formatCode>
                  <c:ptCount val="12"/>
                  <c:pt idx="0">
                    <c:v>6.4339385682488412</c:v>
                  </c:pt>
                  <c:pt idx="1">
                    <c:v>3.6822036155903515</c:v>
                  </c:pt>
                  <c:pt idx="2">
                    <c:v>6.8653227673577071</c:v>
                  </c:pt>
                  <c:pt idx="3">
                    <c:v>7.3128561770806595</c:v>
                  </c:pt>
                  <c:pt idx="4">
                    <c:v>2.6733958073688178</c:v>
                  </c:pt>
                  <c:pt idx="5">
                    <c:v>5.0058464057634904</c:v>
                  </c:pt>
                  <c:pt idx="6">
                    <c:v>2.0158314956978964</c:v>
                  </c:pt>
                  <c:pt idx="7">
                    <c:v>1.7562676198065428</c:v>
                  </c:pt>
                  <c:pt idx="8">
                    <c:v>2.2086525842909834</c:v>
                  </c:pt>
                  <c:pt idx="9">
                    <c:v>2.588415851258755</c:v>
                  </c:pt>
                  <c:pt idx="10">
                    <c:v>3.266765643058374</c:v>
                  </c:pt>
                  <c:pt idx="11">
                    <c:v>4.5155876989232215</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Rad'!$B$239:$M$239</c:f>
              <c:numCache>
                <c:formatCode>0.0</c:formatCode>
                <c:ptCount val="12"/>
                <c:pt idx="0">
                  <c:v>456.77450000000005</c:v>
                </c:pt>
                <c:pt idx="1">
                  <c:v>462.0216666666667</c:v>
                </c:pt>
                <c:pt idx="2">
                  <c:v>466.39249999999998</c:v>
                </c:pt>
                <c:pt idx="3">
                  <c:v>465.48933333333338</c:v>
                </c:pt>
                <c:pt idx="4">
                  <c:v>458.57714285714286</c:v>
                </c:pt>
                <c:pt idx="5">
                  <c:v>456.15428571428572</c:v>
                </c:pt>
                <c:pt idx="6">
                  <c:v>454.40142857142854</c:v>
                </c:pt>
                <c:pt idx="7">
                  <c:v>454.63242857142853</c:v>
                </c:pt>
                <c:pt idx="8">
                  <c:v>453.34371428571427</c:v>
                </c:pt>
                <c:pt idx="9">
                  <c:v>452.96642857142859</c:v>
                </c:pt>
                <c:pt idx="10">
                  <c:v>450.30283333333335</c:v>
                </c:pt>
                <c:pt idx="11">
                  <c:v>453.54566666666665</c:v>
                </c:pt>
              </c:numCache>
            </c:numRef>
          </c:val>
          <c:smooth val="0"/>
          <c:extLst>
            <c:ext xmlns:c16="http://schemas.microsoft.com/office/drawing/2014/chart" uri="{C3380CC4-5D6E-409C-BE32-E72D297353CC}">
              <c16:uniqueId val="{00000001-9F17-4804-82F0-6459CC37D8D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445"/>
        </c:scaling>
        <c:delete val="0"/>
        <c:axPos val="l"/>
        <c:title>
          <c:tx>
            <c:rich>
              <a:bodyPr rot="-5400000" vert="horz"/>
              <a:lstStyle/>
              <a:p>
                <a:pPr>
                  <a:defRPr/>
                </a:pPr>
                <a:r>
                  <a:rPr lang="en-US" sz="1400" b="1" i="0" baseline="0">
                    <a:effectLst/>
                  </a:rPr>
                  <a:t>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Soil</a:t>
            </a:r>
            <a:r>
              <a:rPr lang="en-US" baseline="0"/>
              <a:t> Temp.</a:t>
            </a:r>
            <a:endParaRPr lang="en-US"/>
          </a:p>
        </c:rich>
      </c:tx>
      <c:overlay val="1"/>
    </c:title>
    <c:autoTitleDeleted val="0"/>
    <c:plotArea>
      <c:layout>
        <c:manualLayout>
          <c:layoutTarget val="inner"/>
          <c:xMode val="edge"/>
          <c:yMode val="edge"/>
          <c:x val="9.11056628456062E-2"/>
          <c:y val="6.7526608884063352E-2"/>
          <c:w val="0.86830892106086521"/>
          <c:h val="0.81198341890513515"/>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Rad'!$B$283:$M$283</c:f>
              <c:numCache>
                <c:formatCode>0.0</c:formatCode>
                <c:ptCount val="12"/>
                <c:pt idx="0">
                  <c:v>27.123000000000001</c:v>
                </c:pt>
                <c:pt idx="1">
                  <c:v>27.184999999999999</c:v>
                </c:pt>
                <c:pt idx="2">
                  <c:v>27.106999999999999</c:v>
                </c:pt>
                <c:pt idx="3">
                  <c:v>27.367000000000001</c:v>
                </c:pt>
                <c:pt idx="4">
                  <c:v>27.366</c:v>
                </c:pt>
                <c:pt idx="5">
                  <c:v>26.927</c:v>
                </c:pt>
                <c:pt idx="6">
                  <c:v>27.431000000000001</c:v>
                </c:pt>
                <c:pt idx="7">
                  <c:v>27.015999999999998</c:v>
                </c:pt>
                <c:pt idx="8">
                  <c:v>27.283000000000001</c:v>
                </c:pt>
                <c:pt idx="9">
                  <c:v>27.372</c:v>
                </c:pt>
              </c:numCache>
            </c:numRef>
          </c:val>
          <c:smooth val="0"/>
          <c:extLst>
            <c:ext xmlns:c16="http://schemas.microsoft.com/office/drawing/2014/chart" uri="{C3380CC4-5D6E-409C-BE32-E72D297353CC}">
              <c16:uniqueId val="{00000000-7398-4932-AB60-F2A037332362}"/>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Rad'!$B$290:$M$290</c:f>
                <c:numCache>
                  <c:formatCode>General</c:formatCode>
                  <c:ptCount val="12"/>
                  <c:pt idx="0">
                    <c:v>0.87500125714195409</c:v>
                  </c:pt>
                  <c:pt idx="1">
                    <c:v>0.71406313913173458</c:v>
                  </c:pt>
                  <c:pt idx="2">
                    <c:v>1.0640908639146693</c:v>
                  </c:pt>
                  <c:pt idx="3">
                    <c:v>0.84029314329385463</c:v>
                  </c:pt>
                  <c:pt idx="4">
                    <c:v>0.32198158776107527</c:v>
                  </c:pt>
                  <c:pt idx="5">
                    <c:v>0.53506850071257828</c:v>
                  </c:pt>
                  <c:pt idx="6">
                    <c:v>0.41474002183812181</c:v>
                  </c:pt>
                  <c:pt idx="7">
                    <c:v>0.24534766391893018</c:v>
                  </c:pt>
                  <c:pt idx="8">
                    <c:v>0.29371455206584168</c:v>
                  </c:pt>
                  <c:pt idx="9">
                    <c:v>0.60896262298311554</c:v>
                  </c:pt>
                  <c:pt idx="10">
                    <c:v>0.27379883126120291</c:v>
                  </c:pt>
                  <c:pt idx="11">
                    <c:v>0.67528734624602516</c:v>
                  </c:pt>
                </c:numCache>
              </c:numRef>
            </c:plus>
            <c:minus>
              <c:numRef>
                <c:f>'Net Rad'!$B$290:$M$290</c:f>
                <c:numCache>
                  <c:formatCode>General</c:formatCode>
                  <c:ptCount val="12"/>
                  <c:pt idx="0">
                    <c:v>0.87500125714195409</c:v>
                  </c:pt>
                  <c:pt idx="1">
                    <c:v>0.71406313913173458</c:v>
                  </c:pt>
                  <c:pt idx="2">
                    <c:v>1.0640908639146693</c:v>
                  </c:pt>
                  <c:pt idx="3">
                    <c:v>0.84029314329385463</c:v>
                  </c:pt>
                  <c:pt idx="4">
                    <c:v>0.32198158776107527</c:v>
                  </c:pt>
                  <c:pt idx="5">
                    <c:v>0.53506850071257828</c:v>
                  </c:pt>
                  <c:pt idx="6">
                    <c:v>0.41474002183812181</c:v>
                  </c:pt>
                  <c:pt idx="7">
                    <c:v>0.24534766391893018</c:v>
                  </c:pt>
                  <c:pt idx="8">
                    <c:v>0.29371455206584168</c:v>
                  </c:pt>
                  <c:pt idx="9">
                    <c:v>0.60896262298311554</c:v>
                  </c:pt>
                  <c:pt idx="10">
                    <c:v>0.27379883126120291</c:v>
                  </c:pt>
                  <c:pt idx="11">
                    <c:v>0.67528734624602516</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Rad'!$B$289:$M$289</c:f>
              <c:numCache>
                <c:formatCode>0.0</c:formatCode>
                <c:ptCount val="12"/>
                <c:pt idx="0">
                  <c:v>27.099</c:v>
                </c:pt>
                <c:pt idx="1">
                  <c:v>27.561166666666665</c:v>
                </c:pt>
                <c:pt idx="2">
                  <c:v>28.262166666666669</c:v>
                </c:pt>
                <c:pt idx="3">
                  <c:v>28.473166666666668</c:v>
                </c:pt>
                <c:pt idx="4">
                  <c:v>27.523857142857146</c:v>
                </c:pt>
                <c:pt idx="5">
                  <c:v>27.320884427053251</c:v>
                </c:pt>
                <c:pt idx="6">
                  <c:v>27.237428571428573</c:v>
                </c:pt>
                <c:pt idx="7">
                  <c:v>27.148857142857143</c:v>
                </c:pt>
                <c:pt idx="8">
                  <c:v>27.115714285714287</c:v>
                </c:pt>
                <c:pt idx="9">
                  <c:v>26.839857142857145</c:v>
                </c:pt>
                <c:pt idx="10">
                  <c:v>26.460599999999999</c:v>
                </c:pt>
                <c:pt idx="11">
                  <c:v>26.997000000000003</c:v>
                </c:pt>
              </c:numCache>
            </c:numRef>
          </c:val>
          <c:smooth val="0"/>
          <c:extLst>
            <c:ext xmlns:c16="http://schemas.microsoft.com/office/drawing/2014/chart" uri="{C3380CC4-5D6E-409C-BE32-E72D297353CC}">
              <c16:uniqueId val="{00000001-7398-4932-AB60-F2A037332362}"/>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NLWR</a:t>
            </a:r>
          </a:p>
        </c:rich>
      </c:tx>
      <c:overlay val="1"/>
    </c:title>
    <c:autoTitleDeleted val="0"/>
    <c:plotArea>
      <c:layout>
        <c:manualLayout>
          <c:layoutTarget val="inner"/>
          <c:xMode val="edge"/>
          <c:yMode val="edge"/>
          <c:x val="9.11056628456062E-2"/>
          <c:y val="0.10110403752722399"/>
          <c:w val="0.86830892106086521"/>
          <c:h val="0.77840581097575567"/>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Rad'!$B$83:$M$83</c:f>
              <c:numCache>
                <c:formatCode>0.0</c:formatCode>
                <c:ptCount val="12"/>
                <c:pt idx="0">
                  <c:v>-56.749000000000002</c:v>
                </c:pt>
                <c:pt idx="1">
                  <c:v>-62.762</c:v>
                </c:pt>
                <c:pt idx="2">
                  <c:v>-62.070999999999998</c:v>
                </c:pt>
                <c:pt idx="3">
                  <c:v>-40.118000000000002</c:v>
                </c:pt>
                <c:pt idx="4">
                  <c:v>-32.109000000000002</c:v>
                </c:pt>
                <c:pt idx="5">
                  <c:v>-31.007999999999999</c:v>
                </c:pt>
                <c:pt idx="6">
                  <c:v>-31.390999999999998</c:v>
                </c:pt>
                <c:pt idx="7">
                  <c:v>-29.472000000000001</c:v>
                </c:pt>
                <c:pt idx="8">
                  <c:v>-30.562000000000001</c:v>
                </c:pt>
                <c:pt idx="9">
                  <c:v>-31.218</c:v>
                </c:pt>
              </c:numCache>
            </c:numRef>
          </c:val>
          <c:smooth val="0"/>
          <c:extLst>
            <c:ext xmlns:c16="http://schemas.microsoft.com/office/drawing/2014/chart" uri="{C3380CC4-5D6E-409C-BE32-E72D297353CC}">
              <c16:uniqueId val="{00000000-12F1-4014-8E3E-9B1FC59ED831}"/>
            </c:ext>
          </c:extLst>
        </c:ser>
        <c:ser>
          <c:idx val="1"/>
          <c:order val="1"/>
          <c:tx>
            <c:v>2015-2020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Rad'!$B$90:$M$90</c:f>
                <c:numCache>
                  <c:formatCode>General</c:formatCode>
                  <c:ptCount val="12"/>
                  <c:pt idx="0">
                    <c:v>12.80602284343837</c:v>
                  </c:pt>
                  <c:pt idx="1">
                    <c:v>4.4119041542928672</c:v>
                  </c:pt>
                  <c:pt idx="2">
                    <c:v>8.6125207556596006</c:v>
                  </c:pt>
                  <c:pt idx="3">
                    <c:v>8.8536285367450951</c:v>
                  </c:pt>
                  <c:pt idx="4">
                    <c:v>2.3069736101861325</c:v>
                  </c:pt>
                  <c:pt idx="5">
                    <c:v>6.1470637008946829</c:v>
                  </c:pt>
                  <c:pt idx="6">
                    <c:v>2.5641475330855235</c:v>
                  </c:pt>
                  <c:pt idx="7">
                    <c:v>1.2489385779246995</c:v>
                  </c:pt>
                  <c:pt idx="8">
                    <c:v>3.63639224664065</c:v>
                  </c:pt>
                  <c:pt idx="9">
                    <c:v>1.4353638164988995</c:v>
                  </c:pt>
                  <c:pt idx="10">
                    <c:v>5.6609088198509738</c:v>
                  </c:pt>
                  <c:pt idx="11">
                    <c:v>8.795475897679788</c:v>
                  </c:pt>
                </c:numCache>
              </c:numRef>
            </c:plus>
            <c:minus>
              <c:numRef>
                <c:f>'Net Rad'!$B$90:$M$90</c:f>
                <c:numCache>
                  <c:formatCode>General</c:formatCode>
                  <c:ptCount val="12"/>
                  <c:pt idx="0">
                    <c:v>12.80602284343837</c:v>
                  </c:pt>
                  <c:pt idx="1">
                    <c:v>4.4119041542928672</c:v>
                  </c:pt>
                  <c:pt idx="2">
                    <c:v>8.6125207556596006</c:v>
                  </c:pt>
                  <c:pt idx="3">
                    <c:v>8.8536285367450951</c:v>
                  </c:pt>
                  <c:pt idx="4">
                    <c:v>2.3069736101861325</c:v>
                  </c:pt>
                  <c:pt idx="5">
                    <c:v>6.1470637008946829</c:v>
                  </c:pt>
                  <c:pt idx="6">
                    <c:v>2.5641475330855235</c:v>
                  </c:pt>
                  <c:pt idx="7">
                    <c:v>1.2489385779246995</c:v>
                  </c:pt>
                  <c:pt idx="8">
                    <c:v>3.63639224664065</c:v>
                  </c:pt>
                  <c:pt idx="9">
                    <c:v>1.4353638164988995</c:v>
                  </c:pt>
                  <c:pt idx="10">
                    <c:v>5.6609088198509738</c:v>
                  </c:pt>
                  <c:pt idx="11">
                    <c:v>8.795475897679788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Rad'!$B$89:$M$89</c:f>
              <c:numCache>
                <c:formatCode>0.0</c:formatCode>
                <c:ptCount val="12"/>
                <c:pt idx="0">
                  <c:v>-58.493666666666677</c:v>
                </c:pt>
                <c:pt idx="1">
                  <c:v>-65.744666666666674</c:v>
                </c:pt>
                <c:pt idx="2">
                  <c:v>-70.147833333333324</c:v>
                </c:pt>
                <c:pt idx="3">
                  <c:v>-54.271666666666668</c:v>
                </c:pt>
                <c:pt idx="4">
                  <c:v>-34.904714285714284</c:v>
                </c:pt>
                <c:pt idx="5">
                  <c:v>-33.350857142857144</c:v>
                </c:pt>
                <c:pt idx="6">
                  <c:v>-29.225285714285718</c:v>
                </c:pt>
                <c:pt idx="7">
                  <c:v>-30.18871428571429</c:v>
                </c:pt>
                <c:pt idx="8">
                  <c:v>-30.501714285714289</c:v>
                </c:pt>
                <c:pt idx="9">
                  <c:v>-32.881571428571426</c:v>
                </c:pt>
                <c:pt idx="10">
                  <c:v>-28.795666666666666</c:v>
                </c:pt>
                <c:pt idx="11">
                  <c:v>-42.376333333333335</c:v>
                </c:pt>
              </c:numCache>
            </c:numRef>
          </c:val>
          <c:smooth val="0"/>
          <c:extLst>
            <c:ext xmlns:c16="http://schemas.microsoft.com/office/drawing/2014/chart" uri="{C3380CC4-5D6E-409C-BE32-E72D297353CC}">
              <c16:uniqueId val="{00000001-12F1-4014-8E3E-9B1FC59ED831}"/>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0668467998996873"/>
          <c:y val="0.68517794318263403"/>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Celestino</a:t>
            </a:r>
          </a:p>
        </c:rich>
      </c:tx>
      <c:overlay val="1"/>
    </c:title>
    <c:autoTitleDeleted val="0"/>
    <c:plotArea>
      <c:layout>
        <c:manualLayout>
          <c:layoutTarget val="inner"/>
          <c:xMode val="edge"/>
          <c:yMode val="edge"/>
          <c:x val="0.11501853717371491"/>
          <c:y val="8.5924055688691103E-2"/>
          <c:w val="0.86767044948363181"/>
          <c:h val="0.77131861234736965"/>
        </c:manualLayout>
      </c:layout>
      <c:barChart>
        <c:barDir val="col"/>
        <c:grouping val="clustered"/>
        <c:varyColors val="0"/>
        <c:ser>
          <c:idx val="0"/>
          <c:order val="0"/>
          <c:tx>
            <c:v>2021</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Rainfall!$B$50:$M$50</c:f>
              <c:numCache>
                <c:formatCode>0.0</c:formatCode>
                <c:ptCount val="12"/>
                <c:pt idx="0">
                  <c:v>21.335000000000001</c:v>
                </c:pt>
                <c:pt idx="1">
                  <c:v>18.8</c:v>
                </c:pt>
                <c:pt idx="2">
                  <c:v>42.034999999999997</c:v>
                </c:pt>
                <c:pt idx="3">
                  <c:v>160.655</c:v>
                </c:pt>
                <c:pt idx="4">
                  <c:v>259.96500000000003</c:v>
                </c:pt>
                <c:pt idx="5">
                  <c:v>332.74</c:v>
                </c:pt>
                <c:pt idx="6">
                  <c:v>218.315</c:v>
                </c:pt>
                <c:pt idx="7">
                  <c:v>419.23500000000001</c:v>
                </c:pt>
                <c:pt idx="8">
                  <c:v>302.51</c:v>
                </c:pt>
                <c:pt idx="9">
                  <c:v>286.38499999999999</c:v>
                </c:pt>
              </c:numCache>
            </c:numRef>
          </c:val>
          <c:extLst>
            <c:ext xmlns:c16="http://schemas.microsoft.com/office/drawing/2014/chart" uri="{C3380CC4-5D6E-409C-BE32-E72D297353CC}">
              <c16:uniqueId val="{00000000-049A-4C57-8D8D-FDB2F7BC0144}"/>
            </c:ext>
          </c:extLst>
        </c:ser>
        <c:ser>
          <c:idx val="1"/>
          <c:order val="1"/>
          <c:tx>
            <c:v>2009-2019</c:v>
          </c:tx>
          <c:spPr>
            <a:solidFill>
              <a:srgbClr val="FF0000"/>
            </a:solidFill>
            <a:ln>
              <a:noFill/>
            </a:ln>
          </c:spPr>
          <c:invertIfNegative val="0"/>
          <c:errBars>
            <c:errBarType val="plus"/>
            <c:errValType val="cust"/>
            <c:noEndCap val="0"/>
            <c:plus>
              <c:numRef>
                <c:f>Rainfall!$B$57:$M$57</c:f>
                <c:numCache>
                  <c:formatCode>General</c:formatCode>
                  <c:ptCount val="12"/>
                  <c:pt idx="0">
                    <c:v>44.336121815434517</c:v>
                  </c:pt>
                  <c:pt idx="1">
                    <c:v>26.838419645810884</c:v>
                  </c:pt>
                  <c:pt idx="2">
                    <c:v>22.662400875581799</c:v>
                  </c:pt>
                  <c:pt idx="3">
                    <c:v>41.375913180947279</c:v>
                  </c:pt>
                  <c:pt idx="4">
                    <c:v>89.665716131050232</c:v>
                  </c:pt>
                  <c:pt idx="5">
                    <c:v>84.539044164635271</c:v>
                  </c:pt>
                  <c:pt idx="6">
                    <c:v>108.21210396437061</c:v>
                  </c:pt>
                  <c:pt idx="7">
                    <c:v>88.157809967882713</c:v>
                  </c:pt>
                  <c:pt idx="8">
                    <c:v>80.531623571188646</c:v>
                  </c:pt>
                  <c:pt idx="9">
                    <c:v>97.102651169278289</c:v>
                  </c:pt>
                  <c:pt idx="10">
                    <c:v>236.55863695977192</c:v>
                  </c:pt>
                  <c:pt idx="11">
                    <c:v>280.12124472806426</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Rainfall!$B$56:$M$56</c:f>
              <c:numCache>
                <c:formatCode>0.0</c:formatCode>
                <c:ptCount val="12"/>
                <c:pt idx="0">
                  <c:v>37.160196733846149</c:v>
                </c:pt>
                <c:pt idx="1">
                  <c:v>23.664114834615383</c:v>
                </c:pt>
                <c:pt idx="2">
                  <c:v>33.538065469230773</c:v>
                </c:pt>
                <c:pt idx="3">
                  <c:v>120.80887504384614</c:v>
                </c:pt>
                <c:pt idx="4">
                  <c:v>251.24148695384616</c:v>
                </c:pt>
                <c:pt idx="5">
                  <c:v>277.42662165538462</c:v>
                </c:pt>
                <c:pt idx="6">
                  <c:v>282.67004922076916</c:v>
                </c:pt>
                <c:pt idx="7">
                  <c:v>267.31</c:v>
                </c:pt>
                <c:pt idx="8">
                  <c:v>236.7481186423077</c:v>
                </c:pt>
                <c:pt idx="9">
                  <c:v>332.07653846153846</c:v>
                </c:pt>
                <c:pt idx="10">
                  <c:v>462.68541666666664</c:v>
                </c:pt>
                <c:pt idx="11">
                  <c:v>275.81699999999995</c:v>
                </c:pt>
              </c:numCache>
            </c:numRef>
          </c:val>
          <c:extLst>
            <c:ext xmlns:c16="http://schemas.microsoft.com/office/drawing/2014/chart" uri="{C3380CC4-5D6E-409C-BE32-E72D297353CC}">
              <c16:uniqueId val="{00000001-049A-4C57-8D8D-FDB2F7BC0144}"/>
            </c:ext>
          </c:extLst>
        </c:ser>
        <c:dLbls>
          <c:showLegendKey val="0"/>
          <c:showVal val="0"/>
          <c:showCatName val="0"/>
          <c:showSerName val="0"/>
          <c:showPercent val="0"/>
          <c:showBubbleSize val="0"/>
        </c:dLbls>
        <c:gapWidth val="150"/>
        <c:axId val="787506752"/>
        <c:axId val="582584776"/>
      </c:barChart>
      <c:catAx>
        <c:axId val="7875067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82584776"/>
        <c:crosses val="autoZero"/>
        <c:auto val="1"/>
        <c:lblAlgn val="ctr"/>
        <c:lblOffset val="100"/>
        <c:noMultiLvlLbl val="0"/>
      </c:catAx>
      <c:valAx>
        <c:axId val="582584776"/>
        <c:scaling>
          <c:orientation val="minMax"/>
          <c:max val="800"/>
          <c:min val="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787506752"/>
        <c:crosses val="autoZero"/>
        <c:crossBetween val="between"/>
        <c:majorUnit val="200"/>
      </c:valAx>
    </c:plotArea>
    <c:legend>
      <c:legendPos val="r"/>
      <c:layout>
        <c:manualLayout>
          <c:xMode val="edge"/>
          <c:yMode val="edge"/>
          <c:x val="0.1303334635389897"/>
          <c:y val="0.16274249686180531"/>
          <c:w val="0.17553783244905546"/>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Albedo</a:t>
            </a:r>
          </a:p>
        </c:rich>
      </c:tx>
      <c:overlay val="1"/>
    </c:title>
    <c:autoTitleDeleted val="0"/>
    <c:plotArea>
      <c:layout>
        <c:manualLayout>
          <c:layoutTarget val="inner"/>
          <c:xMode val="edge"/>
          <c:yMode val="edge"/>
          <c:x val="7.0622205210459796E-2"/>
          <c:y val="8.6580388744667391E-2"/>
          <c:w val="0.900024505038722"/>
          <c:h val="0.74907849633549917"/>
        </c:manualLayout>
      </c:layout>
      <c:scatterChart>
        <c:scatterStyle val="lineMarker"/>
        <c:varyColors val="0"/>
        <c:ser>
          <c:idx val="0"/>
          <c:order val="0"/>
          <c:tx>
            <c:v>8am-5pm</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Vert'!$D$3:$D$999</c:f>
              <c:numCache>
                <c:formatCode>0.000</c:formatCode>
                <c:ptCount val="997"/>
                <c:pt idx="0">
                  <c:v>0.152</c:v>
                </c:pt>
                <c:pt idx="1">
                  <c:v>0.16500000000000001</c:v>
                </c:pt>
                <c:pt idx="2">
                  <c:v>0.14699999999999999</c:v>
                </c:pt>
                <c:pt idx="3">
                  <c:v>0.156</c:v>
                </c:pt>
                <c:pt idx="4">
                  <c:v>0.152</c:v>
                </c:pt>
                <c:pt idx="5">
                  <c:v>0.16500000000000001</c:v>
                </c:pt>
                <c:pt idx="6">
                  <c:v>0.17</c:v>
                </c:pt>
                <c:pt idx="7">
                  <c:v>0.182</c:v>
                </c:pt>
                <c:pt idx="8">
                  <c:v>0.20300000000000001</c:v>
                </c:pt>
                <c:pt idx="9">
                  <c:v>0.188</c:v>
                </c:pt>
                <c:pt idx="10">
                  <c:v>0.188</c:v>
                </c:pt>
                <c:pt idx="11">
                  <c:v>0.17100000000000001</c:v>
                </c:pt>
                <c:pt idx="12">
                  <c:v>0.14299999999999999</c:v>
                </c:pt>
                <c:pt idx="13">
                  <c:v>0.13900000000000001</c:v>
                </c:pt>
                <c:pt idx="14">
                  <c:v>0.14499999999999999</c:v>
                </c:pt>
                <c:pt idx="15">
                  <c:v>0.16300000000000001</c:v>
                </c:pt>
                <c:pt idx="16">
                  <c:v>0.16200000000000001</c:v>
                </c:pt>
                <c:pt idx="17">
                  <c:v>0.16300000000000001</c:v>
                </c:pt>
                <c:pt idx="18">
                  <c:v>0.156</c:v>
                </c:pt>
                <c:pt idx="19">
                  <c:v>0.17599999999999999</c:v>
                </c:pt>
                <c:pt idx="20">
                  <c:v>0.20300000000000001</c:v>
                </c:pt>
                <c:pt idx="21">
                  <c:v>0.19700000000000001</c:v>
                </c:pt>
                <c:pt idx="22">
                  <c:v>0.20599999999999999</c:v>
                </c:pt>
                <c:pt idx="23">
                  <c:v>0.185</c:v>
                </c:pt>
                <c:pt idx="24">
                  <c:v>0.14399999999999999</c:v>
                </c:pt>
                <c:pt idx="25">
                  <c:v>0.14799999999999999</c:v>
                </c:pt>
                <c:pt idx="26">
                  <c:v>0.159</c:v>
                </c:pt>
                <c:pt idx="27">
                  <c:v>0.158</c:v>
                </c:pt>
                <c:pt idx="28">
                  <c:v>0.187</c:v>
                </c:pt>
                <c:pt idx="29">
                  <c:v>0.19</c:v>
                </c:pt>
                <c:pt idx="30">
                  <c:v>0.19900000000000001</c:v>
                </c:pt>
                <c:pt idx="31">
                  <c:v>0.20100000000000001</c:v>
                </c:pt>
                <c:pt idx="32">
                  <c:v>0.192</c:v>
                </c:pt>
                <c:pt idx="33">
                  <c:v>0.19800000000000001</c:v>
                </c:pt>
                <c:pt idx="34">
                  <c:v>0.17899999999999999</c:v>
                </c:pt>
                <c:pt idx="35">
                  <c:v>0.17100000000000001</c:v>
                </c:pt>
                <c:pt idx="36">
                  <c:v>0.17199999999999999</c:v>
                </c:pt>
                <c:pt idx="37">
                  <c:v>0.17399999999999999</c:v>
                </c:pt>
                <c:pt idx="38">
                  <c:v>0.17399999999999999</c:v>
                </c:pt>
                <c:pt idx="39">
                  <c:v>0.187</c:v>
                </c:pt>
                <c:pt idx="40">
                  <c:v>0.17699999999999999</c:v>
                </c:pt>
                <c:pt idx="41">
                  <c:v>0.20100000000000001</c:v>
                </c:pt>
                <c:pt idx="42">
                  <c:v>0.191</c:v>
                </c:pt>
                <c:pt idx="43">
                  <c:v>0.221</c:v>
                </c:pt>
                <c:pt idx="44">
                  <c:v>0.19700000000000001</c:v>
                </c:pt>
                <c:pt idx="45">
                  <c:v>0.17799999999999999</c:v>
                </c:pt>
                <c:pt idx="46">
                  <c:v>0.16700000000000001</c:v>
                </c:pt>
                <c:pt idx="47">
                  <c:v>0.157</c:v>
                </c:pt>
                <c:pt idx="48">
                  <c:v>0.14399999999999999</c:v>
                </c:pt>
                <c:pt idx="49">
                  <c:v>0.15</c:v>
                </c:pt>
                <c:pt idx="50">
                  <c:v>0.17699999999999999</c:v>
                </c:pt>
                <c:pt idx="51">
                  <c:v>0.186</c:v>
                </c:pt>
                <c:pt idx="52">
                  <c:v>0.19800000000000001</c:v>
                </c:pt>
                <c:pt idx="53">
                  <c:v>0.19600000000000001</c:v>
                </c:pt>
                <c:pt idx="54">
                  <c:v>0.21</c:v>
                </c:pt>
                <c:pt idx="55">
                  <c:v>0.21199999999999999</c:v>
                </c:pt>
                <c:pt idx="56">
                  <c:v>0.21</c:v>
                </c:pt>
                <c:pt idx="57">
                  <c:v>0.182</c:v>
                </c:pt>
                <c:pt idx="58">
                  <c:v>0.17100000000000001</c:v>
                </c:pt>
                <c:pt idx="59">
                  <c:v>0.155</c:v>
                </c:pt>
                <c:pt idx="60">
                  <c:v>0.17399999999999999</c:v>
                </c:pt>
                <c:pt idx="61">
                  <c:v>0.17799999999999999</c:v>
                </c:pt>
                <c:pt idx="62">
                  <c:v>0.17499999999999999</c:v>
                </c:pt>
                <c:pt idx="63">
                  <c:v>0.182</c:v>
                </c:pt>
                <c:pt idx="64">
                  <c:v>0.19</c:v>
                </c:pt>
                <c:pt idx="65">
                  <c:v>0.20699999999999999</c:v>
                </c:pt>
                <c:pt idx="66">
                  <c:v>0.19900000000000001</c:v>
                </c:pt>
                <c:pt idx="67">
                  <c:v>0.216</c:v>
                </c:pt>
                <c:pt idx="68">
                  <c:v>0.20799999999999999</c:v>
                </c:pt>
                <c:pt idx="69">
                  <c:v>0.185</c:v>
                </c:pt>
                <c:pt idx="70">
                  <c:v>0.18</c:v>
                </c:pt>
                <c:pt idx="71">
                  <c:v>0.16800000000000001</c:v>
                </c:pt>
                <c:pt idx="72">
                  <c:v>0.17699999999999999</c:v>
                </c:pt>
                <c:pt idx="73">
                  <c:v>0.186</c:v>
                </c:pt>
                <c:pt idx="74">
                  <c:v>0.183</c:v>
                </c:pt>
                <c:pt idx="75">
                  <c:v>0.17199999999999999</c:v>
                </c:pt>
                <c:pt idx="76">
                  <c:v>0.192</c:v>
                </c:pt>
                <c:pt idx="77">
                  <c:v>0.19400000000000001</c:v>
                </c:pt>
              </c:numCache>
            </c:numRef>
          </c:yVal>
          <c:smooth val="0"/>
          <c:extLst>
            <c:ext xmlns:c16="http://schemas.microsoft.com/office/drawing/2014/chart" uri="{C3380CC4-5D6E-409C-BE32-E72D297353CC}">
              <c16:uniqueId val="{00000000-577B-4F16-B39E-BD6356C20208}"/>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Vert'!$E$3:$E$999</c:f>
              <c:numCache>
                <c:formatCode>0.0</c:formatCode>
                <c:ptCount val="997"/>
                <c:pt idx="0">
                  <c:v>421.3</c:v>
                </c:pt>
                <c:pt idx="1">
                  <c:v>421.2</c:v>
                </c:pt>
                <c:pt idx="2">
                  <c:v>426</c:v>
                </c:pt>
                <c:pt idx="3">
                  <c:v>427.1</c:v>
                </c:pt>
                <c:pt idx="4">
                  <c:v>428.9</c:v>
                </c:pt>
                <c:pt idx="5">
                  <c:v>423.4</c:v>
                </c:pt>
                <c:pt idx="6">
                  <c:v>419.6</c:v>
                </c:pt>
                <c:pt idx="7">
                  <c:v>414.6</c:v>
                </c:pt>
                <c:pt idx="8">
                  <c:v>396.4</c:v>
                </c:pt>
                <c:pt idx="9">
                  <c:v>401.4</c:v>
                </c:pt>
                <c:pt idx="10">
                  <c:v>401</c:v>
                </c:pt>
                <c:pt idx="11">
                  <c:v>412.6</c:v>
                </c:pt>
                <c:pt idx="12">
                  <c:v>427.3</c:v>
                </c:pt>
                <c:pt idx="13">
                  <c:v>420.9</c:v>
                </c:pt>
                <c:pt idx="14">
                  <c:v>426.5</c:v>
                </c:pt>
                <c:pt idx="15">
                  <c:v>426.7</c:v>
                </c:pt>
                <c:pt idx="16">
                  <c:v>421.9</c:v>
                </c:pt>
                <c:pt idx="17">
                  <c:v>420.7</c:v>
                </c:pt>
                <c:pt idx="18">
                  <c:v>426.5</c:v>
                </c:pt>
                <c:pt idx="19">
                  <c:v>411.9</c:v>
                </c:pt>
                <c:pt idx="20">
                  <c:v>388.4</c:v>
                </c:pt>
                <c:pt idx="21">
                  <c:v>395.3</c:v>
                </c:pt>
                <c:pt idx="22">
                  <c:v>392</c:v>
                </c:pt>
                <c:pt idx="23">
                  <c:v>409.1</c:v>
                </c:pt>
                <c:pt idx="24">
                  <c:v>425.5</c:v>
                </c:pt>
                <c:pt idx="25">
                  <c:v>420.5</c:v>
                </c:pt>
                <c:pt idx="26">
                  <c:v>427.4</c:v>
                </c:pt>
                <c:pt idx="27">
                  <c:v>422.1</c:v>
                </c:pt>
                <c:pt idx="28">
                  <c:v>418.9</c:v>
                </c:pt>
                <c:pt idx="29">
                  <c:v>421.5</c:v>
                </c:pt>
                <c:pt idx="30">
                  <c:v>424</c:v>
                </c:pt>
                <c:pt idx="31">
                  <c:v>412.21</c:v>
                </c:pt>
                <c:pt idx="32">
                  <c:v>411.29</c:v>
                </c:pt>
                <c:pt idx="33">
                  <c:v>389.15</c:v>
                </c:pt>
                <c:pt idx="34">
                  <c:v>399.67</c:v>
                </c:pt>
                <c:pt idx="35">
                  <c:v>407.67</c:v>
                </c:pt>
                <c:pt idx="36">
                  <c:v>420.05</c:v>
                </c:pt>
                <c:pt idx="37">
                  <c:v>426.71</c:v>
                </c:pt>
                <c:pt idx="38">
                  <c:v>427.38</c:v>
                </c:pt>
                <c:pt idx="39">
                  <c:v>425.67</c:v>
                </c:pt>
                <c:pt idx="40">
                  <c:v>422.68</c:v>
                </c:pt>
                <c:pt idx="41">
                  <c:v>415.96</c:v>
                </c:pt>
                <c:pt idx="42">
                  <c:v>419.78699999999998</c:v>
                </c:pt>
                <c:pt idx="43">
                  <c:v>396.29500000000002</c:v>
                </c:pt>
                <c:pt idx="44">
                  <c:v>394.26</c:v>
                </c:pt>
                <c:pt idx="45">
                  <c:v>396.78899999999999</c:v>
                </c:pt>
                <c:pt idx="46">
                  <c:v>396.24200000000002</c:v>
                </c:pt>
                <c:pt idx="47">
                  <c:v>409.05</c:v>
                </c:pt>
                <c:pt idx="48">
                  <c:v>423.08600000000001</c:v>
                </c:pt>
                <c:pt idx="49">
                  <c:v>425.10500000000002</c:v>
                </c:pt>
                <c:pt idx="50">
                  <c:v>424.09699999999998</c:v>
                </c:pt>
                <c:pt idx="51">
                  <c:v>423.61399999999998</c:v>
                </c:pt>
                <c:pt idx="52">
                  <c:v>426.71</c:v>
                </c:pt>
                <c:pt idx="53">
                  <c:v>418.24700000000001</c:v>
                </c:pt>
                <c:pt idx="54">
                  <c:v>420.15899999999999</c:v>
                </c:pt>
                <c:pt idx="55">
                  <c:v>419.858</c:v>
                </c:pt>
                <c:pt idx="56">
                  <c:v>402.02100000000002</c:v>
                </c:pt>
                <c:pt idx="57">
                  <c:v>397.47899999999998</c:v>
                </c:pt>
                <c:pt idx="58">
                  <c:v>390.68299999999999</c:v>
                </c:pt>
                <c:pt idx="59">
                  <c:v>413.017</c:v>
                </c:pt>
                <c:pt idx="60">
                  <c:v>426.33199999999999</c:v>
                </c:pt>
                <c:pt idx="61">
                  <c:v>424.44299999999998</c:v>
                </c:pt>
                <c:pt idx="62">
                  <c:v>422.39400000000001</c:v>
                </c:pt>
                <c:pt idx="63">
                  <c:v>423.16399999999999</c:v>
                </c:pt>
                <c:pt idx="64">
                  <c:v>418.98399999999998</c:v>
                </c:pt>
                <c:pt idx="65">
                  <c:v>419.74099999999999</c:v>
                </c:pt>
                <c:pt idx="66">
                  <c:v>419.00700000000001</c:v>
                </c:pt>
                <c:pt idx="67">
                  <c:v>412.22199999999998</c:v>
                </c:pt>
                <c:pt idx="68">
                  <c:v>397.31400000000002</c:v>
                </c:pt>
                <c:pt idx="69">
                  <c:v>397.53399999999999</c:v>
                </c:pt>
                <c:pt idx="70">
                  <c:v>397.97199999999998</c:v>
                </c:pt>
                <c:pt idx="71">
                  <c:v>415.84899999999999</c:v>
                </c:pt>
                <c:pt idx="72">
                  <c:v>422.16</c:v>
                </c:pt>
                <c:pt idx="73">
                  <c:v>420.77600000000001</c:v>
                </c:pt>
                <c:pt idx="74">
                  <c:v>422.48200000000003</c:v>
                </c:pt>
                <c:pt idx="75">
                  <c:v>422.77800000000002</c:v>
                </c:pt>
                <c:pt idx="76">
                  <c:v>421.86900000000003</c:v>
                </c:pt>
                <c:pt idx="77">
                  <c:v>421.10500000000002</c:v>
                </c:pt>
              </c:numCache>
            </c:numRef>
          </c:yVal>
          <c:smooth val="0"/>
          <c:extLst>
            <c:ext xmlns:c16="http://schemas.microsoft.com/office/drawing/2014/chart" uri="{C3380CC4-5D6E-409C-BE32-E72D297353CC}">
              <c16:uniqueId val="{00000000-9DD4-4A6C-B719-0299264EF6E7}"/>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Short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Vert'!$F$3:$F$999</c:f>
              <c:numCache>
                <c:formatCode>0.0</c:formatCode>
                <c:ptCount val="997"/>
                <c:pt idx="0">
                  <c:v>172.76</c:v>
                </c:pt>
                <c:pt idx="1">
                  <c:v>179.46</c:v>
                </c:pt>
                <c:pt idx="2">
                  <c:v>153.47</c:v>
                </c:pt>
                <c:pt idx="3">
                  <c:v>154.86000000000001</c:v>
                </c:pt>
                <c:pt idx="4">
                  <c:v>147.38</c:v>
                </c:pt>
                <c:pt idx="5">
                  <c:v>152.77000000000001</c:v>
                </c:pt>
                <c:pt idx="6">
                  <c:v>152.72</c:v>
                </c:pt>
                <c:pt idx="7">
                  <c:v>177.67</c:v>
                </c:pt>
                <c:pt idx="8">
                  <c:v>207.38</c:v>
                </c:pt>
                <c:pt idx="9">
                  <c:v>203.44</c:v>
                </c:pt>
                <c:pt idx="10">
                  <c:v>211.89</c:v>
                </c:pt>
                <c:pt idx="11">
                  <c:v>204.54</c:v>
                </c:pt>
                <c:pt idx="12">
                  <c:v>160.41</c:v>
                </c:pt>
                <c:pt idx="13">
                  <c:v>149.55000000000001</c:v>
                </c:pt>
                <c:pt idx="14">
                  <c:v>122.88</c:v>
                </c:pt>
                <c:pt idx="15">
                  <c:v>142.21</c:v>
                </c:pt>
                <c:pt idx="16">
                  <c:v>136.22999999999999</c:v>
                </c:pt>
                <c:pt idx="17">
                  <c:v>142.54</c:v>
                </c:pt>
                <c:pt idx="18">
                  <c:v>122.51</c:v>
                </c:pt>
                <c:pt idx="19">
                  <c:v>163.74</c:v>
                </c:pt>
                <c:pt idx="20">
                  <c:v>218.08</c:v>
                </c:pt>
                <c:pt idx="21">
                  <c:v>212.19</c:v>
                </c:pt>
                <c:pt idx="22">
                  <c:v>239.93</c:v>
                </c:pt>
                <c:pt idx="23">
                  <c:v>201.33</c:v>
                </c:pt>
                <c:pt idx="24">
                  <c:v>153.33000000000001</c:v>
                </c:pt>
                <c:pt idx="25">
                  <c:v>143.81</c:v>
                </c:pt>
                <c:pt idx="26">
                  <c:v>121.02</c:v>
                </c:pt>
                <c:pt idx="27">
                  <c:v>150.29</c:v>
                </c:pt>
                <c:pt idx="28">
                  <c:v>156.58000000000001</c:v>
                </c:pt>
                <c:pt idx="29">
                  <c:v>148.5</c:v>
                </c:pt>
                <c:pt idx="30">
                  <c:v>131.01</c:v>
                </c:pt>
                <c:pt idx="31">
                  <c:v>152.69</c:v>
                </c:pt>
                <c:pt idx="32">
                  <c:v>160.35</c:v>
                </c:pt>
                <c:pt idx="33">
                  <c:v>216.66</c:v>
                </c:pt>
                <c:pt idx="34">
                  <c:v>205.64</c:v>
                </c:pt>
                <c:pt idx="35">
                  <c:v>198.5</c:v>
                </c:pt>
                <c:pt idx="36">
                  <c:v>161.41</c:v>
                </c:pt>
                <c:pt idx="37">
                  <c:v>120.61</c:v>
                </c:pt>
                <c:pt idx="38">
                  <c:v>137.41</c:v>
                </c:pt>
                <c:pt idx="39">
                  <c:v>142.38</c:v>
                </c:pt>
                <c:pt idx="40">
                  <c:v>135.36000000000001</c:v>
                </c:pt>
                <c:pt idx="41">
                  <c:v>146.85</c:v>
                </c:pt>
                <c:pt idx="42">
                  <c:v>126.605</c:v>
                </c:pt>
                <c:pt idx="43">
                  <c:v>186.69499999999999</c:v>
                </c:pt>
                <c:pt idx="44">
                  <c:v>198.846</c:v>
                </c:pt>
                <c:pt idx="45">
                  <c:v>205.91900000000001</c:v>
                </c:pt>
                <c:pt idx="46">
                  <c:v>216.93199999999999</c:v>
                </c:pt>
                <c:pt idx="47">
                  <c:v>210.45</c:v>
                </c:pt>
                <c:pt idx="48">
                  <c:v>157.13399999999999</c:v>
                </c:pt>
                <c:pt idx="49">
                  <c:v>142.12700000000001</c:v>
                </c:pt>
                <c:pt idx="50">
                  <c:v>140.24</c:v>
                </c:pt>
                <c:pt idx="51">
                  <c:v>135.68600000000001</c:v>
                </c:pt>
                <c:pt idx="52">
                  <c:v>142.87100000000001</c:v>
                </c:pt>
                <c:pt idx="53">
                  <c:v>148.52799999999999</c:v>
                </c:pt>
                <c:pt idx="54">
                  <c:v>146.22800000000001</c:v>
                </c:pt>
                <c:pt idx="55">
                  <c:v>149.25</c:v>
                </c:pt>
                <c:pt idx="56">
                  <c:v>193.108</c:v>
                </c:pt>
                <c:pt idx="57">
                  <c:v>217.60900000000001</c:v>
                </c:pt>
                <c:pt idx="58">
                  <c:v>236.37</c:v>
                </c:pt>
                <c:pt idx="59">
                  <c:v>195.73699999999999</c:v>
                </c:pt>
                <c:pt idx="60">
                  <c:v>167.19399999999999</c:v>
                </c:pt>
                <c:pt idx="61">
                  <c:v>137.624</c:v>
                </c:pt>
                <c:pt idx="62">
                  <c:v>146.614</c:v>
                </c:pt>
                <c:pt idx="63">
                  <c:v>142.012</c:v>
                </c:pt>
                <c:pt idx="64">
                  <c:v>155.57900000000001</c:v>
                </c:pt>
                <c:pt idx="65">
                  <c:v>161.07499999999999</c:v>
                </c:pt>
                <c:pt idx="66">
                  <c:v>144.44399999999999</c:v>
                </c:pt>
                <c:pt idx="67">
                  <c:v>172.25</c:v>
                </c:pt>
                <c:pt idx="68">
                  <c:v>202.39500000000001</c:v>
                </c:pt>
                <c:pt idx="69">
                  <c:v>218.33</c:v>
                </c:pt>
                <c:pt idx="70">
                  <c:v>212.00299999999999</c:v>
                </c:pt>
                <c:pt idx="71">
                  <c:v>179.72399999999999</c:v>
                </c:pt>
                <c:pt idx="72">
                  <c:v>157.14699999999999</c:v>
                </c:pt>
                <c:pt idx="73">
                  <c:v>146.42099999999999</c:v>
                </c:pt>
                <c:pt idx="74">
                  <c:v>147.50299999999999</c:v>
                </c:pt>
                <c:pt idx="75">
                  <c:v>144.76900000000001</c:v>
                </c:pt>
                <c:pt idx="76">
                  <c:v>153.46899999999999</c:v>
                </c:pt>
                <c:pt idx="77">
                  <c:v>138.72300000000001</c:v>
                </c:pt>
              </c:numCache>
            </c:numRef>
          </c:yVal>
          <c:smooth val="0"/>
          <c:extLst>
            <c:ext xmlns:c16="http://schemas.microsoft.com/office/drawing/2014/chart" uri="{C3380CC4-5D6E-409C-BE32-E72D297353CC}">
              <c16:uniqueId val="{00000000-01D9-451F-B924-F731BD69EED9}"/>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0"/>
        </c:scaling>
        <c:delete val="0"/>
        <c:axPos val="l"/>
        <c:title>
          <c:tx>
            <c:rich>
              <a:bodyPr rot="-5400000" vert="horz"/>
              <a:lstStyle/>
              <a:p>
                <a:pPr>
                  <a:defRPr sz="1600"/>
                </a:pPr>
                <a:r>
                  <a:rPr lang="en-US" sz="1600"/>
                  <a:t>DSWR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0.13591344848472189"/>
          <c:w val="0.8974524885778169"/>
          <c:h val="0.70362821664227293"/>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Vert'!$G$3:$G$999</c:f>
              <c:numCache>
                <c:formatCode>0.0</c:formatCode>
                <c:ptCount val="997"/>
                <c:pt idx="0">
                  <c:v>-38.57</c:v>
                </c:pt>
                <c:pt idx="1">
                  <c:v>-44.99</c:v>
                </c:pt>
                <c:pt idx="2">
                  <c:v>-32.090000000000003</c:v>
                </c:pt>
                <c:pt idx="3">
                  <c:v>-30.58</c:v>
                </c:pt>
                <c:pt idx="4">
                  <c:v>-28.8</c:v>
                </c:pt>
                <c:pt idx="5">
                  <c:v>-34.31</c:v>
                </c:pt>
                <c:pt idx="6">
                  <c:v>-36.26</c:v>
                </c:pt>
                <c:pt idx="7">
                  <c:v>-48.04</c:v>
                </c:pt>
                <c:pt idx="8">
                  <c:v>-71</c:v>
                </c:pt>
                <c:pt idx="9">
                  <c:v>-65.45</c:v>
                </c:pt>
                <c:pt idx="10">
                  <c:v>-73.36</c:v>
                </c:pt>
                <c:pt idx="11">
                  <c:v>-61.77</c:v>
                </c:pt>
                <c:pt idx="12">
                  <c:v>-33.479999999999997</c:v>
                </c:pt>
                <c:pt idx="13">
                  <c:v>-36</c:v>
                </c:pt>
                <c:pt idx="14">
                  <c:v>-26.59</c:v>
                </c:pt>
                <c:pt idx="15">
                  <c:v>-28.42</c:v>
                </c:pt>
                <c:pt idx="16">
                  <c:v>-29.85</c:v>
                </c:pt>
                <c:pt idx="17">
                  <c:v>-31.02</c:v>
                </c:pt>
                <c:pt idx="18">
                  <c:v>-20.48</c:v>
                </c:pt>
                <c:pt idx="19">
                  <c:v>-40.26</c:v>
                </c:pt>
                <c:pt idx="20">
                  <c:v>-72.64</c:v>
                </c:pt>
                <c:pt idx="21">
                  <c:v>-68.59</c:v>
                </c:pt>
                <c:pt idx="22">
                  <c:v>-82.91</c:v>
                </c:pt>
                <c:pt idx="23">
                  <c:v>-60.98</c:v>
                </c:pt>
                <c:pt idx="24">
                  <c:v>-32.82</c:v>
                </c:pt>
                <c:pt idx="25">
                  <c:v>-33.82</c:v>
                </c:pt>
                <c:pt idx="26">
                  <c:v>-25.45</c:v>
                </c:pt>
                <c:pt idx="27">
                  <c:v>-32.53</c:v>
                </c:pt>
                <c:pt idx="28">
                  <c:v>-34.06</c:v>
                </c:pt>
                <c:pt idx="29">
                  <c:v>-33.61</c:v>
                </c:pt>
                <c:pt idx="30">
                  <c:v>-24.1</c:v>
                </c:pt>
                <c:pt idx="31">
                  <c:v>-39.03</c:v>
                </c:pt>
                <c:pt idx="32">
                  <c:v>-39.61</c:v>
                </c:pt>
                <c:pt idx="33">
                  <c:v>-71.36</c:v>
                </c:pt>
                <c:pt idx="34">
                  <c:v>-59.2</c:v>
                </c:pt>
                <c:pt idx="35">
                  <c:v>-51.84</c:v>
                </c:pt>
                <c:pt idx="36">
                  <c:v>-35.58</c:v>
                </c:pt>
                <c:pt idx="37">
                  <c:v>-25.87</c:v>
                </c:pt>
                <c:pt idx="38">
                  <c:v>-28.82</c:v>
                </c:pt>
                <c:pt idx="39">
                  <c:v>-29.95</c:v>
                </c:pt>
                <c:pt idx="40">
                  <c:v>-30.23</c:v>
                </c:pt>
                <c:pt idx="41">
                  <c:v>-34.65</c:v>
                </c:pt>
                <c:pt idx="42">
                  <c:v>-31.783999999999999</c:v>
                </c:pt>
                <c:pt idx="43">
                  <c:v>-56.808999999999997</c:v>
                </c:pt>
                <c:pt idx="44">
                  <c:v>-62.026000000000003</c:v>
                </c:pt>
                <c:pt idx="45">
                  <c:v>-67.352999999999994</c:v>
                </c:pt>
                <c:pt idx="46">
                  <c:v>-69.680000000000007</c:v>
                </c:pt>
                <c:pt idx="47">
                  <c:v>-61.85</c:v>
                </c:pt>
                <c:pt idx="48">
                  <c:v>-36.866999999999997</c:v>
                </c:pt>
                <c:pt idx="49">
                  <c:v>-33.162999999999997</c:v>
                </c:pt>
                <c:pt idx="50">
                  <c:v>-28.777000000000001</c:v>
                </c:pt>
                <c:pt idx="51">
                  <c:v>-30.297000000000001</c:v>
                </c:pt>
                <c:pt idx="52">
                  <c:v>-24.402000000000001</c:v>
                </c:pt>
                <c:pt idx="53">
                  <c:v>-32.262999999999998</c:v>
                </c:pt>
                <c:pt idx="54">
                  <c:v>-30.82</c:v>
                </c:pt>
                <c:pt idx="55">
                  <c:v>-31.619</c:v>
                </c:pt>
                <c:pt idx="56">
                  <c:v>-48.936999999999998</c:v>
                </c:pt>
                <c:pt idx="57">
                  <c:v>-58.953000000000003</c:v>
                </c:pt>
                <c:pt idx="58">
                  <c:v>-73.665999999999997</c:v>
                </c:pt>
                <c:pt idx="59">
                  <c:v>-49.072000000000003</c:v>
                </c:pt>
                <c:pt idx="60">
                  <c:v>-34.906999999999996</c:v>
                </c:pt>
                <c:pt idx="61">
                  <c:v>-28.605</c:v>
                </c:pt>
                <c:pt idx="62">
                  <c:v>-31.459</c:v>
                </c:pt>
                <c:pt idx="63">
                  <c:v>-30.071999999999999</c:v>
                </c:pt>
                <c:pt idx="64">
                  <c:v>-35.607999999999997</c:v>
                </c:pt>
                <c:pt idx="65">
                  <c:v>-33.1</c:v>
                </c:pt>
                <c:pt idx="66">
                  <c:v>-29.33</c:v>
                </c:pt>
                <c:pt idx="67">
                  <c:v>-38.5</c:v>
                </c:pt>
                <c:pt idx="68">
                  <c:v>-56.749000000000002</c:v>
                </c:pt>
                <c:pt idx="69">
                  <c:v>-62.762</c:v>
                </c:pt>
                <c:pt idx="70">
                  <c:v>-62.070999999999998</c:v>
                </c:pt>
                <c:pt idx="71">
                  <c:v>-40.118000000000002</c:v>
                </c:pt>
                <c:pt idx="72">
                  <c:v>-32.109000000000002</c:v>
                </c:pt>
                <c:pt idx="73">
                  <c:v>-31.007999999999999</c:v>
                </c:pt>
                <c:pt idx="74">
                  <c:v>-31.390999999999998</c:v>
                </c:pt>
                <c:pt idx="75">
                  <c:v>-29.472000000000001</c:v>
                </c:pt>
                <c:pt idx="76">
                  <c:v>-30.562000000000001</c:v>
                </c:pt>
                <c:pt idx="77">
                  <c:v>-31.218</c:v>
                </c:pt>
              </c:numCache>
            </c:numRef>
          </c:yVal>
          <c:smooth val="0"/>
          <c:extLst>
            <c:ext xmlns:c16="http://schemas.microsoft.com/office/drawing/2014/chart" uri="{C3380CC4-5D6E-409C-BE32-E72D297353CC}">
              <c16:uniqueId val="{00000000-94BB-4C81-B2C2-A4B52E504C9F}"/>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a:pPr>
                <a:r>
                  <a:rPr lang="en-US" sz="1400"/>
                  <a:t>NLWR </a:t>
                </a:r>
                <a:r>
                  <a:rPr lang="en-US" sz="1000" b="1" i="0" u="none" strike="noStrike" baseline="0">
                    <a:effectLst/>
                  </a:rPr>
                  <a:t> </a:t>
                </a:r>
                <a:r>
                  <a:rPr lang="en-US" sz="1400" b="1" i="0" u="none" strike="noStrike" baseline="0">
                    <a:effectLst/>
                  </a:rPr>
                  <a:t>(W/m</a:t>
                </a:r>
                <a:r>
                  <a:rPr lang="en-US" sz="1400" b="1" i="0" u="none" strike="noStrike" baseline="30000">
                    <a:effectLst/>
                  </a:rPr>
                  <a:t>2</a:t>
                </a:r>
                <a:r>
                  <a:rPr lang="en-US" sz="1400" b="1" i="0" u="none" strike="noStrike" baseline="0">
                    <a:effectLst/>
                  </a:rPr>
                  <a:t>)</a:t>
                </a:r>
                <a:r>
                  <a:rPr lang="en-US" sz="14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Radiation</a:t>
            </a:r>
            <a:r>
              <a:rPr lang="en-US" sz="1800" b="1" i="0" u="none" strike="noStrike" baseline="0"/>
              <a:t> </a:t>
            </a:r>
            <a:endParaRPr lang="en-US"/>
          </a:p>
        </c:rich>
      </c:tx>
      <c:layout>
        <c:manualLayout>
          <c:xMode val="edge"/>
          <c:yMode val="edge"/>
          <c:x val="0.46207237694825182"/>
          <c:y val="3.672719853091206E-2"/>
        </c:manualLayout>
      </c:layout>
      <c:overlay val="1"/>
    </c:title>
    <c:autoTitleDeleted val="0"/>
    <c:plotArea>
      <c:layout>
        <c:manualLayout>
          <c:layoutTarget val="inner"/>
          <c:xMode val="edge"/>
          <c:yMode val="edge"/>
          <c:x val="7.3194221671365148E-2"/>
          <c:y val="9.9186249953809841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Vert'!$H$3:$H$999</c:f>
              <c:numCache>
                <c:formatCode>0.0</c:formatCode>
                <c:ptCount val="997"/>
                <c:pt idx="0">
                  <c:v>107.26</c:v>
                </c:pt>
                <c:pt idx="1">
                  <c:v>103.58</c:v>
                </c:pt>
                <c:pt idx="2">
                  <c:v>96.99</c:v>
                </c:pt>
                <c:pt idx="3">
                  <c:v>99.14</c:v>
                </c:pt>
                <c:pt idx="4">
                  <c:v>95.33</c:v>
                </c:pt>
                <c:pt idx="5">
                  <c:v>92.91</c:v>
                </c:pt>
                <c:pt idx="6">
                  <c:v>90.21</c:v>
                </c:pt>
                <c:pt idx="7">
                  <c:v>96</c:v>
                </c:pt>
                <c:pt idx="8">
                  <c:v>94.26</c:v>
                </c:pt>
                <c:pt idx="9">
                  <c:v>98.32</c:v>
                </c:pt>
                <c:pt idx="10">
                  <c:v>96.86</c:v>
                </c:pt>
                <c:pt idx="11">
                  <c:v>105.24</c:v>
                </c:pt>
                <c:pt idx="12">
                  <c:v>102.64</c:v>
                </c:pt>
                <c:pt idx="13">
                  <c:v>91.39</c:v>
                </c:pt>
                <c:pt idx="14">
                  <c:v>78.09</c:v>
                </c:pt>
                <c:pt idx="15">
                  <c:v>90.16</c:v>
                </c:pt>
                <c:pt idx="16">
                  <c:v>83.96</c:v>
                </c:pt>
                <c:pt idx="17">
                  <c:v>87.59</c:v>
                </c:pt>
                <c:pt idx="18">
                  <c:v>82.39</c:v>
                </c:pt>
                <c:pt idx="19">
                  <c:v>94</c:v>
                </c:pt>
                <c:pt idx="20">
                  <c:v>101.53</c:v>
                </c:pt>
                <c:pt idx="21">
                  <c:v>100.71</c:v>
                </c:pt>
                <c:pt idx="22">
                  <c:v>106.1</c:v>
                </c:pt>
                <c:pt idx="23">
                  <c:v>101.46</c:v>
                </c:pt>
                <c:pt idx="24">
                  <c:v>97.99</c:v>
                </c:pt>
                <c:pt idx="25">
                  <c:v>87.95</c:v>
                </c:pt>
                <c:pt idx="26">
                  <c:v>75.87</c:v>
                </c:pt>
                <c:pt idx="27">
                  <c:v>93.58</c:v>
                </c:pt>
                <c:pt idx="28">
                  <c:v>93.65</c:v>
                </c:pt>
                <c:pt idx="29">
                  <c:v>87.02</c:v>
                </c:pt>
                <c:pt idx="30">
                  <c:v>81.45</c:v>
                </c:pt>
                <c:pt idx="31">
                  <c:v>83.5</c:v>
                </c:pt>
                <c:pt idx="32">
                  <c:v>89.89</c:v>
                </c:pt>
                <c:pt idx="33">
                  <c:v>103.62</c:v>
                </c:pt>
                <c:pt idx="34">
                  <c:v>109.31</c:v>
                </c:pt>
                <c:pt idx="35">
                  <c:v>112.34</c:v>
                </c:pt>
                <c:pt idx="36">
                  <c:v>97.87</c:v>
                </c:pt>
                <c:pt idx="37">
                  <c:v>73.319999999999993</c:v>
                </c:pt>
                <c:pt idx="38">
                  <c:v>83.74</c:v>
                </c:pt>
                <c:pt idx="39">
                  <c:v>86.24</c:v>
                </c:pt>
                <c:pt idx="40">
                  <c:v>80.39</c:v>
                </c:pt>
                <c:pt idx="41">
                  <c:v>83.66</c:v>
                </c:pt>
                <c:pt idx="42">
                  <c:v>70.5</c:v>
                </c:pt>
                <c:pt idx="43">
                  <c:v>91.582999999999998</c:v>
                </c:pt>
                <c:pt idx="44">
                  <c:v>98.804000000000002</c:v>
                </c:pt>
                <c:pt idx="45">
                  <c:v>101.902</c:v>
                </c:pt>
                <c:pt idx="46">
                  <c:v>110.245</c:v>
                </c:pt>
                <c:pt idx="47">
                  <c:v>114.43</c:v>
                </c:pt>
                <c:pt idx="48">
                  <c:v>96.881</c:v>
                </c:pt>
                <c:pt idx="49">
                  <c:v>86.587999999999994</c:v>
                </c:pt>
                <c:pt idx="50">
                  <c:v>85.692999999999998</c:v>
                </c:pt>
                <c:pt idx="51">
                  <c:v>79.596999999999994</c:v>
                </c:pt>
                <c:pt idx="52">
                  <c:v>90.072000000000003</c:v>
                </c:pt>
                <c:pt idx="53">
                  <c:v>88.066999999999993</c:v>
                </c:pt>
                <c:pt idx="54">
                  <c:v>85.741</c:v>
                </c:pt>
                <c:pt idx="55">
                  <c:v>86.790999999999997</c:v>
                </c:pt>
                <c:pt idx="56">
                  <c:v>105.358</c:v>
                </c:pt>
                <c:pt idx="57">
                  <c:v>120.32899999999999</c:v>
                </c:pt>
                <c:pt idx="58">
                  <c:v>122.85299999999999</c:v>
                </c:pt>
                <c:pt idx="59">
                  <c:v>115.539</c:v>
                </c:pt>
                <c:pt idx="60">
                  <c:v>103.852</c:v>
                </c:pt>
                <c:pt idx="61">
                  <c:v>83.683000000000007</c:v>
                </c:pt>
                <c:pt idx="62">
                  <c:v>88.951999999999998</c:v>
                </c:pt>
                <c:pt idx="63">
                  <c:v>86.308000000000007</c:v>
                </c:pt>
                <c:pt idx="64">
                  <c:v>90.328000000000003</c:v>
                </c:pt>
                <c:pt idx="65">
                  <c:v>96.293000000000006</c:v>
                </c:pt>
                <c:pt idx="66">
                  <c:v>86.585999999999999</c:v>
                </c:pt>
                <c:pt idx="67">
                  <c:v>98.825000000000003</c:v>
                </c:pt>
                <c:pt idx="68">
                  <c:v>105.76900000000001</c:v>
                </c:pt>
                <c:pt idx="69">
                  <c:v>116.621</c:v>
                </c:pt>
                <c:pt idx="70">
                  <c:v>111.633</c:v>
                </c:pt>
                <c:pt idx="71">
                  <c:v>108.621</c:v>
                </c:pt>
                <c:pt idx="72">
                  <c:v>96.567999999999998</c:v>
                </c:pt>
                <c:pt idx="73">
                  <c:v>87.694999999999993</c:v>
                </c:pt>
                <c:pt idx="74">
                  <c:v>88.456000000000003</c:v>
                </c:pt>
                <c:pt idx="75">
                  <c:v>89.238</c:v>
                </c:pt>
                <c:pt idx="76">
                  <c:v>93.498000000000005</c:v>
                </c:pt>
                <c:pt idx="77">
                  <c:v>80.506</c:v>
                </c:pt>
              </c:numCache>
            </c:numRef>
          </c:yVal>
          <c:smooth val="0"/>
          <c:extLst>
            <c:ext xmlns:c16="http://schemas.microsoft.com/office/drawing/2014/chart" uri="{C3380CC4-5D6E-409C-BE32-E72D297353CC}">
              <c16:uniqueId val="{00000000-FD1E-444E-8304-5F216511DE7D}"/>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70"/>
        </c:scaling>
        <c:delete val="0"/>
        <c:axPos val="l"/>
        <c:title>
          <c:tx>
            <c:rich>
              <a:bodyPr rot="-5400000" vert="horz"/>
              <a:lstStyle/>
              <a:p>
                <a:pPr>
                  <a:defRPr sz="1600"/>
                </a:pPr>
                <a:r>
                  <a:rPr lang="en-US" sz="1600"/>
                  <a:t>Net Rad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Radiometer Temperature</a:t>
            </a:r>
            <a:endParaRPr lang="en-US"/>
          </a:p>
        </c:rich>
      </c:tx>
      <c:overlay val="1"/>
    </c:title>
    <c:autoTitleDeleted val="0"/>
    <c:plotArea>
      <c:layout>
        <c:manualLayout>
          <c:layoutTarget val="inner"/>
          <c:xMode val="edge"/>
          <c:yMode val="edge"/>
          <c:x val="7.1908213440912472E-2"/>
          <c:y val="9.1024650280273844E-2"/>
          <c:w val="0.89873849680826934"/>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Vert'!$J$3:$J$999</c:f>
              <c:numCache>
                <c:formatCode>0.0</c:formatCode>
                <c:ptCount val="997"/>
                <c:pt idx="0">
                  <c:v>25.85</c:v>
                </c:pt>
                <c:pt idx="1">
                  <c:v>26.62</c:v>
                </c:pt>
                <c:pt idx="2">
                  <c:v>25.77</c:v>
                </c:pt>
                <c:pt idx="3">
                  <c:v>26.05</c:v>
                </c:pt>
                <c:pt idx="4">
                  <c:v>26.04</c:v>
                </c:pt>
                <c:pt idx="5">
                  <c:v>25.97</c:v>
                </c:pt>
                <c:pt idx="6">
                  <c:v>25.65</c:v>
                </c:pt>
                <c:pt idx="7">
                  <c:v>26.47</c:v>
                </c:pt>
                <c:pt idx="8">
                  <c:v>25.93</c:v>
                </c:pt>
                <c:pt idx="9">
                  <c:v>25.74</c:v>
                </c:pt>
                <c:pt idx="10">
                  <c:v>26.14</c:v>
                </c:pt>
                <c:pt idx="11">
                  <c:v>26.67</c:v>
                </c:pt>
                <c:pt idx="12">
                  <c:v>26.32</c:v>
                </c:pt>
                <c:pt idx="13">
                  <c:v>25.89</c:v>
                </c:pt>
                <c:pt idx="14">
                  <c:v>25.32</c:v>
                </c:pt>
                <c:pt idx="15">
                  <c:v>25.83</c:v>
                </c:pt>
                <c:pt idx="16">
                  <c:v>25.28</c:v>
                </c:pt>
                <c:pt idx="17">
                  <c:v>25.16</c:v>
                </c:pt>
                <c:pt idx="18">
                  <c:v>24.28</c:v>
                </c:pt>
                <c:pt idx="19">
                  <c:v>25.23</c:v>
                </c:pt>
                <c:pt idx="20">
                  <c:v>25.22</c:v>
                </c:pt>
                <c:pt idx="21">
                  <c:v>25.4</c:v>
                </c:pt>
                <c:pt idx="22">
                  <c:v>26.04</c:v>
                </c:pt>
                <c:pt idx="23">
                  <c:v>26.44</c:v>
                </c:pt>
                <c:pt idx="24">
                  <c:v>25.86</c:v>
                </c:pt>
                <c:pt idx="25">
                  <c:v>25.73</c:v>
                </c:pt>
                <c:pt idx="26">
                  <c:v>25.5</c:v>
                </c:pt>
                <c:pt idx="27">
                  <c:v>25.78</c:v>
                </c:pt>
                <c:pt idx="28">
                  <c:v>26</c:v>
                </c:pt>
                <c:pt idx="29">
                  <c:v>25.81</c:v>
                </c:pt>
                <c:pt idx="30">
                  <c:v>24.79</c:v>
                </c:pt>
                <c:pt idx="31">
                  <c:v>25.05</c:v>
                </c:pt>
                <c:pt idx="32">
                  <c:v>24.73</c:v>
                </c:pt>
                <c:pt idx="33">
                  <c:v>25.52</c:v>
                </c:pt>
                <c:pt idx="34">
                  <c:v>25.46</c:v>
                </c:pt>
                <c:pt idx="35">
                  <c:v>25.92</c:v>
                </c:pt>
                <c:pt idx="36">
                  <c:v>25.66</c:v>
                </c:pt>
                <c:pt idx="37">
                  <c:v>25.2</c:v>
                </c:pt>
                <c:pt idx="38">
                  <c:v>25.66</c:v>
                </c:pt>
                <c:pt idx="39">
                  <c:v>25.68</c:v>
                </c:pt>
                <c:pt idx="40">
                  <c:v>25.17</c:v>
                </c:pt>
                <c:pt idx="41">
                  <c:v>25.11</c:v>
                </c:pt>
                <c:pt idx="42">
                  <c:v>25.077999999999999</c:v>
                </c:pt>
                <c:pt idx="43">
                  <c:v>25.609000000000002</c:v>
                </c:pt>
                <c:pt idx="44">
                  <c:v>24.957999999999998</c:v>
                </c:pt>
                <c:pt idx="45">
                  <c:v>25.288</c:v>
                </c:pt>
                <c:pt idx="46">
                  <c:v>25.491</c:v>
                </c:pt>
                <c:pt idx="47">
                  <c:v>26.484000000000002</c:v>
                </c:pt>
                <c:pt idx="48">
                  <c:v>26.189</c:v>
                </c:pt>
                <c:pt idx="49">
                  <c:v>26.242000000000001</c:v>
                </c:pt>
                <c:pt idx="50">
                  <c:v>25.489000000000001</c:v>
                </c:pt>
                <c:pt idx="51">
                  <c:v>25.75</c:v>
                </c:pt>
                <c:pt idx="52">
                  <c:v>25.263000000000002</c:v>
                </c:pt>
                <c:pt idx="53">
                  <c:v>24.97</c:v>
                </c:pt>
                <c:pt idx="54">
                  <c:v>25.239000000000001</c:v>
                </c:pt>
                <c:pt idx="55">
                  <c:v>25.422999999999998</c:v>
                </c:pt>
                <c:pt idx="56">
                  <c:v>25.327999999999999</c:v>
                </c:pt>
                <c:pt idx="57">
                  <c:v>25.46</c:v>
                </c:pt>
                <c:pt idx="58">
                  <c:v>25.957999999999998</c:v>
                </c:pt>
                <c:pt idx="59">
                  <c:v>26.321000000000002</c:v>
                </c:pt>
                <c:pt idx="60">
                  <c:v>26.477</c:v>
                </c:pt>
                <c:pt idx="61">
                  <c:v>25.643999999999998</c:v>
                </c:pt>
                <c:pt idx="62">
                  <c:v>25.513999999999999</c:v>
                </c:pt>
                <c:pt idx="63">
                  <c:v>25.358000000000001</c:v>
                </c:pt>
                <c:pt idx="64">
                  <c:v>25.552</c:v>
                </c:pt>
                <c:pt idx="65">
                  <c:v>25.568999999999999</c:v>
                </c:pt>
                <c:pt idx="66">
                  <c:v>24.640999999999998</c:v>
                </c:pt>
                <c:pt idx="67">
                  <c:v>25.24</c:v>
                </c:pt>
                <c:pt idx="68">
                  <c:v>25.503</c:v>
                </c:pt>
                <c:pt idx="69">
                  <c:v>25.628</c:v>
                </c:pt>
                <c:pt idx="70">
                  <c:v>25.725000000000001</c:v>
                </c:pt>
                <c:pt idx="71">
                  <c:v>25.7</c:v>
                </c:pt>
                <c:pt idx="72">
                  <c:v>25.634</c:v>
                </c:pt>
                <c:pt idx="73">
                  <c:v>25.369</c:v>
                </c:pt>
                <c:pt idx="74">
                  <c:v>25.757999999999999</c:v>
                </c:pt>
                <c:pt idx="75">
                  <c:v>25.306000000000001</c:v>
                </c:pt>
                <c:pt idx="76">
                  <c:v>25.472000000000001</c:v>
                </c:pt>
                <c:pt idx="77">
                  <c:v>25.481000000000002</c:v>
                </c:pt>
              </c:numCache>
            </c:numRef>
          </c:yVal>
          <c:smooth val="0"/>
          <c:extLst>
            <c:ext xmlns:c16="http://schemas.microsoft.com/office/drawing/2014/chart" uri="{C3380CC4-5D6E-409C-BE32-E72D297353CC}">
              <c16:uniqueId val="{00000000-FF80-4F17-940D-FFD59C30C6CE}"/>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Down-welling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832242174584329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Vert'!$K$3:$K$999</c:f>
              <c:numCache>
                <c:formatCode>0.0</c:formatCode>
                <c:ptCount val="997"/>
                <c:pt idx="0">
                  <c:v>-32.17</c:v>
                </c:pt>
                <c:pt idx="1">
                  <c:v>-37.130000000000003</c:v>
                </c:pt>
                <c:pt idx="2">
                  <c:v>-26.91</c:v>
                </c:pt>
                <c:pt idx="3">
                  <c:v>-27.65</c:v>
                </c:pt>
                <c:pt idx="4">
                  <c:v>-25.81</c:v>
                </c:pt>
                <c:pt idx="5">
                  <c:v>-30.91</c:v>
                </c:pt>
                <c:pt idx="6">
                  <c:v>-32.71</c:v>
                </c:pt>
                <c:pt idx="7">
                  <c:v>-42.77</c:v>
                </c:pt>
                <c:pt idx="8">
                  <c:v>-57.74</c:v>
                </c:pt>
                <c:pt idx="9">
                  <c:v>-51.53</c:v>
                </c:pt>
                <c:pt idx="10">
                  <c:v>-54.51</c:v>
                </c:pt>
                <c:pt idx="11">
                  <c:v>-46.08</c:v>
                </c:pt>
                <c:pt idx="12">
                  <c:v>-29.11</c:v>
                </c:pt>
                <c:pt idx="13">
                  <c:v>-32.86</c:v>
                </c:pt>
                <c:pt idx="14">
                  <c:v>-23.7</c:v>
                </c:pt>
                <c:pt idx="15">
                  <c:v>-26.59</c:v>
                </c:pt>
                <c:pt idx="16">
                  <c:v>-28.2</c:v>
                </c:pt>
                <c:pt idx="17">
                  <c:v>-28.64</c:v>
                </c:pt>
                <c:pt idx="18">
                  <c:v>-17.45</c:v>
                </c:pt>
                <c:pt idx="19">
                  <c:v>-37.840000000000003</c:v>
                </c:pt>
                <c:pt idx="20">
                  <c:v>-61.38</c:v>
                </c:pt>
                <c:pt idx="21">
                  <c:v>-55.5</c:v>
                </c:pt>
                <c:pt idx="22">
                  <c:v>-62.93</c:v>
                </c:pt>
                <c:pt idx="23">
                  <c:v>-48.1</c:v>
                </c:pt>
                <c:pt idx="24">
                  <c:v>-28.08</c:v>
                </c:pt>
                <c:pt idx="25">
                  <c:v>-32.26</c:v>
                </c:pt>
                <c:pt idx="26">
                  <c:v>-24.02</c:v>
                </c:pt>
                <c:pt idx="27">
                  <c:v>-31.03</c:v>
                </c:pt>
                <c:pt idx="28">
                  <c:v>-35.58</c:v>
                </c:pt>
                <c:pt idx="29">
                  <c:v>-31.86</c:v>
                </c:pt>
                <c:pt idx="30">
                  <c:v>-23.1</c:v>
                </c:pt>
                <c:pt idx="31">
                  <c:v>-36.49</c:v>
                </c:pt>
                <c:pt idx="32">
                  <c:v>-35.44</c:v>
                </c:pt>
                <c:pt idx="33">
                  <c:v>-62.62</c:v>
                </c:pt>
                <c:pt idx="34">
                  <c:v>-51.57</c:v>
                </c:pt>
                <c:pt idx="35">
                  <c:v>-46.38</c:v>
                </c:pt>
                <c:pt idx="36">
                  <c:v>-32.28</c:v>
                </c:pt>
                <c:pt idx="37">
                  <c:v>-22.76</c:v>
                </c:pt>
                <c:pt idx="38">
                  <c:v>-24.94</c:v>
                </c:pt>
                <c:pt idx="39">
                  <c:v>-26.79</c:v>
                </c:pt>
                <c:pt idx="40">
                  <c:v>-26.69</c:v>
                </c:pt>
                <c:pt idx="41">
                  <c:v>-33.119999999999997</c:v>
                </c:pt>
                <c:pt idx="42">
                  <c:v>-28.96</c:v>
                </c:pt>
                <c:pt idx="43">
                  <c:v>-55.780999999999999</c:v>
                </c:pt>
                <c:pt idx="44">
                  <c:v>-53.85</c:v>
                </c:pt>
                <c:pt idx="45">
                  <c:v>-53.37</c:v>
                </c:pt>
                <c:pt idx="46">
                  <c:v>-55.176000000000002</c:v>
                </c:pt>
                <c:pt idx="47">
                  <c:v>-48.445</c:v>
                </c:pt>
                <c:pt idx="48">
                  <c:v>-32.494</c:v>
                </c:pt>
                <c:pt idx="49">
                  <c:v>-30.771999999999998</c:v>
                </c:pt>
                <c:pt idx="50">
                  <c:v>-27.157</c:v>
                </c:pt>
                <c:pt idx="51">
                  <c:v>-29.288</c:v>
                </c:pt>
                <c:pt idx="52">
                  <c:v>-23.158999999999999</c:v>
                </c:pt>
                <c:pt idx="53">
                  <c:v>-29.905000000000001</c:v>
                </c:pt>
                <c:pt idx="54">
                  <c:v>-29.574000000000002</c:v>
                </c:pt>
                <c:pt idx="55">
                  <c:v>-30.975000000000001</c:v>
                </c:pt>
                <c:pt idx="56">
                  <c:v>-48.344000000000001</c:v>
                </c:pt>
                <c:pt idx="57">
                  <c:v>-53.701999999999998</c:v>
                </c:pt>
                <c:pt idx="58">
                  <c:v>-63.674999999999997</c:v>
                </c:pt>
                <c:pt idx="59">
                  <c:v>-43.448</c:v>
                </c:pt>
                <c:pt idx="60">
                  <c:v>-31.004999999999999</c:v>
                </c:pt>
                <c:pt idx="61">
                  <c:v>-27.792999999999999</c:v>
                </c:pt>
                <c:pt idx="62">
                  <c:v>-29.05</c:v>
                </c:pt>
                <c:pt idx="63">
                  <c:v>-27.321000000000002</c:v>
                </c:pt>
                <c:pt idx="64">
                  <c:v>-32.784999999999997</c:v>
                </c:pt>
                <c:pt idx="65">
                  <c:v>-32.081000000000003</c:v>
                </c:pt>
                <c:pt idx="66">
                  <c:v>-27.148</c:v>
                </c:pt>
                <c:pt idx="67">
                  <c:v>-37.594999999999999</c:v>
                </c:pt>
                <c:pt idx="68">
                  <c:v>-54.232999999999997</c:v>
                </c:pt>
                <c:pt idx="69">
                  <c:v>-54.777999999999999</c:v>
                </c:pt>
                <c:pt idx="70">
                  <c:v>-54.994999999999997</c:v>
                </c:pt>
                <c:pt idx="71">
                  <c:v>-36.795999999999999</c:v>
                </c:pt>
                <c:pt idx="72">
                  <c:v>-30.01</c:v>
                </c:pt>
                <c:pt idx="73">
                  <c:v>-29.794</c:v>
                </c:pt>
                <c:pt idx="74">
                  <c:v>-30.449000000000002</c:v>
                </c:pt>
                <c:pt idx="75">
                  <c:v>-27.423999999999999</c:v>
                </c:pt>
                <c:pt idx="76">
                  <c:v>-29.361999999999998</c:v>
                </c:pt>
                <c:pt idx="77">
                  <c:v>-30.152999999999999</c:v>
                </c:pt>
              </c:numCache>
            </c:numRef>
          </c:yVal>
          <c:smooth val="0"/>
          <c:extLst>
            <c:ext xmlns:c16="http://schemas.microsoft.com/office/drawing/2014/chart" uri="{C3380CC4-5D6E-409C-BE32-E72D297353CC}">
              <c16:uniqueId val="{00000000-7B09-4278-AAEF-F0CF825D6F0F}"/>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Up-welling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7914341762166497"/>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Vert'!$L$3:$L$999</c:f>
              <c:numCache>
                <c:formatCode>0.00</c:formatCode>
                <c:ptCount val="997"/>
                <c:pt idx="0">
                  <c:v>6.4</c:v>
                </c:pt>
                <c:pt idx="1">
                  <c:v>7.86</c:v>
                </c:pt>
                <c:pt idx="2">
                  <c:v>5.18</c:v>
                </c:pt>
                <c:pt idx="3">
                  <c:v>2.94</c:v>
                </c:pt>
                <c:pt idx="4">
                  <c:v>2.99</c:v>
                </c:pt>
                <c:pt idx="5">
                  <c:v>3.4</c:v>
                </c:pt>
                <c:pt idx="6">
                  <c:v>3.55</c:v>
                </c:pt>
                <c:pt idx="7">
                  <c:v>5.27</c:v>
                </c:pt>
                <c:pt idx="8">
                  <c:v>13.26</c:v>
                </c:pt>
                <c:pt idx="9">
                  <c:v>13.92</c:v>
                </c:pt>
                <c:pt idx="10">
                  <c:v>18.850000000000001</c:v>
                </c:pt>
                <c:pt idx="11">
                  <c:v>15.69</c:v>
                </c:pt>
                <c:pt idx="12">
                  <c:v>4.37</c:v>
                </c:pt>
                <c:pt idx="13">
                  <c:v>3.13</c:v>
                </c:pt>
                <c:pt idx="14">
                  <c:v>2.89</c:v>
                </c:pt>
                <c:pt idx="15">
                  <c:v>1.83</c:v>
                </c:pt>
                <c:pt idx="16">
                  <c:v>1.65</c:v>
                </c:pt>
                <c:pt idx="17">
                  <c:v>2.38</c:v>
                </c:pt>
                <c:pt idx="18">
                  <c:v>3.02</c:v>
                </c:pt>
                <c:pt idx="19">
                  <c:v>2.42</c:v>
                </c:pt>
                <c:pt idx="20">
                  <c:v>11.26</c:v>
                </c:pt>
                <c:pt idx="21">
                  <c:v>13.08</c:v>
                </c:pt>
                <c:pt idx="22">
                  <c:v>19.97</c:v>
                </c:pt>
                <c:pt idx="23">
                  <c:v>12.88</c:v>
                </c:pt>
                <c:pt idx="24">
                  <c:v>4.75</c:v>
                </c:pt>
                <c:pt idx="25">
                  <c:v>1.56</c:v>
                </c:pt>
                <c:pt idx="26">
                  <c:v>1.43</c:v>
                </c:pt>
                <c:pt idx="27">
                  <c:v>1.5</c:v>
                </c:pt>
                <c:pt idx="28">
                  <c:v>-1.52</c:v>
                </c:pt>
                <c:pt idx="29">
                  <c:v>1.75</c:v>
                </c:pt>
                <c:pt idx="30">
                  <c:v>1</c:v>
                </c:pt>
                <c:pt idx="31">
                  <c:v>2.54</c:v>
                </c:pt>
                <c:pt idx="32">
                  <c:v>4.17</c:v>
                </c:pt>
                <c:pt idx="33">
                  <c:v>8.75</c:v>
                </c:pt>
                <c:pt idx="34">
                  <c:v>7.63</c:v>
                </c:pt>
                <c:pt idx="35">
                  <c:v>5.46</c:v>
                </c:pt>
                <c:pt idx="36">
                  <c:v>3.3</c:v>
                </c:pt>
                <c:pt idx="37">
                  <c:v>3.12</c:v>
                </c:pt>
                <c:pt idx="38">
                  <c:v>3.87</c:v>
                </c:pt>
                <c:pt idx="39">
                  <c:v>3.16</c:v>
                </c:pt>
                <c:pt idx="40">
                  <c:v>3.54</c:v>
                </c:pt>
                <c:pt idx="41">
                  <c:v>1.53</c:v>
                </c:pt>
                <c:pt idx="42">
                  <c:v>2.8239999999999998</c:v>
                </c:pt>
                <c:pt idx="43">
                  <c:v>1.028</c:v>
                </c:pt>
                <c:pt idx="44">
                  <c:v>8.1760000000000002</c:v>
                </c:pt>
                <c:pt idx="45">
                  <c:v>13.983000000000001</c:v>
                </c:pt>
                <c:pt idx="46">
                  <c:v>14.504</c:v>
                </c:pt>
                <c:pt idx="47">
                  <c:v>13.404999999999999</c:v>
                </c:pt>
                <c:pt idx="48">
                  <c:v>4.3719999999999999</c:v>
                </c:pt>
                <c:pt idx="49">
                  <c:v>2.391</c:v>
                </c:pt>
                <c:pt idx="50">
                  <c:v>1.62</c:v>
                </c:pt>
                <c:pt idx="51">
                  <c:v>1.0089999999999999</c:v>
                </c:pt>
                <c:pt idx="52">
                  <c:v>1.244</c:v>
                </c:pt>
                <c:pt idx="53">
                  <c:v>2.359</c:v>
                </c:pt>
                <c:pt idx="54">
                  <c:v>1.2470000000000001</c:v>
                </c:pt>
                <c:pt idx="55">
                  <c:v>0.64400000000000002</c:v>
                </c:pt>
                <c:pt idx="56">
                  <c:v>0.59199999999999997</c:v>
                </c:pt>
                <c:pt idx="57">
                  <c:v>5.2510000000000003</c:v>
                </c:pt>
                <c:pt idx="58">
                  <c:v>9.9909999999999997</c:v>
                </c:pt>
                <c:pt idx="59">
                  <c:v>5.6239999999999997</c:v>
                </c:pt>
                <c:pt idx="60">
                  <c:v>3.9020000000000001</c:v>
                </c:pt>
                <c:pt idx="61">
                  <c:v>0.81299999999999994</c:v>
                </c:pt>
                <c:pt idx="62">
                  <c:v>2.41</c:v>
                </c:pt>
                <c:pt idx="63">
                  <c:v>2.7509999999999999</c:v>
                </c:pt>
                <c:pt idx="64">
                  <c:v>2.823</c:v>
                </c:pt>
                <c:pt idx="65">
                  <c:v>1.0189999999999999</c:v>
                </c:pt>
                <c:pt idx="66">
                  <c:v>2.1819999999999999</c:v>
                </c:pt>
                <c:pt idx="67">
                  <c:v>0.90500000000000003</c:v>
                </c:pt>
                <c:pt idx="68">
                  <c:v>2.516</c:v>
                </c:pt>
                <c:pt idx="69">
                  <c:v>7.984</c:v>
                </c:pt>
                <c:pt idx="70">
                  <c:v>7.0759999999999996</c:v>
                </c:pt>
                <c:pt idx="71">
                  <c:v>3.3220000000000001</c:v>
                </c:pt>
                <c:pt idx="72">
                  <c:v>2.0990000000000002</c:v>
                </c:pt>
                <c:pt idx="73">
                  <c:v>1.2150000000000001</c:v>
                </c:pt>
                <c:pt idx="74">
                  <c:v>0.94199999999999995</c:v>
                </c:pt>
                <c:pt idx="75">
                  <c:v>2.0470000000000002</c:v>
                </c:pt>
                <c:pt idx="76">
                  <c:v>1.2</c:v>
                </c:pt>
                <c:pt idx="77">
                  <c:v>1.0649999999999999</c:v>
                </c:pt>
              </c:numCache>
            </c:numRef>
          </c:yVal>
          <c:smooth val="0"/>
          <c:extLst>
            <c:ext xmlns:c16="http://schemas.microsoft.com/office/drawing/2014/chart" uri="{C3380CC4-5D6E-409C-BE32-E72D297353CC}">
              <c16:uniqueId val="{00000000-A0FA-4DCD-BF5B-62CD7454494A}"/>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Short Wave Radiation</a:t>
            </a:r>
            <a:endParaRPr lang="en-US"/>
          </a:p>
        </c:rich>
      </c:tx>
      <c:overlay val="1"/>
    </c:title>
    <c:autoTitleDeleted val="0"/>
    <c:plotArea>
      <c:layout>
        <c:manualLayout>
          <c:layoutTarget val="inner"/>
          <c:xMode val="edge"/>
          <c:yMode val="edge"/>
          <c:x val="6.6764180519101782E-2"/>
          <c:y val="0.10734784962734585"/>
          <c:w val="0.90388252973008021"/>
          <c:h val="0.7199514159893450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Vert'!$N$3:$N$999</c:f>
              <c:numCache>
                <c:formatCode>0.0</c:formatCode>
                <c:ptCount val="997"/>
                <c:pt idx="0">
                  <c:v>26.92</c:v>
                </c:pt>
                <c:pt idx="1">
                  <c:v>30.87</c:v>
                </c:pt>
                <c:pt idx="2">
                  <c:v>24.39</c:v>
                </c:pt>
                <c:pt idx="3">
                  <c:v>25.13</c:v>
                </c:pt>
                <c:pt idx="4">
                  <c:v>23.26</c:v>
                </c:pt>
                <c:pt idx="5">
                  <c:v>25.55</c:v>
                </c:pt>
                <c:pt idx="6">
                  <c:v>26.24</c:v>
                </c:pt>
                <c:pt idx="7">
                  <c:v>33.630000000000003</c:v>
                </c:pt>
                <c:pt idx="8">
                  <c:v>42.12</c:v>
                </c:pt>
                <c:pt idx="9">
                  <c:v>39.67</c:v>
                </c:pt>
                <c:pt idx="10">
                  <c:v>41.66</c:v>
                </c:pt>
                <c:pt idx="11">
                  <c:v>37.53</c:v>
                </c:pt>
                <c:pt idx="12">
                  <c:v>24.29</c:v>
                </c:pt>
                <c:pt idx="13">
                  <c:v>22.16</c:v>
                </c:pt>
                <c:pt idx="14">
                  <c:v>18.2</c:v>
                </c:pt>
                <c:pt idx="15">
                  <c:v>23.64</c:v>
                </c:pt>
                <c:pt idx="16">
                  <c:v>22.42</c:v>
                </c:pt>
                <c:pt idx="17">
                  <c:v>23.93</c:v>
                </c:pt>
                <c:pt idx="18">
                  <c:v>19.649999999999999</c:v>
                </c:pt>
                <c:pt idx="19">
                  <c:v>29.49</c:v>
                </c:pt>
                <c:pt idx="20">
                  <c:v>43.91</c:v>
                </c:pt>
                <c:pt idx="21">
                  <c:v>42.89</c:v>
                </c:pt>
                <c:pt idx="22">
                  <c:v>50.92</c:v>
                </c:pt>
                <c:pt idx="23">
                  <c:v>38.880000000000003</c:v>
                </c:pt>
                <c:pt idx="24">
                  <c:v>22.51</c:v>
                </c:pt>
                <c:pt idx="25">
                  <c:v>22.04</c:v>
                </c:pt>
                <c:pt idx="26">
                  <c:v>19.7</c:v>
                </c:pt>
                <c:pt idx="27">
                  <c:v>24.18</c:v>
                </c:pt>
                <c:pt idx="28">
                  <c:v>28.87</c:v>
                </c:pt>
                <c:pt idx="29">
                  <c:v>27.88</c:v>
                </c:pt>
                <c:pt idx="30">
                  <c:v>25.47</c:v>
                </c:pt>
                <c:pt idx="31">
                  <c:v>30.16</c:v>
                </c:pt>
                <c:pt idx="32">
                  <c:v>30.85</c:v>
                </c:pt>
                <c:pt idx="33">
                  <c:v>41.67</c:v>
                </c:pt>
                <c:pt idx="34">
                  <c:v>37.130000000000003</c:v>
                </c:pt>
                <c:pt idx="35">
                  <c:v>34.32</c:v>
                </c:pt>
                <c:pt idx="36">
                  <c:v>27.96</c:v>
                </c:pt>
                <c:pt idx="37">
                  <c:v>21.42</c:v>
                </c:pt>
                <c:pt idx="38">
                  <c:v>24.85</c:v>
                </c:pt>
                <c:pt idx="39">
                  <c:v>26.19</c:v>
                </c:pt>
                <c:pt idx="40">
                  <c:v>24.734999999999999</c:v>
                </c:pt>
                <c:pt idx="41">
                  <c:v>28.538</c:v>
                </c:pt>
                <c:pt idx="42">
                  <c:v>24.321000000000002</c:v>
                </c:pt>
                <c:pt idx="43">
                  <c:v>38.302999999999997</c:v>
                </c:pt>
                <c:pt idx="44">
                  <c:v>38.015000000000001</c:v>
                </c:pt>
                <c:pt idx="45">
                  <c:v>36.662999999999997</c:v>
                </c:pt>
                <c:pt idx="46">
                  <c:v>37.008000000000003</c:v>
                </c:pt>
                <c:pt idx="47">
                  <c:v>34.171999999999997</c:v>
                </c:pt>
                <c:pt idx="48">
                  <c:v>23.385999999999999</c:v>
                </c:pt>
                <c:pt idx="49">
                  <c:v>22.375</c:v>
                </c:pt>
                <c:pt idx="50">
                  <c:v>25.771000000000001</c:v>
                </c:pt>
                <c:pt idx="51">
                  <c:v>25.792000000000002</c:v>
                </c:pt>
                <c:pt idx="52">
                  <c:v>28.396999999999998</c:v>
                </c:pt>
                <c:pt idx="53">
                  <c:v>28.196999999999999</c:v>
                </c:pt>
                <c:pt idx="54">
                  <c:v>29.666</c:v>
                </c:pt>
                <c:pt idx="55">
                  <c:v>30.841000000000001</c:v>
                </c:pt>
                <c:pt idx="56">
                  <c:v>38.811999999999998</c:v>
                </c:pt>
                <c:pt idx="57">
                  <c:v>38.328000000000003</c:v>
                </c:pt>
                <c:pt idx="58">
                  <c:v>39.85</c:v>
                </c:pt>
                <c:pt idx="59">
                  <c:v>31.125</c:v>
                </c:pt>
                <c:pt idx="60">
                  <c:v>28.436</c:v>
                </c:pt>
                <c:pt idx="61">
                  <c:v>25.335999999999999</c:v>
                </c:pt>
                <c:pt idx="62">
                  <c:v>26.204000000000001</c:v>
                </c:pt>
                <c:pt idx="63">
                  <c:v>25.632000000000001</c:v>
                </c:pt>
                <c:pt idx="64">
                  <c:v>29.641999999999999</c:v>
                </c:pt>
                <c:pt idx="65">
                  <c:v>31.683</c:v>
                </c:pt>
                <c:pt idx="66">
                  <c:v>28.527000000000001</c:v>
                </c:pt>
                <c:pt idx="67">
                  <c:v>34.924999999999997</c:v>
                </c:pt>
                <c:pt idx="68">
                  <c:v>39.875999999999998</c:v>
                </c:pt>
                <c:pt idx="69">
                  <c:v>38.948</c:v>
                </c:pt>
                <c:pt idx="70">
                  <c:v>38.299999999999997</c:v>
                </c:pt>
                <c:pt idx="71">
                  <c:v>30.986000000000001</c:v>
                </c:pt>
                <c:pt idx="72">
                  <c:v>28.47</c:v>
                </c:pt>
                <c:pt idx="73">
                  <c:v>27.716999999999999</c:v>
                </c:pt>
                <c:pt idx="74">
                  <c:v>27.655000000000001</c:v>
                </c:pt>
                <c:pt idx="75">
                  <c:v>26.06</c:v>
                </c:pt>
                <c:pt idx="76">
                  <c:v>29.408999999999999</c:v>
                </c:pt>
                <c:pt idx="77">
                  <c:v>27</c:v>
                </c:pt>
              </c:numCache>
            </c:numRef>
          </c:yVal>
          <c:smooth val="0"/>
          <c:extLst>
            <c:ext xmlns:c16="http://schemas.microsoft.com/office/drawing/2014/chart" uri="{C3380CC4-5D6E-409C-BE32-E72D297353CC}">
              <c16:uniqueId val="{00000000-C307-4E7D-A8B0-C3CD7DB83858}"/>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
        </c:scaling>
        <c:delete val="0"/>
        <c:axPos val="l"/>
        <c:title>
          <c:tx>
            <c:rich>
              <a:bodyPr rot="-5400000" vert="horz"/>
              <a:lstStyle/>
              <a:p>
                <a:pPr>
                  <a:defRPr sz="1600"/>
                </a:pPr>
                <a:r>
                  <a:rPr lang="en-US" sz="1600"/>
                  <a:t>RUSWR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9.0020576131687249E-3"/>
              <c:y val="0.22242447708727289"/>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Long Wave Radiation</a:t>
            </a:r>
            <a:endParaRPr lang="en-US"/>
          </a:p>
        </c:rich>
      </c:tx>
      <c:overlay val="1"/>
    </c:title>
    <c:autoTitleDeleted val="0"/>
    <c:plotArea>
      <c:layout>
        <c:manualLayout>
          <c:layoutTarget val="inner"/>
          <c:xMode val="edge"/>
          <c:yMode val="edge"/>
          <c:x val="7.3194221671365148E-2"/>
          <c:y val="0.1195902491376499"/>
          <c:w val="0.8974524885778169"/>
          <c:h val="0.699547416805504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Vert'!$M$3:$M$999</c:f>
              <c:numCache>
                <c:formatCode>0.0</c:formatCode>
                <c:ptCount val="997"/>
                <c:pt idx="0">
                  <c:v>459.9</c:v>
                </c:pt>
                <c:pt idx="1">
                  <c:v>466.17</c:v>
                </c:pt>
                <c:pt idx="2">
                  <c:v>458.13</c:v>
                </c:pt>
                <c:pt idx="3">
                  <c:v>457.65</c:v>
                </c:pt>
                <c:pt idx="4">
                  <c:v>457.69</c:v>
                </c:pt>
                <c:pt idx="5">
                  <c:v>457.67</c:v>
                </c:pt>
                <c:pt idx="6">
                  <c:v>455.9</c:v>
                </c:pt>
                <c:pt idx="7">
                  <c:v>462.61</c:v>
                </c:pt>
                <c:pt idx="8">
                  <c:v>467.38</c:v>
                </c:pt>
                <c:pt idx="9">
                  <c:v>466.84</c:v>
                </c:pt>
                <c:pt idx="10">
                  <c:v>474.32</c:v>
                </c:pt>
                <c:pt idx="11">
                  <c:v>474.37</c:v>
                </c:pt>
                <c:pt idx="12">
                  <c:v>460.77</c:v>
                </c:pt>
                <c:pt idx="13">
                  <c:v>456.92</c:v>
                </c:pt>
                <c:pt idx="14">
                  <c:v>453.11</c:v>
                </c:pt>
                <c:pt idx="15">
                  <c:v>455.16</c:v>
                </c:pt>
                <c:pt idx="16">
                  <c:v>451.71</c:v>
                </c:pt>
                <c:pt idx="17">
                  <c:v>451.72</c:v>
                </c:pt>
                <c:pt idx="18">
                  <c:v>446.99</c:v>
                </c:pt>
                <c:pt idx="19">
                  <c:v>452.12</c:v>
                </c:pt>
                <c:pt idx="20">
                  <c:v>461.07</c:v>
                </c:pt>
                <c:pt idx="21">
                  <c:v>463.91</c:v>
                </c:pt>
                <c:pt idx="22">
                  <c:v>474.85</c:v>
                </c:pt>
                <c:pt idx="23">
                  <c:v>470.1</c:v>
                </c:pt>
                <c:pt idx="24">
                  <c:v>458.28</c:v>
                </c:pt>
                <c:pt idx="25">
                  <c:v>454.33</c:v>
                </c:pt>
                <c:pt idx="26">
                  <c:v>452.77</c:v>
                </c:pt>
                <c:pt idx="27">
                  <c:v>454.6</c:v>
                </c:pt>
                <c:pt idx="28">
                  <c:v>452.96</c:v>
                </c:pt>
                <c:pt idx="29">
                  <c:v>455.09</c:v>
                </c:pt>
                <c:pt idx="30">
                  <c:v>448.04</c:v>
                </c:pt>
                <c:pt idx="31">
                  <c:v>451.24</c:v>
                </c:pt>
                <c:pt idx="32">
                  <c:v>450.89</c:v>
                </c:pt>
                <c:pt idx="33">
                  <c:v>460.51</c:v>
                </c:pt>
                <c:pt idx="34">
                  <c:v>458.87</c:v>
                </c:pt>
                <c:pt idx="35">
                  <c:v>459.51</c:v>
                </c:pt>
                <c:pt idx="36">
                  <c:v>455.63</c:v>
                </c:pt>
                <c:pt idx="37">
                  <c:v>452.58</c:v>
                </c:pt>
                <c:pt idx="38">
                  <c:v>456.2</c:v>
                </c:pt>
                <c:pt idx="39">
                  <c:v>455.62</c:v>
                </c:pt>
                <c:pt idx="40">
                  <c:v>452.91</c:v>
                </c:pt>
                <c:pt idx="41">
                  <c:v>450.61</c:v>
                </c:pt>
                <c:pt idx="42">
                  <c:v>451.57100000000003</c:v>
                </c:pt>
                <c:pt idx="43">
                  <c:v>453.10399999999998</c:v>
                </c:pt>
                <c:pt idx="44">
                  <c:v>456.286</c:v>
                </c:pt>
                <c:pt idx="45">
                  <c:v>464.142</c:v>
                </c:pt>
                <c:pt idx="46">
                  <c:v>465.92200000000003</c:v>
                </c:pt>
                <c:pt idx="47">
                  <c:v>470.9</c:v>
                </c:pt>
                <c:pt idx="48">
                  <c:v>459.952</c:v>
                </c:pt>
                <c:pt idx="49">
                  <c:v>458.267</c:v>
                </c:pt>
                <c:pt idx="50">
                  <c:v>452.87299999999999</c:v>
                </c:pt>
                <c:pt idx="51">
                  <c:v>453.911</c:v>
                </c:pt>
                <c:pt idx="52">
                  <c:v>451.11200000000002</c:v>
                </c:pt>
                <c:pt idx="53">
                  <c:v>450.51100000000002</c:v>
                </c:pt>
                <c:pt idx="54">
                  <c:v>450.98</c:v>
                </c:pt>
                <c:pt idx="55">
                  <c:v>451.47699999999998</c:v>
                </c:pt>
                <c:pt idx="56">
                  <c:v>450.95800000000003</c:v>
                </c:pt>
                <c:pt idx="57">
                  <c:v>456.43099999999998</c:v>
                </c:pt>
                <c:pt idx="58">
                  <c:v>464.34899999999999</c:v>
                </c:pt>
                <c:pt idx="59">
                  <c:v>462.089</c:v>
                </c:pt>
                <c:pt idx="60">
                  <c:v>461.24</c:v>
                </c:pt>
                <c:pt idx="61">
                  <c:v>453.048</c:v>
                </c:pt>
                <c:pt idx="62">
                  <c:v>453.85399999999998</c:v>
                </c:pt>
                <c:pt idx="63">
                  <c:v>453.23599999999999</c:v>
                </c:pt>
                <c:pt idx="64">
                  <c:v>454.59300000000002</c:v>
                </c:pt>
                <c:pt idx="65">
                  <c:v>452.84199999999998</c:v>
                </c:pt>
                <c:pt idx="66">
                  <c:v>448.33600000000001</c:v>
                </c:pt>
                <c:pt idx="67">
                  <c:v>450.72300000000001</c:v>
                </c:pt>
                <c:pt idx="68">
                  <c:v>454.06299999999999</c:v>
                </c:pt>
                <c:pt idx="69">
                  <c:v>460.29700000000003</c:v>
                </c:pt>
                <c:pt idx="70">
                  <c:v>460.04399999999998</c:v>
                </c:pt>
                <c:pt idx="71">
                  <c:v>455.96699999999998</c:v>
                </c:pt>
                <c:pt idx="72">
                  <c:v>454.26799999999997</c:v>
                </c:pt>
                <c:pt idx="73">
                  <c:v>451.78500000000003</c:v>
                </c:pt>
                <c:pt idx="74">
                  <c:v>453.87299999999999</c:v>
                </c:pt>
                <c:pt idx="75">
                  <c:v>452.25</c:v>
                </c:pt>
                <c:pt idx="76">
                  <c:v>452.43099999999998</c:v>
                </c:pt>
                <c:pt idx="77">
                  <c:v>452.322</c:v>
                </c:pt>
              </c:numCache>
            </c:numRef>
          </c:yVal>
          <c:smooth val="0"/>
          <c:extLst>
            <c:ext xmlns:c16="http://schemas.microsoft.com/office/drawing/2014/chart" uri="{C3380CC4-5D6E-409C-BE32-E72D297353CC}">
              <c16:uniqueId val="{00000000-B23C-41E5-B38E-CC7496715D66}"/>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Celestino</a:t>
            </a:r>
          </a:p>
        </c:rich>
      </c:tx>
      <c:layout>
        <c:manualLayout>
          <c:xMode val="edge"/>
          <c:yMode val="edge"/>
          <c:x val="0.18147395452458293"/>
          <c:y val="2.5089605734767026E-2"/>
        </c:manualLayout>
      </c:layout>
      <c:overlay val="1"/>
    </c:title>
    <c:autoTitleDeleted val="0"/>
    <c:plotArea>
      <c:layout>
        <c:manualLayout>
          <c:layoutTarget val="inner"/>
          <c:xMode val="edge"/>
          <c:yMode val="edge"/>
          <c:x val="0.1337751058655465"/>
          <c:y val="8.4843225242006035E-2"/>
          <c:w val="0.83778915324569314"/>
          <c:h val="0.75789236022916495"/>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Rainfall!$B$64:$M$64</c:f>
              <c:numCache>
                <c:formatCode>0.0</c:formatCode>
                <c:ptCount val="12"/>
                <c:pt idx="0">
                  <c:v>21.335000000000001</c:v>
                </c:pt>
                <c:pt idx="1">
                  <c:v>40.135000000000005</c:v>
                </c:pt>
                <c:pt idx="2">
                  <c:v>82.17</c:v>
                </c:pt>
                <c:pt idx="3">
                  <c:v>242.82499999999999</c:v>
                </c:pt>
                <c:pt idx="4">
                  <c:v>502.79</c:v>
                </c:pt>
                <c:pt idx="5">
                  <c:v>835.53</c:v>
                </c:pt>
                <c:pt idx="6">
                  <c:v>1053.845</c:v>
                </c:pt>
                <c:pt idx="7">
                  <c:v>1473.08</c:v>
                </c:pt>
                <c:pt idx="8">
                  <c:v>1775.59</c:v>
                </c:pt>
                <c:pt idx="9">
                  <c:v>2061.9749999999999</c:v>
                </c:pt>
              </c:numCache>
            </c:numRef>
          </c:val>
          <c:smooth val="0"/>
          <c:extLst>
            <c:ext xmlns:c16="http://schemas.microsoft.com/office/drawing/2014/chart" uri="{C3380CC4-5D6E-409C-BE32-E72D297353CC}">
              <c16:uniqueId val="{00000000-0AE2-4BBA-91BE-9306B75ECFFC}"/>
            </c:ext>
          </c:extLst>
        </c:ser>
        <c:ser>
          <c:idx val="1"/>
          <c:order val="1"/>
          <c:tx>
            <c:v>2009-2020</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Rainfall!$B$66:$M$66</c:f>
              <c:numCache>
                <c:formatCode>0.0</c:formatCode>
                <c:ptCount val="12"/>
                <c:pt idx="0">
                  <c:v>37.160196733846149</c:v>
                </c:pt>
                <c:pt idx="1">
                  <c:v>60.824311568461532</c:v>
                </c:pt>
                <c:pt idx="2">
                  <c:v>94.362377037692312</c:v>
                </c:pt>
                <c:pt idx="3">
                  <c:v>215.17125208153846</c:v>
                </c:pt>
                <c:pt idx="4">
                  <c:v>466.41273903538462</c:v>
                </c:pt>
                <c:pt idx="5">
                  <c:v>743.83936069076924</c:v>
                </c:pt>
                <c:pt idx="6">
                  <c:v>1026.5094099115383</c:v>
                </c:pt>
                <c:pt idx="7">
                  <c:v>1293.8194099115383</c:v>
                </c:pt>
                <c:pt idx="8">
                  <c:v>1530.5675285538459</c:v>
                </c:pt>
                <c:pt idx="9">
                  <c:v>1862.6440670153843</c:v>
                </c:pt>
                <c:pt idx="10">
                  <c:v>2325.329483682051</c:v>
                </c:pt>
                <c:pt idx="11">
                  <c:v>2601.146483682051</c:v>
                </c:pt>
              </c:numCache>
            </c:numRef>
          </c:val>
          <c:smooth val="0"/>
          <c:extLst>
            <c:ext xmlns:c16="http://schemas.microsoft.com/office/drawing/2014/chart" uri="{C3380CC4-5D6E-409C-BE32-E72D297353CC}">
              <c16:uniqueId val="{00000001-0AE2-4BBA-91BE-9306B75ECFFC}"/>
            </c:ext>
          </c:extLst>
        </c:ser>
        <c:dLbls>
          <c:showLegendKey val="0"/>
          <c:showVal val="0"/>
          <c:showCatName val="0"/>
          <c:showSerName val="0"/>
          <c:showPercent val="0"/>
          <c:showBubbleSize val="0"/>
        </c:dLbls>
        <c:marker val="1"/>
        <c:smooth val="0"/>
        <c:axId val="787505576"/>
        <c:axId val="787505968"/>
      </c:lineChart>
      <c:catAx>
        <c:axId val="7875055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87505968"/>
        <c:crosses val="autoZero"/>
        <c:auto val="1"/>
        <c:lblAlgn val="ctr"/>
        <c:lblOffset val="100"/>
        <c:noMultiLvlLbl val="0"/>
      </c:catAx>
      <c:valAx>
        <c:axId val="787505968"/>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787505576"/>
        <c:crosses val="autoZero"/>
        <c:crossBetween val="between"/>
      </c:valAx>
    </c:plotArea>
    <c:legend>
      <c:legendPos val="r"/>
      <c:layout>
        <c:manualLayout>
          <c:xMode val="edge"/>
          <c:yMode val="edge"/>
          <c:x val="0.16383620169284629"/>
          <c:y val="0.16339487124920196"/>
          <c:w val="0.19678768326872259"/>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Soil Temperature</a:t>
            </a:r>
            <a:endParaRPr lang="en-US"/>
          </a:p>
        </c:rich>
      </c:tx>
      <c:overlay val="1"/>
    </c:title>
    <c:autoTitleDeleted val="0"/>
    <c:plotArea>
      <c:layout>
        <c:manualLayout>
          <c:layoutTarget val="inner"/>
          <c:xMode val="edge"/>
          <c:yMode val="edge"/>
          <c:x val="6.419216405819643E-2"/>
          <c:y val="0.13591344848472189"/>
          <c:w val="0.90645454619098542"/>
          <c:h val="0.6873050172952008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Vert'!$O$3:$O$999</c:f>
              <c:numCache>
                <c:formatCode>0.0</c:formatCode>
                <c:ptCount val="997"/>
                <c:pt idx="0">
                  <c:v>27.15</c:v>
                </c:pt>
                <c:pt idx="1">
                  <c:v>28.05</c:v>
                </c:pt>
                <c:pt idx="2">
                  <c:v>26.94</c:v>
                </c:pt>
                <c:pt idx="3">
                  <c:v>27.22</c:v>
                </c:pt>
                <c:pt idx="4">
                  <c:v>27.47</c:v>
                </c:pt>
                <c:pt idx="5">
                  <c:v>27.24</c:v>
                </c:pt>
                <c:pt idx="6">
                  <c:v>26.76</c:v>
                </c:pt>
                <c:pt idx="7">
                  <c:v>27.95</c:v>
                </c:pt>
                <c:pt idx="8">
                  <c:v>28.7</c:v>
                </c:pt>
                <c:pt idx="9">
                  <c:v>28.45</c:v>
                </c:pt>
                <c:pt idx="10">
                  <c:v>29.46</c:v>
                </c:pt>
                <c:pt idx="11">
                  <c:v>29.5</c:v>
                </c:pt>
                <c:pt idx="12">
                  <c:v>27.65</c:v>
                </c:pt>
                <c:pt idx="13">
                  <c:v>27.98</c:v>
                </c:pt>
                <c:pt idx="14">
                  <c:v>27.96</c:v>
                </c:pt>
                <c:pt idx="15">
                  <c:v>27.22</c:v>
                </c:pt>
                <c:pt idx="16">
                  <c:v>27.04</c:v>
                </c:pt>
                <c:pt idx="17">
                  <c:v>26.02</c:v>
                </c:pt>
                <c:pt idx="20">
                  <c:v>26.91</c:v>
                </c:pt>
                <c:pt idx="21">
                  <c:v>27.23</c:v>
                </c:pt>
                <c:pt idx="22">
                  <c:v>29.66</c:v>
                </c:pt>
                <c:pt idx="23">
                  <c:v>29.01</c:v>
                </c:pt>
                <c:pt idx="24">
                  <c:v>27.32</c:v>
                </c:pt>
                <c:pt idx="25">
                  <c:v>26.91</c:v>
                </c:pt>
                <c:pt idx="26">
                  <c:v>26.85</c:v>
                </c:pt>
                <c:pt idx="27">
                  <c:v>26.83</c:v>
                </c:pt>
                <c:pt idx="28">
                  <c:v>26.84</c:v>
                </c:pt>
                <c:pt idx="29">
                  <c:v>26.94</c:v>
                </c:pt>
                <c:pt idx="30">
                  <c:v>26.29</c:v>
                </c:pt>
                <c:pt idx="31">
                  <c:v>26.14</c:v>
                </c:pt>
                <c:pt idx="32">
                  <c:v>26.06</c:v>
                </c:pt>
                <c:pt idx="33">
                  <c:v>28.07</c:v>
                </c:pt>
                <c:pt idx="34">
                  <c:v>27.52</c:v>
                </c:pt>
                <c:pt idx="35">
                  <c:v>28.02</c:v>
                </c:pt>
                <c:pt idx="36">
                  <c:v>27.4</c:v>
                </c:pt>
                <c:pt idx="37">
                  <c:v>26.67</c:v>
                </c:pt>
                <c:pt idx="38">
                  <c:v>27.05</c:v>
                </c:pt>
                <c:pt idx="39">
                  <c:v>27.17</c:v>
                </c:pt>
                <c:pt idx="40">
                  <c:v>26.698</c:v>
                </c:pt>
                <c:pt idx="41">
                  <c:v>26.24</c:v>
                </c:pt>
                <c:pt idx="42">
                  <c:v>26.38</c:v>
                </c:pt>
                <c:pt idx="43">
                  <c:v>26.629000000000001</c:v>
                </c:pt>
                <c:pt idx="44">
                  <c:v>27.088000000000001</c:v>
                </c:pt>
                <c:pt idx="45">
                  <c:v>27.927</c:v>
                </c:pt>
                <c:pt idx="46">
                  <c:v>28.181000000000001</c:v>
                </c:pt>
                <c:pt idx="47">
                  <c:v>29.087</c:v>
                </c:pt>
                <c:pt idx="48">
                  <c:v>27.65</c:v>
                </c:pt>
                <c:pt idx="49">
                  <c:v>27.291</c:v>
                </c:pt>
                <c:pt idx="50">
                  <c:v>26.901</c:v>
                </c:pt>
                <c:pt idx="51">
                  <c:v>26.984999999999999</c:v>
                </c:pt>
                <c:pt idx="52">
                  <c:v>27.042999999999999</c:v>
                </c:pt>
                <c:pt idx="53">
                  <c:v>26.457000000000001</c:v>
                </c:pt>
                <c:pt idx="54">
                  <c:v>26.731000000000002</c:v>
                </c:pt>
                <c:pt idx="55">
                  <c:v>27.065999999999999</c:v>
                </c:pt>
                <c:pt idx="56">
                  <c:v>26.713000000000001</c:v>
                </c:pt>
                <c:pt idx="57">
                  <c:v>26.504999999999999</c:v>
                </c:pt>
                <c:pt idx="58">
                  <c:v>27.645</c:v>
                </c:pt>
                <c:pt idx="59">
                  <c:v>27.855</c:v>
                </c:pt>
                <c:pt idx="60">
                  <c:v>28.131</c:v>
                </c:pt>
                <c:pt idx="61">
                  <c:v>27.414000000000001</c:v>
                </c:pt>
                <c:pt idx="62">
                  <c:v>27.53</c:v>
                </c:pt>
                <c:pt idx="63">
                  <c:v>27.600999999999999</c:v>
                </c:pt>
                <c:pt idx="64">
                  <c:v>27.436</c:v>
                </c:pt>
                <c:pt idx="65">
                  <c:v>27.61</c:v>
                </c:pt>
                <c:pt idx="66">
                  <c:v>26.141999999999999</c:v>
                </c:pt>
                <c:pt idx="67">
                  <c:v>27.2</c:v>
                </c:pt>
                <c:pt idx="68">
                  <c:v>27.123000000000001</c:v>
                </c:pt>
                <c:pt idx="69">
                  <c:v>27.184999999999999</c:v>
                </c:pt>
                <c:pt idx="70">
                  <c:v>27.106999999999999</c:v>
                </c:pt>
                <c:pt idx="71">
                  <c:v>27.367000000000001</c:v>
                </c:pt>
                <c:pt idx="72">
                  <c:v>27.366</c:v>
                </c:pt>
                <c:pt idx="73">
                  <c:v>26.927</c:v>
                </c:pt>
                <c:pt idx="74">
                  <c:v>27.431000000000001</c:v>
                </c:pt>
                <c:pt idx="75">
                  <c:v>27.015999999999998</c:v>
                </c:pt>
                <c:pt idx="76">
                  <c:v>27.283000000000001</c:v>
                </c:pt>
                <c:pt idx="77">
                  <c:v>27.372</c:v>
                </c:pt>
              </c:numCache>
            </c:numRef>
          </c:yVal>
          <c:smooth val="0"/>
          <c:extLst>
            <c:ext xmlns:c16="http://schemas.microsoft.com/office/drawing/2014/chart" uri="{C3380CC4-5D6E-409C-BE32-E72D297353CC}">
              <c16:uniqueId val="{00000000-BB37-4414-92E9-69C9E13A7E4A}"/>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Short Wave Radiation</a:t>
            </a:r>
            <a:r>
              <a:rPr lang="en-US" sz="1800" b="1" i="0" u="none" strike="noStrike" baseline="0"/>
              <a:t> </a:t>
            </a:r>
            <a:endParaRPr lang="en-US"/>
          </a:p>
        </c:rich>
      </c:tx>
      <c:layout>
        <c:manualLayout>
          <c:xMode val="edge"/>
          <c:yMode val="edge"/>
          <c:x val="0.40291599834742886"/>
          <c:y val="3.2646398694144055E-2"/>
        </c:manualLayout>
      </c:layout>
      <c:overlay val="1"/>
    </c:title>
    <c:autoTitleDeleted val="0"/>
    <c:plotArea>
      <c:layout>
        <c:manualLayout>
          <c:layoutTarget val="inner"/>
          <c:xMode val="edge"/>
          <c:yMode val="edge"/>
          <c:x val="7.3194221671365148E-2"/>
          <c:y val="9.9186249953809841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Vert'!$I$3:$I$999</c:f>
              <c:numCache>
                <c:formatCode>0.0</c:formatCode>
                <c:ptCount val="997"/>
                <c:pt idx="0">
                  <c:v>145.84</c:v>
                </c:pt>
                <c:pt idx="1">
                  <c:v>148.5</c:v>
                </c:pt>
                <c:pt idx="2">
                  <c:v>129.08000000000001</c:v>
                </c:pt>
                <c:pt idx="3">
                  <c:v>129.72999999999999</c:v>
                </c:pt>
                <c:pt idx="4">
                  <c:v>124.13</c:v>
                </c:pt>
                <c:pt idx="5">
                  <c:v>127.22</c:v>
                </c:pt>
                <c:pt idx="6">
                  <c:v>126.48</c:v>
                </c:pt>
                <c:pt idx="7">
                  <c:v>144.04</c:v>
                </c:pt>
                <c:pt idx="8">
                  <c:v>165.26</c:v>
                </c:pt>
                <c:pt idx="9">
                  <c:v>163.77000000000001</c:v>
                </c:pt>
                <c:pt idx="10">
                  <c:v>170.23</c:v>
                </c:pt>
                <c:pt idx="11">
                  <c:v>167.01</c:v>
                </c:pt>
                <c:pt idx="12">
                  <c:v>136.11000000000001</c:v>
                </c:pt>
                <c:pt idx="13">
                  <c:v>127.39</c:v>
                </c:pt>
                <c:pt idx="14">
                  <c:v>104.68</c:v>
                </c:pt>
                <c:pt idx="15">
                  <c:v>118.58</c:v>
                </c:pt>
                <c:pt idx="16">
                  <c:v>113.81</c:v>
                </c:pt>
                <c:pt idx="17">
                  <c:v>118.61</c:v>
                </c:pt>
                <c:pt idx="18">
                  <c:v>102.87</c:v>
                </c:pt>
                <c:pt idx="19">
                  <c:v>134.26</c:v>
                </c:pt>
                <c:pt idx="20">
                  <c:v>174.16</c:v>
                </c:pt>
                <c:pt idx="21">
                  <c:v>169.3</c:v>
                </c:pt>
                <c:pt idx="22">
                  <c:v>189</c:v>
                </c:pt>
                <c:pt idx="23">
                  <c:v>162.44999999999999</c:v>
                </c:pt>
                <c:pt idx="24">
                  <c:v>130.81</c:v>
                </c:pt>
                <c:pt idx="25">
                  <c:v>121.77</c:v>
                </c:pt>
                <c:pt idx="26">
                  <c:v>101.32</c:v>
                </c:pt>
                <c:pt idx="27">
                  <c:v>126.11</c:v>
                </c:pt>
                <c:pt idx="28">
                  <c:v>127.71</c:v>
                </c:pt>
                <c:pt idx="29">
                  <c:v>120.62</c:v>
                </c:pt>
                <c:pt idx="30">
                  <c:v>105.55</c:v>
                </c:pt>
                <c:pt idx="31">
                  <c:v>122.53</c:v>
                </c:pt>
                <c:pt idx="32">
                  <c:v>129.49</c:v>
                </c:pt>
                <c:pt idx="33">
                  <c:v>174.98</c:v>
                </c:pt>
                <c:pt idx="34">
                  <c:v>168.51</c:v>
                </c:pt>
                <c:pt idx="35">
                  <c:v>164.18</c:v>
                </c:pt>
                <c:pt idx="36">
                  <c:v>133.44999999999999</c:v>
                </c:pt>
                <c:pt idx="37">
                  <c:v>99.2</c:v>
                </c:pt>
                <c:pt idx="38">
                  <c:v>112.56</c:v>
                </c:pt>
                <c:pt idx="39">
                  <c:v>116.19</c:v>
                </c:pt>
                <c:pt idx="40">
                  <c:v>110.62</c:v>
                </c:pt>
                <c:pt idx="41">
                  <c:v>118.31</c:v>
                </c:pt>
                <c:pt idx="42">
                  <c:v>102.28400000000001</c:v>
                </c:pt>
                <c:pt idx="43">
                  <c:v>148.392</c:v>
                </c:pt>
                <c:pt idx="44">
                  <c:v>160.83099999999999</c:v>
                </c:pt>
                <c:pt idx="45">
                  <c:v>169.256</c:v>
                </c:pt>
                <c:pt idx="46">
                  <c:v>179.92599999999999</c:v>
                </c:pt>
                <c:pt idx="47">
                  <c:v>176.28</c:v>
                </c:pt>
                <c:pt idx="48">
                  <c:v>133.74799999999999</c:v>
                </c:pt>
                <c:pt idx="49">
                  <c:v>119.751</c:v>
                </c:pt>
                <c:pt idx="50">
                  <c:v>114.46899999999999</c:v>
                </c:pt>
                <c:pt idx="51">
                  <c:v>109.89400000000001</c:v>
                </c:pt>
                <c:pt idx="52">
                  <c:v>114.474</c:v>
                </c:pt>
                <c:pt idx="53">
                  <c:v>120.33</c:v>
                </c:pt>
                <c:pt idx="54">
                  <c:v>116.56100000000001</c:v>
                </c:pt>
                <c:pt idx="55">
                  <c:v>118.41</c:v>
                </c:pt>
                <c:pt idx="56">
                  <c:v>154.29400000000001</c:v>
                </c:pt>
                <c:pt idx="57">
                  <c:v>179.28200000000001</c:v>
                </c:pt>
                <c:pt idx="58">
                  <c:v>196.52</c:v>
                </c:pt>
                <c:pt idx="59">
                  <c:v>164.61</c:v>
                </c:pt>
                <c:pt idx="60">
                  <c:v>138.75899999999999</c:v>
                </c:pt>
                <c:pt idx="61">
                  <c:v>112.289</c:v>
                </c:pt>
                <c:pt idx="62">
                  <c:v>120.41200000000001</c:v>
                </c:pt>
                <c:pt idx="63">
                  <c:v>116.379</c:v>
                </c:pt>
                <c:pt idx="64">
                  <c:v>125.937</c:v>
                </c:pt>
                <c:pt idx="65">
                  <c:v>129.393</c:v>
                </c:pt>
                <c:pt idx="66">
                  <c:v>115.916</c:v>
                </c:pt>
                <c:pt idx="67">
                  <c:v>137.32400000000001</c:v>
                </c:pt>
                <c:pt idx="68">
                  <c:v>162.518</c:v>
                </c:pt>
                <c:pt idx="69">
                  <c:v>179.38300000000001</c:v>
                </c:pt>
                <c:pt idx="70">
                  <c:v>173.703</c:v>
                </c:pt>
                <c:pt idx="71">
                  <c:v>148.739</c:v>
                </c:pt>
                <c:pt idx="72">
                  <c:v>128.67699999999999</c:v>
                </c:pt>
                <c:pt idx="73">
                  <c:v>118.705</c:v>
                </c:pt>
                <c:pt idx="74">
                  <c:v>119.84699999999999</c:v>
                </c:pt>
                <c:pt idx="75">
                  <c:v>118.71</c:v>
                </c:pt>
                <c:pt idx="76">
                  <c:v>124.06100000000001</c:v>
                </c:pt>
                <c:pt idx="77">
                  <c:v>111.724</c:v>
                </c:pt>
              </c:numCache>
            </c:numRef>
          </c:yVal>
          <c:smooth val="0"/>
          <c:extLst>
            <c:ext xmlns:c16="http://schemas.microsoft.com/office/drawing/2014/chart" uri="{C3380CC4-5D6E-409C-BE32-E72D297353CC}">
              <c16:uniqueId val="{00000000-6A77-40C2-8DDF-6B33C610A663}"/>
            </c:ext>
          </c:extLst>
        </c:ser>
        <c:dLbls>
          <c:showLegendKey val="0"/>
          <c:showVal val="0"/>
          <c:showCatName val="0"/>
          <c:showSerName val="0"/>
          <c:showPercent val="0"/>
          <c:showBubbleSize val="0"/>
        </c:dLbls>
        <c:axId val="674696992"/>
        <c:axId val="651420816"/>
      </c:scatterChart>
      <c:valAx>
        <c:axId val="674696992"/>
        <c:scaling>
          <c:orientation val="minMax"/>
          <c:max val="2022"/>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80"/>
        </c:scaling>
        <c:delete val="0"/>
        <c:axPos val="l"/>
        <c:title>
          <c:tx>
            <c:rich>
              <a:bodyPr rot="-5400000" vert="horz"/>
              <a:lstStyle/>
              <a:p>
                <a:pPr>
                  <a:defRPr sz="1600"/>
                </a:pPr>
                <a:r>
                  <a:rPr lang="en-US" sz="1600"/>
                  <a:t>NSWR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6.4300411522633747E-3"/>
              <c:y val="0.2917980743123290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20"/>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NR'!$D$2:$D$97</c:f>
              <c:numCache>
                <c:formatCode>0.0</c:formatCode>
                <c:ptCount val="96"/>
                <c:pt idx="0">
                  <c:v>-0.80940000000000001</c:v>
                </c:pt>
                <c:pt idx="1">
                  <c:v>-0.79100000000000004</c:v>
                </c:pt>
                <c:pt idx="2">
                  <c:v>-0.72709999999999997</c:v>
                </c:pt>
                <c:pt idx="3">
                  <c:v>-0.78010000000000002</c:v>
                </c:pt>
                <c:pt idx="4">
                  <c:v>-0.82979999999999998</c:v>
                </c:pt>
                <c:pt idx="5">
                  <c:v>-0.79769999999999996</c:v>
                </c:pt>
                <c:pt idx="6">
                  <c:v>-0.79020000000000001</c:v>
                </c:pt>
                <c:pt idx="7">
                  <c:v>-0.78979999999999995</c:v>
                </c:pt>
                <c:pt idx="8">
                  <c:v>-0.77859999999999996</c:v>
                </c:pt>
                <c:pt idx="9">
                  <c:v>-0.76239999999999997</c:v>
                </c:pt>
                <c:pt idx="10">
                  <c:v>-0.75429999999999997</c:v>
                </c:pt>
                <c:pt idx="11">
                  <c:v>-0.74870000000000003</c:v>
                </c:pt>
                <c:pt idx="12">
                  <c:v>-0.76919999999999999</c:v>
                </c:pt>
                <c:pt idx="13">
                  <c:v>-0.77890000000000004</c:v>
                </c:pt>
                <c:pt idx="14">
                  <c:v>-0.80049999999999999</c:v>
                </c:pt>
                <c:pt idx="15">
                  <c:v>-0.83650000000000002</c:v>
                </c:pt>
                <c:pt idx="16">
                  <c:v>-0.83099999999999996</c:v>
                </c:pt>
                <c:pt idx="17">
                  <c:v>-0.81740000000000002</c:v>
                </c:pt>
                <c:pt idx="18">
                  <c:v>-0.80559999999999998</c:v>
                </c:pt>
                <c:pt idx="19">
                  <c:v>-0.77990000000000004</c:v>
                </c:pt>
                <c:pt idx="20">
                  <c:v>-0.76490000000000002</c:v>
                </c:pt>
                <c:pt idx="21">
                  <c:v>-0.78280000000000005</c:v>
                </c:pt>
                <c:pt idx="22">
                  <c:v>-0.81059999999999999</c:v>
                </c:pt>
                <c:pt idx="23">
                  <c:v>-0.74770000000000003</c:v>
                </c:pt>
                <c:pt idx="24">
                  <c:v>-0.28210000000000002</c:v>
                </c:pt>
                <c:pt idx="25">
                  <c:v>3.7389999999999999</c:v>
                </c:pt>
                <c:pt idx="26">
                  <c:v>15.223000000000001</c:v>
                </c:pt>
                <c:pt idx="27">
                  <c:v>36.323900000000002</c:v>
                </c:pt>
                <c:pt idx="28">
                  <c:v>65.480199999999996</c:v>
                </c:pt>
                <c:pt idx="29">
                  <c:v>101.7471</c:v>
                </c:pt>
                <c:pt idx="30">
                  <c:v>130.49359999999999</c:v>
                </c:pt>
                <c:pt idx="31">
                  <c:v>161.43629999999999</c:v>
                </c:pt>
                <c:pt idx="32">
                  <c:v>208.29040000000001</c:v>
                </c:pt>
                <c:pt idx="33">
                  <c:v>252.3896</c:v>
                </c:pt>
                <c:pt idx="34">
                  <c:v>269.52659999999997</c:v>
                </c:pt>
                <c:pt idx="35">
                  <c:v>311.9905</c:v>
                </c:pt>
                <c:pt idx="36">
                  <c:v>356.35599999999999</c:v>
                </c:pt>
                <c:pt idx="37">
                  <c:v>367.18459999999999</c:v>
                </c:pt>
                <c:pt idx="38">
                  <c:v>385.8734</c:v>
                </c:pt>
                <c:pt idx="39">
                  <c:v>412.62880000000001</c:v>
                </c:pt>
                <c:pt idx="40">
                  <c:v>440.50360000000001</c:v>
                </c:pt>
                <c:pt idx="41">
                  <c:v>479.87060000000002</c:v>
                </c:pt>
                <c:pt idx="42">
                  <c:v>524.72230000000002</c:v>
                </c:pt>
                <c:pt idx="43">
                  <c:v>513.53250000000003</c:v>
                </c:pt>
                <c:pt idx="44">
                  <c:v>504.39850000000001</c:v>
                </c:pt>
                <c:pt idx="45">
                  <c:v>524.80740000000003</c:v>
                </c:pt>
                <c:pt idx="46">
                  <c:v>555.21579999999994</c:v>
                </c:pt>
                <c:pt idx="47">
                  <c:v>565.89239999999995</c:v>
                </c:pt>
                <c:pt idx="48">
                  <c:v>544.54970000000003</c:v>
                </c:pt>
                <c:pt idx="49">
                  <c:v>568.76689999999996</c:v>
                </c:pt>
                <c:pt idx="50">
                  <c:v>536.69560000000001</c:v>
                </c:pt>
                <c:pt idx="51">
                  <c:v>522.46280000000002</c:v>
                </c:pt>
                <c:pt idx="52">
                  <c:v>497.48869999999999</c:v>
                </c:pt>
                <c:pt idx="53">
                  <c:v>463.77879999999999</c:v>
                </c:pt>
                <c:pt idx="54">
                  <c:v>452.55430000000001</c:v>
                </c:pt>
                <c:pt idx="55">
                  <c:v>423.2192</c:v>
                </c:pt>
                <c:pt idx="56">
                  <c:v>393.43970000000002</c:v>
                </c:pt>
                <c:pt idx="57">
                  <c:v>372.78500000000003</c:v>
                </c:pt>
                <c:pt idx="58">
                  <c:v>334.31740000000002</c:v>
                </c:pt>
                <c:pt idx="59">
                  <c:v>298.56079999999997</c:v>
                </c:pt>
                <c:pt idx="60">
                  <c:v>274.62650000000002</c:v>
                </c:pt>
                <c:pt idx="61">
                  <c:v>226.0924</c:v>
                </c:pt>
                <c:pt idx="62">
                  <c:v>171.1583</c:v>
                </c:pt>
                <c:pt idx="63">
                  <c:v>139.51480000000001</c:v>
                </c:pt>
                <c:pt idx="64">
                  <c:v>116.0124</c:v>
                </c:pt>
                <c:pt idx="65">
                  <c:v>94.903099999999995</c:v>
                </c:pt>
                <c:pt idx="66">
                  <c:v>85.119699999999995</c:v>
                </c:pt>
                <c:pt idx="67">
                  <c:v>64.231999999999999</c:v>
                </c:pt>
                <c:pt idx="68">
                  <c:v>51.6</c:v>
                </c:pt>
                <c:pt idx="69">
                  <c:v>33.904600000000002</c:v>
                </c:pt>
                <c:pt idx="70">
                  <c:v>19.769200000000001</c:v>
                </c:pt>
                <c:pt idx="71">
                  <c:v>8.0543999999999993</c:v>
                </c:pt>
                <c:pt idx="72">
                  <c:v>1.1016999999999999</c:v>
                </c:pt>
                <c:pt idx="73">
                  <c:v>-0.71750000000000003</c:v>
                </c:pt>
                <c:pt idx="74">
                  <c:v>-0.9123</c:v>
                </c:pt>
                <c:pt idx="75">
                  <c:v>-0.84799999999999998</c:v>
                </c:pt>
                <c:pt idx="76">
                  <c:v>-0.80910000000000004</c:v>
                </c:pt>
                <c:pt idx="77">
                  <c:v>-0.79310000000000003</c:v>
                </c:pt>
                <c:pt idx="78">
                  <c:v>-0.76770000000000005</c:v>
                </c:pt>
                <c:pt idx="79">
                  <c:v>-0.84079999999999999</c:v>
                </c:pt>
                <c:pt idx="80">
                  <c:v>-0.80030000000000001</c:v>
                </c:pt>
                <c:pt idx="81">
                  <c:v>-0.79790000000000005</c:v>
                </c:pt>
                <c:pt idx="82">
                  <c:v>-0.82499999999999996</c:v>
                </c:pt>
                <c:pt idx="83">
                  <c:v>-0.85660000000000003</c:v>
                </c:pt>
                <c:pt idx="84">
                  <c:v>-0.84089999999999998</c:v>
                </c:pt>
                <c:pt idx="85">
                  <c:v>-0.84919999999999995</c:v>
                </c:pt>
                <c:pt idx="86">
                  <c:v>-0.88800000000000001</c:v>
                </c:pt>
                <c:pt idx="87">
                  <c:v>-0.86760000000000004</c:v>
                </c:pt>
                <c:pt idx="88">
                  <c:v>-0.84730000000000005</c:v>
                </c:pt>
                <c:pt idx="89">
                  <c:v>-0.82450000000000001</c:v>
                </c:pt>
                <c:pt idx="90">
                  <c:v>-0.79</c:v>
                </c:pt>
                <c:pt idx="91">
                  <c:v>-0.78129999999999999</c:v>
                </c:pt>
                <c:pt idx="92">
                  <c:v>-0.81140000000000001</c:v>
                </c:pt>
                <c:pt idx="93">
                  <c:v>-0.78490000000000004</c:v>
                </c:pt>
                <c:pt idx="94">
                  <c:v>-0.8125</c:v>
                </c:pt>
                <c:pt idx="95">
                  <c:v>-0.8135</c:v>
                </c:pt>
              </c:numCache>
            </c:numRef>
          </c:val>
          <c:smooth val="0"/>
          <c:extLst>
            <c:ext xmlns:c16="http://schemas.microsoft.com/office/drawing/2014/chart" uri="{C3380CC4-5D6E-409C-BE32-E72D297353CC}">
              <c16:uniqueId val="{00000000-9450-4E1A-AE82-FF8E37FFCF20}"/>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668329272"/>
        <c:crosses val="autoZero"/>
        <c:auto val="1"/>
        <c:lblAlgn val="ctr"/>
        <c:lblOffset val="100"/>
        <c:tickLblSkip val="8"/>
        <c:tickMarkSkip val="8"/>
        <c:noMultiLvlLbl val="0"/>
      </c:catAx>
      <c:valAx>
        <c:axId val="668329272"/>
        <c:scaling>
          <c:orientation val="minMax"/>
          <c:min val="0"/>
        </c:scaling>
        <c:delete val="0"/>
        <c:axPos val="l"/>
        <c:title>
          <c:tx>
            <c:rich>
              <a:bodyPr/>
              <a:lstStyle/>
              <a:p>
                <a:pPr>
                  <a:defRPr sz="1600"/>
                </a:pPr>
                <a:r>
                  <a:rPr lang="en-US" sz="1400" b="0"/>
                  <a:t>Down-welling Short Wave Radiation (W/m2)</a:t>
                </a:r>
              </a:p>
            </c:rich>
          </c:tx>
          <c:overlay val="0"/>
        </c:title>
        <c:numFmt formatCode="0" sourceLinked="0"/>
        <c:majorTickMark val="out"/>
        <c:minorTickMark val="none"/>
        <c:tickLblPos val="nextTo"/>
        <c:crossAx val="66832888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NR'!$F$2:$F$97</c:f>
              <c:numCache>
                <c:formatCode>0.0</c:formatCode>
                <c:ptCount val="96"/>
                <c:pt idx="0">
                  <c:v>-1.4592000000000001</c:v>
                </c:pt>
                <c:pt idx="1">
                  <c:v>-1.4251</c:v>
                </c:pt>
                <c:pt idx="2">
                  <c:v>-1.3523000000000001</c:v>
                </c:pt>
                <c:pt idx="3">
                  <c:v>-1.3815</c:v>
                </c:pt>
                <c:pt idx="4">
                  <c:v>-1.4656</c:v>
                </c:pt>
                <c:pt idx="5">
                  <c:v>-1.4356</c:v>
                </c:pt>
                <c:pt idx="6">
                  <c:v>-1.4323999999999999</c:v>
                </c:pt>
                <c:pt idx="7">
                  <c:v>-1.4756</c:v>
                </c:pt>
                <c:pt idx="8">
                  <c:v>-1.4181999999999999</c:v>
                </c:pt>
                <c:pt idx="9">
                  <c:v>-1.3766</c:v>
                </c:pt>
                <c:pt idx="10">
                  <c:v>-1.3475999999999999</c:v>
                </c:pt>
                <c:pt idx="11">
                  <c:v>-1.3504</c:v>
                </c:pt>
                <c:pt idx="12">
                  <c:v>-1.3705000000000001</c:v>
                </c:pt>
                <c:pt idx="13">
                  <c:v>-1.4084000000000001</c:v>
                </c:pt>
                <c:pt idx="14">
                  <c:v>-1.4360999999999999</c:v>
                </c:pt>
                <c:pt idx="15">
                  <c:v>-1.4767999999999999</c:v>
                </c:pt>
                <c:pt idx="16">
                  <c:v>-1.5018</c:v>
                </c:pt>
                <c:pt idx="17">
                  <c:v>-1.5426</c:v>
                </c:pt>
                <c:pt idx="18">
                  <c:v>-1.5130999999999999</c:v>
                </c:pt>
                <c:pt idx="19">
                  <c:v>-1.4835</c:v>
                </c:pt>
                <c:pt idx="20">
                  <c:v>-1.4666999999999999</c:v>
                </c:pt>
                <c:pt idx="21">
                  <c:v>-1.4816</c:v>
                </c:pt>
                <c:pt idx="22">
                  <c:v>-1.4927999999999999</c:v>
                </c:pt>
                <c:pt idx="23">
                  <c:v>-1.4275</c:v>
                </c:pt>
                <c:pt idx="24">
                  <c:v>-0.95409999999999995</c:v>
                </c:pt>
                <c:pt idx="25">
                  <c:v>2.3374999999999999</c:v>
                </c:pt>
                <c:pt idx="26">
                  <c:v>11.6646</c:v>
                </c:pt>
                <c:pt idx="27">
                  <c:v>28.698799999999999</c:v>
                </c:pt>
                <c:pt idx="28">
                  <c:v>51.6738</c:v>
                </c:pt>
                <c:pt idx="29">
                  <c:v>80.293400000000005</c:v>
                </c:pt>
                <c:pt idx="30">
                  <c:v>103.6956</c:v>
                </c:pt>
                <c:pt idx="31">
                  <c:v>129.04409999999999</c:v>
                </c:pt>
                <c:pt idx="32">
                  <c:v>166.55359999999999</c:v>
                </c:pt>
                <c:pt idx="33">
                  <c:v>202.22620000000001</c:v>
                </c:pt>
                <c:pt idx="34">
                  <c:v>216.96279999999999</c:v>
                </c:pt>
                <c:pt idx="35">
                  <c:v>251.42320000000001</c:v>
                </c:pt>
                <c:pt idx="36">
                  <c:v>287.7199</c:v>
                </c:pt>
                <c:pt idx="37">
                  <c:v>297.07749999999999</c:v>
                </c:pt>
                <c:pt idx="38">
                  <c:v>312.39710000000002</c:v>
                </c:pt>
                <c:pt idx="39">
                  <c:v>334.3571</c:v>
                </c:pt>
                <c:pt idx="40">
                  <c:v>357.13549999999998</c:v>
                </c:pt>
                <c:pt idx="41">
                  <c:v>389.18329999999997</c:v>
                </c:pt>
                <c:pt idx="42">
                  <c:v>425.48849999999999</c:v>
                </c:pt>
                <c:pt idx="43">
                  <c:v>416.97460000000001</c:v>
                </c:pt>
                <c:pt idx="44">
                  <c:v>410.17079999999999</c:v>
                </c:pt>
                <c:pt idx="45">
                  <c:v>426.06549999999999</c:v>
                </c:pt>
                <c:pt idx="46">
                  <c:v>450.93990000000002</c:v>
                </c:pt>
                <c:pt idx="47">
                  <c:v>459.54829999999998</c:v>
                </c:pt>
                <c:pt idx="48">
                  <c:v>442.64449999999999</c:v>
                </c:pt>
                <c:pt idx="49">
                  <c:v>461.1207</c:v>
                </c:pt>
                <c:pt idx="50">
                  <c:v>435.63490000000002</c:v>
                </c:pt>
                <c:pt idx="51">
                  <c:v>424.36869999999999</c:v>
                </c:pt>
                <c:pt idx="52">
                  <c:v>404.0412</c:v>
                </c:pt>
                <c:pt idx="53">
                  <c:v>376.34780000000001</c:v>
                </c:pt>
                <c:pt idx="54">
                  <c:v>367.62279999999998</c:v>
                </c:pt>
                <c:pt idx="55">
                  <c:v>344.30020000000002</c:v>
                </c:pt>
                <c:pt idx="56">
                  <c:v>320.137</c:v>
                </c:pt>
                <c:pt idx="57">
                  <c:v>304.5677</c:v>
                </c:pt>
                <c:pt idx="58">
                  <c:v>274.69409999999999</c:v>
                </c:pt>
                <c:pt idx="59">
                  <c:v>247.08</c:v>
                </c:pt>
                <c:pt idx="60">
                  <c:v>229.35419999999999</c:v>
                </c:pt>
                <c:pt idx="61">
                  <c:v>187.88810000000001</c:v>
                </c:pt>
                <c:pt idx="62">
                  <c:v>137.65289999999999</c:v>
                </c:pt>
                <c:pt idx="63">
                  <c:v>110.8797</c:v>
                </c:pt>
                <c:pt idx="64">
                  <c:v>89.424099999999996</c:v>
                </c:pt>
                <c:pt idx="65">
                  <c:v>71.678299999999993</c:v>
                </c:pt>
                <c:pt idx="66">
                  <c:v>64.303799999999995</c:v>
                </c:pt>
                <c:pt idx="67">
                  <c:v>48.5443</c:v>
                </c:pt>
                <c:pt idx="68">
                  <c:v>39.803199999999997</c:v>
                </c:pt>
                <c:pt idx="69">
                  <c:v>25.295000000000002</c:v>
                </c:pt>
                <c:pt idx="70">
                  <c:v>14.464700000000001</c:v>
                </c:pt>
                <c:pt idx="71">
                  <c:v>5.5910000000000002</c:v>
                </c:pt>
                <c:pt idx="72">
                  <c:v>0.17050000000000001</c:v>
                </c:pt>
                <c:pt idx="73">
                  <c:v>-1.3828</c:v>
                </c:pt>
                <c:pt idx="74">
                  <c:v>-1.5753999999999999</c:v>
                </c:pt>
                <c:pt idx="75">
                  <c:v>-1.5185999999999999</c:v>
                </c:pt>
                <c:pt idx="76">
                  <c:v>-1.4607000000000001</c:v>
                </c:pt>
                <c:pt idx="77">
                  <c:v>-1.4355</c:v>
                </c:pt>
                <c:pt idx="78">
                  <c:v>-1.4458</c:v>
                </c:pt>
                <c:pt idx="79">
                  <c:v>-1.5216000000000001</c:v>
                </c:pt>
                <c:pt idx="80">
                  <c:v>-1.4853000000000001</c:v>
                </c:pt>
                <c:pt idx="81">
                  <c:v>-1.4575</c:v>
                </c:pt>
                <c:pt idx="82">
                  <c:v>-1.5095000000000001</c:v>
                </c:pt>
                <c:pt idx="83">
                  <c:v>-1.5713999999999999</c:v>
                </c:pt>
                <c:pt idx="84">
                  <c:v>-1.5078</c:v>
                </c:pt>
                <c:pt idx="85">
                  <c:v>-1.5037</c:v>
                </c:pt>
                <c:pt idx="86">
                  <c:v>-1.5528999999999999</c:v>
                </c:pt>
                <c:pt idx="87">
                  <c:v>-1.569</c:v>
                </c:pt>
                <c:pt idx="88">
                  <c:v>-1.5384</c:v>
                </c:pt>
                <c:pt idx="89">
                  <c:v>-1.4806999999999999</c:v>
                </c:pt>
                <c:pt idx="90">
                  <c:v>-1.4331</c:v>
                </c:pt>
                <c:pt idx="91">
                  <c:v>-1.4426000000000001</c:v>
                </c:pt>
                <c:pt idx="92">
                  <c:v>-1.3966000000000001</c:v>
                </c:pt>
                <c:pt idx="93">
                  <c:v>-1.4256</c:v>
                </c:pt>
                <c:pt idx="94">
                  <c:v>-1.4792000000000001</c:v>
                </c:pt>
                <c:pt idx="95">
                  <c:v>-1.4608000000000001</c:v>
                </c:pt>
              </c:numCache>
            </c:numRef>
          </c:val>
          <c:smooth val="0"/>
          <c:extLst>
            <c:ext xmlns:c16="http://schemas.microsoft.com/office/drawing/2014/chart" uri="{C3380CC4-5D6E-409C-BE32-E72D297353CC}">
              <c16:uniqueId val="{00000000-5AEE-443E-B2D2-529ADEF9C4EB}"/>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Net Short Wave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NR'!$B$2:$B$97</c:f>
              <c:numCache>
                <c:formatCode>0.000</c:formatCode>
                <c:ptCount val="96"/>
                <c:pt idx="0">
                  <c:v>-0.94</c:v>
                </c:pt>
                <c:pt idx="1">
                  <c:v>38.446399999999997</c:v>
                </c:pt>
                <c:pt idx="2">
                  <c:v>40.817599999999999</c:v>
                </c:pt>
                <c:pt idx="3">
                  <c:v>-0.84709999999999996</c:v>
                </c:pt>
                <c:pt idx="4">
                  <c:v>119.06319999999999</c:v>
                </c:pt>
                <c:pt idx="5">
                  <c:v>79.894800000000004</c:v>
                </c:pt>
                <c:pt idx="6">
                  <c:v>-41.734499999999997</c:v>
                </c:pt>
                <c:pt idx="7">
                  <c:v>38.145400000000002</c:v>
                </c:pt>
                <c:pt idx="8">
                  <c:v>28.290099999999999</c:v>
                </c:pt>
                <c:pt idx="9">
                  <c:v>-91.802300000000002</c:v>
                </c:pt>
                <c:pt idx="10">
                  <c:v>-14.6837</c:v>
                </c:pt>
                <c:pt idx="11">
                  <c:v>13.129200000000001</c:v>
                </c:pt>
                <c:pt idx="12">
                  <c:v>77.972099999999998</c:v>
                </c:pt>
                <c:pt idx="13">
                  <c:v>-0.92049999999999998</c:v>
                </c:pt>
                <c:pt idx="14">
                  <c:v>155.13919999999999</c:v>
                </c:pt>
                <c:pt idx="15">
                  <c:v>-75.933599999999998</c:v>
                </c:pt>
                <c:pt idx="16">
                  <c:v>-184.33770000000001</c:v>
                </c:pt>
                <c:pt idx="17">
                  <c:v>16.865600000000001</c:v>
                </c:pt>
                <c:pt idx="18">
                  <c:v>-0.86870000000000003</c:v>
                </c:pt>
                <c:pt idx="19">
                  <c:v>-0.99319999999999997</c:v>
                </c:pt>
                <c:pt idx="20">
                  <c:v>-38.633699999999997</c:v>
                </c:pt>
                <c:pt idx="21">
                  <c:v>36.663899999999998</c:v>
                </c:pt>
                <c:pt idx="22">
                  <c:v>-0.85589999999999999</c:v>
                </c:pt>
                <c:pt idx="23">
                  <c:v>-39.625900000000001</c:v>
                </c:pt>
                <c:pt idx="24">
                  <c:v>-53.839700000000001</c:v>
                </c:pt>
                <c:pt idx="25">
                  <c:v>0.21729999999999999</c:v>
                </c:pt>
                <c:pt idx="26">
                  <c:v>0.2873</c:v>
                </c:pt>
                <c:pt idx="27">
                  <c:v>0.20979999999999999</c:v>
                </c:pt>
                <c:pt idx="28">
                  <c:v>0.19989999999999999</c:v>
                </c:pt>
                <c:pt idx="29">
                  <c:v>0.2011</c:v>
                </c:pt>
                <c:pt idx="30">
                  <c:v>0.19719999999999999</c:v>
                </c:pt>
                <c:pt idx="31">
                  <c:v>0.19239999999999999</c:v>
                </c:pt>
                <c:pt idx="32">
                  <c:v>0.193</c:v>
                </c:pt>
                <c:pt idx="33">
                  <c:v>0.1918</c:v>
                </c:pt>
                <c:pt idx="34">
                  <c:v>0.1883</c:v>
                </c:pt>
                <c:pt idx="35">
                  <c:v>0.189</c:v>
                </c:pt>
                <c:pt idx="36">
                  <c:v>0.18809999999999999</c:v>
                </c:pt>
                <c:pt idx="37">
                  <c:v>0.18659999999999999</c:v>
                </c:pt>
                <c:pt idx="38">
                  <c:v>0.18540000000000001</c:v>
                </c:pt>
                <c:pt idx="39">
                  <c:v>0.18459999999999999</c:v>
                </c:pt>
                <c:pt idx="40">
                  <c:v>0.18340000000000001</c:v>
                </c:pt>
                <c:pt idx="41">
                  <c:v>0.18379999999999999</c:v>
                </c:pt>
                <c:pt idx="42">
                  <c:v>0.18609999999999999</c:v>
                </c:pt>
                <c:pt idx="43">
                  <c:v>0.1847</c:v>
                </c:pt>
                <c:pt idx="44">
                  <c:v>0.18160000000000001</c:v>
                </c:pt>
                <c:pt idx="45">
                  <c:v>0.18390000000000001</c:v>
                </c:pt>
                <c:pt idx="46">
                  <c:v>0.18390000000000001</c:v>
                </c:pt>
                <c:pt idx="47">
                  <c:v>0.18509999999999999</c:v>
                </c:pt>
                <c:pt idx="48">
                  <c:v>0.18340000000000001</c:v>
                </c:pt>
                <c:pt idx="49">
                  <c:v>0.186</c:v>
                </c:pt>
                <c:pt idx="50">
                  <c:v>0.1847</c:v>
                </c:pt>
                <c:pt idx="51">
                  <c:v>0.18429999999999999</c:v>
                </c:pt>
                <c:pt idx="52">
                  <c:v>0.18440000000000001</c:v>
                </c:pt>
                <c:pt idx="53">
                  <c:v>0.18640000000000001</c:v>
                </c:pt>
                <c:pt idx="54">
                  <c:v>0.1835</c:v>
                </c:pt>
                <c:pt idx="55">
                  <c:v>0.18060000000000001</c:v>
                </c:pt>
                <c:pt idx="56">
                  <c:v>0.18129999999999999</c:v>
                </c:pt>
                <c:pt idx="57">
                  <c:v>0.18029999999999999</c:v>
                </c:pt>
                <c:pt idx="58">
                  <c:v>0.17810000000000001</c:v>
                </c:pt>
                <c:pt idx="59">
                  <c:v>0.1734</c:v>
                </c:pt>
                <c:pt idx="60">
                  <c:v>0.17280000000000001</c:v>
                </c:pt>
                <c:pt idx="61">
                  <c:v>0.17449999999999999</c:v>
                </c:pt>
                <c:pt idx="62">
                  <c:v>0.191</c:v>
                </c:pt>
                <c:pt idx="63">
                  <c:v>0.19589999999999999</c:v>
                </c:pt>
                <c:pt idx="64">
                  <c:v>0.21840000000000001</c:v>
                </c:pt>
                <c:pt idx="65">
                  <c:v>0.2293</c:v>
                </c:pt>
                <c:pt idx="66">
                  <c:v>0.2301</c:v>
                </c:pt>
                <c:pt idx="67">
                  <c:v>0.2228</c:v>
                </c:pt>
                <c:pt idx="68">
                  <c:v>0.21260000000000001</c:v>
                </c:pt>
                <c:pt idx="69">
                  <c:v>0.23069999999999999</c:v>
                </c:pt>
                <c:pt idx="70">
                  <c:v>0.25990000000000002</c:v>
                </c:pt>
                <c:pt idx="71">
                  <c:v>0.36070000000000002</c:v>
                </c:pt>
                <c:pt idx="72">
                  <c:v>-1.5800000000000002E-2</c:v>
                </c:pt>
                <c:pt idx="73">
                  <c:v>-0.71440000000000003</c:v>
                </c:pt>
                <c:pt idx="74">
                  <c:v>-38.919800000000002</c:v>
                </c:pt>
                <c:pt idx="75">
                  <c:v>-0.70450000000000002</c:v>
                </c:pt>
                <c:pt idx="76">
                  <c:v>36.265799999999999</c:v>
                </c:pt>
                <c:pt idx="77">
                  <c:v>-0.77849999999999997</c:v>
                </c:pt>
                <c:pt idx="78">
                  <c:v>-0.73140000000000005</c:v>
                </c:pt>
                <c:pt idx="79">
                  <c:v>36.360799999999998</c:v>
                </c:pt>
                <c:pt idx="80">
                  <c:v>-77.364400000000003</c:v>
                </c:pt>
                <c:pt idx="81">
                  <c:v>-0.93020000000000003</c:v>
                </c:pt>
                <c:pt idx="82">
                  <c:v>36.448500000000003</c:v>
                </c:pt>
                <c:pt idx="83">
                  <c:v>-0.83860000000000001</c:v>
                </c:pt>
                <c:pt idx="84">
                  <c:v>-0.63119999999999998</c:v>
                </c:pt>
                <c:pt idx="85">
                  <c:v>-38.8718</c:v>
                </c:pt>
                <c:pt idx="86">
                  <c:v>-36.908299999999997</c:v>
                </c:pt>
                <c:pt idx="87">
                  <c:v>71.967299999999994</c:v>
                </c:pt>
                <c:pt idx="88">
                  <c:v>-37.976599999999998</c:v>
                </c:pt>
                <c:pt idx="89">
                  <c:v>-38.339199999999998</c:v>
                </c:pt>
                <c:pt idx="90">
                  <c:v>-71.249799999999993</c:v>
                </c:pt>
                <c:pt idx="91">
                  <c:v>-38.179600000000001</c:v>
                </c:pt>
                <c:pt idx="92">
                  <c:v>-0.74019999999999997</c:v>
                </c:pt>
                <c:pt idx="93">
                  <c:v>-38.5274</c:v>
                </c:pt>
                <c:pt idx="94">
                  <c:v>-0.84179999999999999</c:v>
                </c:pt>
                <c:pt idx="95">
                  <c:v>-0.87819999999999998</c:v>
                </c:pt>
              </c:numCache>
            </c:numRef>
          </c:val>
          <c:smooth val="0"/>
          <c:extLst>
            <c:ext xmlns:c16="http://schemas.microsoft.com/office/drawing/2014/chart" uri="{C3380CC4-5D6E-409C-BE32-E72D297353CC}">
              <c16:uniqueId val="{00000000-A70F-4AC1-8315-B713E5D27BEC}"/>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5256"/>
        <c:crosses val="autoZero"/>
        <c:auto val="1"/>
        <c:lblAlgn val="ctr"/>
        <c:lblOffset val="100"/>
        <c:tickLblSkip val="8"/>
        <c:tickMarkSkip val="8"/>
        <c:noMultiLvlLbl val="0"/>
      </c:catAx>
      <c:valAx>
        <c:axId val="636265256"/>
        <c:scaling>
          <c:orientation val="minMax"/>
        </c:scaling>
        <c:delete val="0"/>
        <c:axPos val="l"/>
        <c:title>
          <c:tx>
            <c:rich>
              <a:bodyPr rot="-5400000" vert="horz"/>
              <a:lstStyle/>
              <a:p>
                <a:pPr>
                  <a:defRPr/>
                </a:pPr>
                <a:r>
                  <a:rPr lang="en-US" sz="1400" b="0"/>
                  <a:t>Albedo</a:t>
                </a:r>
              </a:p>
            </c:rich>
          </c:tx>
          <c:overlay val="0"/>
        </c:title>
        <c:numFmt formatCode="0.0" sourceLinked="0"/>
        <c:majorTickMark val="out"/>
        <c:minorTickMark val="none"/>
        <c:tickLblPos val="low"/>
        <c:crossAx val="63626486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NR'!$C$2:$C$97</c:f>
              <c:numCache>
                <c:formatCode>0.0</c:formatCode>
                <c:ptCount val="96"/>
                <c:pt idx="0">
                  <c:v>414.59960000000001</c:v>
                </c:pt>
                <c:pt idx="1">
                  <c:v>414.4717</c:v>
                </c:pt>
                <c:pt idx="2">
                  <c:v>415.79090000000002</c:v>
                </c:pt>
                <c:pt idx="3">
                  <c:v>415.85649999999998</c:v>
                </c:pt>
                <c:pt idx="4">
                  <c:v>414.24059999999997</c:v>
                </c:pt>
                <c:pt idx="5">
                  <c:v>414.6087</c:v>
                </c:pt>
                <c:pt idx="6">
                  <c:v>414.33330000000001</c:v>
                </c:pt>
                <c:pt idx="7">
                  <c:v>413.58120000000002</c:v>
                </c:pt>
                <c:pt idx="8">
                  <c:v>414.53410000000002</c:v>
                </c:pt>
                <c:pt idx="9">
                  <c:v>414.44709999999998</c:v>
                </c:pt>
                <c:pt idx="10">
                  <c:v>414.82139999999998</c:v>
                </c:pt>
                <c:pt idx="11">
                  <c:v>415.30110000000002</c:v>
                </c:pt>
                <c:pt idx="12">
                  <c:v>414.70830000000001</c:v>
                </c:pt>
                <c:pt idx="13">
                  <c:v>413.98439999999999</c:v>
                </c:pt>
                <c:pt idx="14">
                  <c:v>412.79930000000002</c:v>
                </c:pt>
                <c:pt idx="15">
                  <c:v>412.19709999999998</c:v>
                </c:pt>
                <c:pt idx="16">
                  <c:v>412.1551</c:v>
                </c:pt>
                <c:pt idx="17">
                  <c:v>411.5043</c:v>
                </c:pt>
                <c:pt idx="18">
                  <c:v>412.06740000000002</c:v>
                </c:pt>
                <c:pt idx="19">
                  <c:v>411.91449999999998</c:v>
                </c:pt>
                <c:pt idx="20">
                  <c:v>412.35469999999998</c:v>
                </c:pt>
                <c:pt idx="21">
                  <c:v>412.17899999999997</c:v>
                </c:pt>
                <c:pt idx="22">
                  <c:v>411.33839999999998</c:v>
                </c:pt>
                <c:pt idx="23">
                  <c:v>411.83330000000001</c:v>
                </c:pt>
                <c:pt idx="24">
                  <c:v>413.80250000000001</c:v>
                </c:pt>
                <c:pt idx="25">
                  <c:v>415.23039999999997</c:v>
                </c:pt>
                <c:pt idx="26">
                  <c:v>415.53039999999999</c:v>
                </c:pt>
                <c:pt idx="27">
                  <c:v>415.26920000000001</c:v>
                </c:pt>
                <c:pt idx="28">
                  <c:v>414.60759999999999</c:v>
                </c:pt>
                <c:pt idx="29">
                  <c:v>414.22210000000001</c:v>
                </c:pt>
                <c:pt idx="30">
                  <c:v>415.32859999999999</c:v>
                </c:pt>
                <c:pt idx="31">
                  <c:v>413.77140000000003</c:v>
                </c:pt>
                <c:pt idx="32">
                  <c:v>414.80070000000001</c:v>
                </c:pt>
                <c:pt idx="33">
                  <c:v>415.45139999999998</c:v>
                </c:pt>
                <c:pt idx="34">
                  <c:v>418.13189999999997</c:v>
                </c:pt>
                <c:pt idx="35">
                  <c:v>420.98439999999999</c:v>
                </c:pt>
                <c:pt idx="36">
                  <c:v>421.75</c:v>
                </c:pt>
                <c:pt idx="37">
                  <c:v>423.04640000000001</c:v>
                </c:pt>
                <c:pt idx="38">
                  <c:v>424.93220000000002</c:v>
                </c:pt>
                <c:pt idx="39">
                  <c:v>425.73770000000002</c:v>
                </c:pt>
                <c:pt idx="40">
                  <c:v>425.96409999999997</c:v>
                </c:pt>
                <c:pt idx="41">
                  <c:v>427.35939999999999</c:v>
                </c:pt>
                <c:pt idx="42">
                  <c:v>428.29129999999998</c:v>
                </c:pt>
                <c:pt idx="43">
                  <c:v>429.39490000000001</c:v>
                </c:pt>
                <c:pt idx="44">
                  <c:v>430.27719999999999</c:v>
                </c:pt>
                <c:pt idx="45">
                  <c:v>429.84089999999998</c:v>
                </c:pt>
                <c:pt idx="46">
                  <c:v>429.37389999999999</c:v>
                </c:pt>
                <c:pt idx="47">
                  <c:v>430.59379999999999</c:v>
                </c:pt>
                <c:pt idx="48">
                  <c:v>430.01010000000002</c:v>
                </c:pt>
                <c:pt idx="49">
                  <c:v>430.89490000000001</c:v>
                </c:pt>
                <c:pt idx="50">
                  <c:v>432.70870000000002</c:v>
                </c:pt>
                <c:pt idx="51">
                  <c:v>431.5496</c:v>
                </c:pt>
                <c:pt idx="52">
                  <c:v>432.63510000000002</c:v>
                </c:pt>
                <c:pt idx="53">
                  <c:v>431.87569999999999</c:v>
                </c:pt>
                <c:pt idx="54">
                  <c:v>430.81700000000001</c:v>
                </c:pt>
                <c:pt idx="55">
                  <c:v>429.79239999999999</c:v>
                </c:pt>
                <c:pt idx="56">
                  <c:v>428.9649</c:v>
                </c:pt>
                <c:pt idx="57">
                  <c:v>428.89859999999999</c:v>
                </c:pt>
                <c:pt idx="58">
                  <c:v>429.66449999999998</c:v>
                </c:pt>
                <c:pt idx="59">
                  <c:v>428.37720000000002</c:v>
                </c:pt>
                <c:pt idx="60">
                  <c:v>426.42540000000002</c:v>
                </c:pt>
                <c:pt idx="61">
                  <c:v>426.13839999999999</c:v>
                </c:pt>
                <c:pt idx="62">
                  <c:v>426.27170000000001</c:v>
                </c:pt>
                <c:pt idx="63">
                  <c:v>425.09859999999998</c:v>
                </c:pt>
                <c:pt idx="64">
                  <c:v>423.30110000000002</c:v>
                </c:pt>
                <c:pt idx="65">
                  <c:v>422.78910000000002</c:v>
                </c:pt>
                <c:pt idx="66">
                  <c:v>422.08260000000001</c:v>
                </c:pt>
                <c:pt idx="67">
                  <c:v>423.0609</c:v>
                </c:pt>
                <c:pt idx="68">
                  <c:v>422.35579999999999</c:v>
                </c:pt>
                <c:pt idx="69">
                  <c:v>421.0659</c:v>
                </c:pt>
                <c:pt idx="70">
                  <c:v>420.5822</c:v>
                </c:pt>
                <c:pt idx="71">
                  <c:v>419.24959999999999</c:v>
                </c:pt>
                <c:pt idx="72">
                  <c:v>418.17140000000001</c:v>
                </c:pt>
                <c:pt idx="73">
                  <c:v>417.12569999999999</c:v>
                </c:pt>
                <c:pt idx="74">
                  <c:v>415.74599999999998</c:v>
                </c:pt>
                <c:pt idx="75">
                  <c:v>416.65539999999999</c:v>
                </c:pt>
                <c:pt idx="76">
                  <c:v>417.01960000000003</c:v>
                </c:pt>
                <c:pt idx="77">
                  <c:v>417.23880000000003</c:v>
                </c:pt>
                <c:pt idx="78">
                  <c:v>416.60399999999998</c:v>
                </c:pt>
                <c:pt idx="79">
                  <c:v>414.66269999999997</c:v>
                </c:pt>
                <c:pt idx="80">
                  <c:v>415.08080000000001</c:v>
                </c:pt>
                <c:pt idx="81">
                  <c:v>414.60509999999999</c:v>
                </c:pt>
                <c:pt idx="82">
                  <c:v>414.28769999999997</c:v>
                </c:pt>
                <c:pt idx="83">
                  <c:v>413.75040000000001</c:v>
                </c:pt>
                <c:pt idx="84">
                  <c:v>413.97899999999998</c:v>
                </c:pt>
                <c:pt idx="85">
                  <c:v>413.0609</c:v>
                </c:pt>
                <c:pt idx="86">
                  <c:v>412.08300000000003</c:v>
                </c:pt>
                <c:pt idx="87">
                  <c:v>411.67750000000001</c:v>
                </c:pt>
                <c:pt idx="88">
                  <c:v>413.30470000000003</c:v>
                </c:pt>
                <c:pt idx="89">
                  <c:v>414.35939999999999</c:v>
                </c:pt>
                <c:pt idx="90">
                  <c:v>414.6848</c:v>
                </c:pt>
                <c:pt idx="91">
                  <c:v>414.09820000000002</c:v>
                </c:pt>
                <c:pt idx="92">
                  <c:v>414.73660000000001</c:v>
                </c:pt>
                <c:pt idx="93">
                  <c:v>414.61200000000002</c:v>
                </c:pt>
                <c:pt idx="94">
                  <c:v>414.04059999999998</c:v>
                </c:pt>
                <c:pt idx="95">
                  <c:v>414.03190000000001</c:v>
                </c:pt>
              </c:numCache>
            </c:numRef>
          </c:val>
          <c:smooth val="0"/>
          <c:extLst>
            <c:ext xmlns:c16="http://schemas.microsoft.com/office/drawing/2014/chart" uri="{C3380CC4-5D6E-409C-BE32-E72D297353CC}">
              <c16:uniqueId val="{00000000-A969-44EF-A8EE-E056891F8056}"/>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scaling>
        <c:delete val="0"/>
        <c:axPos val="l"/>
        <c:title>
          <c:tx>
            <c:rich>
              <a:bodyPr rot="-5400000" vert="horz"/>
              <a:lstStyle/>
              <a:p>
                <a:pPr>
                  <a:defRPr/>
                </a:pPr>
                <a:r>
                  <a:rPr lang="en-US" sz="1400" b="0"/>
                  <a:t>Down-welling Long Wave Radiation (W/m2)</a:t>
                </a:r>
              </a:p>
            </c:rich>
          </c:tx>
          <c:overlay val="0"/>
        </c:title>
        <c:numFmt formatCode="0" sourceLinked="0"/>
        <c:majorTickMark val="out"/>
        <c:minorTickMark val="none"/>
        <c:tickLblPos val="nextTo"/>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NR'!$E$2:$E$97</c:f>
              <c:numCache>
                <c:formatCode>0.0</c:formatCode>
                <c:ptCount val="96"/>
                <c:pt idx="0">
                  <c:v>-23.898599999999998</c:v>
                </c:pt>
                <c:pt idx="1">
                  <c:v>-23.871300000000002</c:v>
                </c:pt>
                <c:pt idx="2">
                  <c:v>-22.524899999999999</c:v>
                </c:pt>
                <c:pt idx="3">
                  <c:v>-22.357299999999999</c:v>
                </c:pt>
                <c:pt idx="4">
                  <c:v>-23.680499999999999</c:v>
                </c:pt>
                <c:pt idx="5">
                  <c:v>-23.1494</c:v>
                </c:pt>
                <c:pt idx="6">
                  <c:v>-23.258800000000001</c:v>
                </c:pt>
                <c:pt idx="7">
                  <c:v>-23.8628</c:v>
                </c:pt>
                <c:pt idx="8">
                  <c:v>-22.8201</c:v>
                </c:pt>
                <c:pt idx="9">
                  <c:v>-22.787299999999998</c:v>
                </c:pt>
                <c:pt idx="10">
                  <c:v>-22.295100000000001</c:v>
                </c:pt>
                <c:pt idx="11">
                  <c:v>-21.681799999999999</c:v>
                </c:pt>
                <c:pt idx="12">
                  <c:v>-22.084299999999999</c:v>
                </c:pt>
                <c:pt idx="13">
                  <c:v>-22.69</c:v>
                </c:pt>
                <c:pt idx="14">
                  <c:v>-23.758500000000002</c:v>
                </c:pt>
                <c:pt idx="15">
                  <c:v>-24.134399999999999</c:v>
                </c:pt>
                <c:pt idx="16">
                  <c:v>-24.028600000000001</c:v>
                </c:pt>
                <c:pt idx="17">
                  <c:v>-24.597200000000001</c:v>
                </c:pt>
                <c:pt idx="18">
                  <c:v>-23.9876</c:v>
                </c:pt>
                <c:pt idx="19">
                  <c:v>-24.151199999999999</c:v>
                </c:pt>
                <c:pt idx="20">
                  <c:v>-23.687200000000001</c:v>
                </c:pt>
                <c:pt idx="21">
                  <c:v>-23.7925</c:v>
                </c:pt>
                <c:pt idx="22">
                  <c:v>-24.5487</c:v>
                </c:pt>
                <c:pt idx="23">
                  <c:v>-23.999300000000002</c:v>
                </c:pt>
                <c:pt idx="24">
                  <c:v>-22.130099999999999</c:v>
                </c:pt>
                <c:pt idx="25">
                  <c:v>-20.895499999999998</c:v>
                </c:pt>
                <c:pt idx="26">
                  <c:v>-21.162800000000001</c:v>
                </c:pt>
                <c:pt idx="27">
                  <c:v>-22.429600000000001</c:v>
                </c:pt>
                <c:pt idx="28">
                  <c:v>-24.786000000000001</c:v>
                </c:pt>
                <c:pt idx="29">
                  <c:v>-27.7865</c:v>
                </c:pt>
                <c:pt idx="30">
                  <c:v>-29.289100000000001</c:v>
                </c:pt>
                <c:pt idx="31">
                  <c:v>-33.382899999999999</c:v>
                </c:pt>
                <c:pt idx="32">
                  <c:v>-35.8172</c:v>
                </c:pt>
                <c:pt idx="33">
                  <c:v>-38.926499999999997</c:v>
                </c:pt>
                <c:pt idx="34">
                  <c:v>-38.749000000000002</c:v>
                </c:pt>
                <c:pt idx="35">
                  <c:v>-39.4328</c:v>
                </c:pt>
                <c:pt idx="36">
                  <c:v>-42.3842</c:v>
                </c:pt>
                <c:pt idx="37">
                  <c:v>-43.167099999999998</c:v>
                </c:pt>
                <c:pt idx="38">
                  <c:v>-43.978099999999998</c:v>
                </c:pt>
                <c:pt idx="39">
                  <c:v>-46.007800000000003</c:v>
                </c:pt>
                <c:pt idx="40">
                  <c:v>-48.481999999999999</c:v>
                </c:pt>
                <c:pt idx="41">
                  <c:v>-50.318300000000001</c:v>
                </c:pt>
                <c:pt idx="42">
                  <c:v>-53.191899999999997</c:v>
                </c:pt>
                <c:pt idx="43">
                  <c:v>-53.2746</c:v>
                </c:pt>
                <c:pt idx="44">
                  <c:v>-52.5548</c:v>
                </c:pt>
                <c:pt idx="45">
                  <c:v>-53.87</c:v>
                </c:pt>
                <c:pt idx="46">
                  <c:v>-56.4664</c:v>
                </c:pt>
                <c:pt idx="47">
                  <c:v>-56.723300000000002</c:v>
                </c:pt>
                <c:pt idx="48">
                  <c:v>-56.158999999999999</c:v>
                </c:pt>
                <c:pt idx="49">
                  <c:v>-56.496600000000001</c:v>
                </c:pt>
                <c:pt idx="50">
                  <c:v>-53.703000000000003</c:v>
                </c:pt>
                <c:pt idx="51">
                  <c:v>-53.348500000000001</c:v>
                </c:pt>
                <c:pt idx="52">
                  <c:v>-50.840499999999999</c:v>
                </c:pt>
                <c:pt idx="53">
                  <c:v>-49.3249</c:v>
                </c:pt>
                <c:pt idx="54">
                  <c:v>-49.086199999999998</c:v>
                </c:pt>
                <c:pt idx="55">
                  <c:v>-48.0306</c:v>
                </c:pt>
                <c:pt idx="56">
                  <c:v>-47.304000000000002</c:v>
                </c:pt>
                <c:pt idx="57">
                  <c:v>-45.4437</c:v>
                </c:pt>
                <c:pt idx="58">
                  <c:v>-41.786200000000001</c:v>
                </c:pt>
                <c:pt idx="59">
                  <c:v>-40.2029</c:v>
                </c:pt>
                <c:pt idx="60">
                  <c:v>-39.523499999999999</c:v>
                </c:pt>
                <c:pt idx="61">
                  <c:v>-37.303800000000003</c:v>
                </c:pt>
                <c:pt idx="62">
                  <c:v>-35.199100000000001</c:v>
                </c:pt>
                <c:pt idx="63">
                  <c:v>-33.9422</c:v>
                </c:pt>
                <c:pt idx="64">
                  <c:v>-33.811900000000001</c:v>
                </c:pt>
                <c:pt idx="65">
                  <c:v>-32.592599999999997</c:v>
                </c:pt>
                <c:pt idx="66">
                  <c:v>-31.921199999999999</c:v>
                </c:pt>
                <c:pt idx="67">
                  <c:v>-29.081099999999999</c:v>
                </c:pt>
                <c:pt idx="68">
                  <c:v>-27.905799999999999</c:v>
                </c:pt>
                <c:pt idx="69">
                  <c:v>-27.424399999999999</c:v>
                </c:pt>
                <c:pt idx="70">
                  <c:v>-26.162099999999999</c:v>
                </c:pt>
                <c:pt idx="71">
                  <c:v>-25.903500000000001</c:v>
                </c:pt>
                <c:pt idx="72">
                  <c:v>-25.797599999999999</c:v>
                </c:pt>
                <c:pt idx="73">
                  <c:v>-26.0106</c:v>
                </c:pt>
                <c:pt idx="74">
                  <c:v>-26.709299999999999</c:v>
                </c:pt>
                <c:pt idx="75">
                  <c:v>-25.431100000000001</c:v>
                </c:pt>
                <c:pt idx="76">
                  <c:v>-24.796199999999999</c:v>
                </c:pt>
                <c:pt idx="77">
                  <c:v>-24.315999999999999</c:v>
                </c:pt>
                <c:pt idx="78">
                  <c:v>-24.679400000000001</c:v>
                </c:pt>
                <c:pt idx="79">
                  <c:v>-26.179300000000001</c:v>
                </c:pt>
                <c:pt idx="80">
                  <c:v>-25.619700000000002</c:v>
                </c:pt>
                <c:pt idx="81">
                  <c:v>-25.906099999999999</c:v>
                </c:pt>
                <c:pt idx="82">
                  <c:v>-26.0458</c:v>
                </c:pt>
                <c:pt idx="83">
                  <c:v>-26.4298</c:v>
                </c:pt>
                <c:pt idx="84">
                  <c:v>-26.052700000000002</c:v>
                </c:pt>
                <c:pt idx="85">
                  <c:v>-26.789400000000001</c:v>
                </c:pt>
                <c:pt idx="86">
                  <c:v>-27.520499999999998</c:v>
                </c:pt>
                <c:pt idx="87">
                  <c:v>-27.761500000000002</c:v>
                </c:pt>
                <c:pt idx="88">
                  <c:v>-26.0884</c:v>
                </c:pt>
                <c:pt idx="89">
                  <c:v>-25.001899999999999</c:v>
                </c:pt>
                <c:pt idx="90">
                  <c:v>-24.610199999999999</c:v>
                </c:pt>
                <c:pt idx="91">
                  <c:v>-25.0535</c:v>
                </c:pt>
                <c:pt idx="92">
                  <c:v>-24.2715</c:v>
                </c:pt>
                <c:pt idx="93">
                  <c:v>-24.292300000000001</c:v>
                </c:pt>
                <c:pt idx="94">
                  <c:v>-24.7318</c:v>
                </c:pt>
                <c:pt idx="95">
                  <c:v>-24.553699999999999</c:v>
                </c:pt>
              </c:numCache>
            </c:numRef>
          </c:val>
          <c:smooth val="0"/>
          <c:extLst>
            <c:ext xmlns:c16="http://schemas.microsoft.com/office/drawing/2014/chart" uri="{C3380CC4-5D6E-409C-BE32-E72D297353CC}">
              <c16:uniqueId val="{00000000-9DE2-45FA-B320-1F7FE7DF6C75}"/>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68331232"/>
        <c:crosses val="autoZero"/>
        <c:auto val="1"/>
        <c:lblAlgn val="ctr"/>
        <c:lblOffset val="100"/>
        <c:tickLblSkip val="8"/>
        <c:tickMarkSkip val="8"/>
        <c:noMultiLvlLbl val="0"/>
      </c:catAx>
      <c:valAx>
        <c:axId val="668331232"/>
        <c:scaling>
          <c:orientation val="minMax"/>
        </c:scaling>
        <c:delete val="0"/>
        <c:axPos val="l"/>
        <c:title>
          <c:tx>
            <c:rich>
              <a:bodyPr rot="-5400000" vert="horz"/>
              <a:lstStyle/>
              <a:p>
                <a:pPr>
                  <a:defRPr/>
                </a:pPr>
                <a:r>
                  <a:rPr lang="en-US" sz="1400" b="0"/>
                  <a:t>Net Long Wave Radiation (W/m2)</a:t>
                </a:r>
              </a:p>
            </c:rich>
          </c:tx>
          <c:overlay val="0"/>
        </c:title>
        <c:numFmt formatCode="0" sourceLinked="0"/>
        <c:majorTickMark val="out"/>
        <c:minorTickMark val="none"/>
        <c:tickLblPos val="nextTo"/>
        <c:crossAx val="668330840"/>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NR'!$H$2:$H$97</c:f>
              <c:numCache>
                <c:formatCode>0.0</c:formatCode>
                <c:ptCount val="96"/>
                <c:pt idx="0">
                  <c:v>23.297799999999999</c:v>
                </c:pt>
                <c:pt idx="1">
                  <c:v>23.271799999999999</c:v>
                </c:pt>
                <c:pt idx="2">
                  <c:v>23.263400000000001</c:v>
                </c:pt>
                <c:pt idx="3">
                  <c:v>23.251300000000001</c:v>
                </c:pt>
                <c:pt idx="4">
                  <c:v>23.209599999999998</c:v>
                </c:pt>
                <c:pt idx="5">
                  <c:v>23.1768</c:v>
                </c:pt>
                <c:pt idx="6">
                  <c:v>23.148199999999999</c:v>
                </c:pt>
                <c:pt idx="7">
                  <c:v>23.122699999999998</c:v>
                </c:pt>
                <c:pt idx="8">
                  <c:v>23.106400000000001</c:v>
                </c:pt>
                <c:pt idx="9">
                  <c:v>23.092199999999998</c:v>
                </c:pt>
                <c:pt idx="10">
                  <c:v>23.072700000000001</c:v>
                </c:pt>
                <c:pt idx="11">
                  <c:v>23.053599999999999</c:v>
                </c:pt>
                <c:pt idx="12">
                  <c:v>23.020499999999998</c:v>
                </c:pt>
                <c:pt idx="13">
                  <c:v>23.004300000000001</c:v>
                </c:pt>
                <c:pt idx="14">
                  <c:v>22.9893</c:v>
                </c:pt>
                <c:pt idx="15">
                  <c:v>22.951599999999999</c:v>
                </c:pt>
                <c:pt idx="16">
                  <c:v>22.917899999999999</c:v>
                </c:pt>
                <c:pt idx="17">
                  <c:v>22.906300000000002</c:v>
                </c:pt>
                <c:pt idx="18">
                  <c:v>22.910699999999999</c:v>
                </c:pt>
                <c:pt idx="19">
                  <c:v>22.922899999999998</c:v>
                </c:pt>
                <c:pt idx="20">
                  <c:v>22.935099999999998</c:v>
                </c:pt>
                <c:pt idx="21">
                  <c:v>22.935500000000001</c:v>
                </c:pt>
                <c:pt idx="22">
                  <c:v>22.926400000000001</c:v>
                </c:pt>
                <c:pt idx="23">
                  <c:v>22.920100000000001</c:v>
                </c:pt>
                <c:pt idx="24">
                  <c:v>22.9377</c:v>
                </c:pt>
                <c:pt idx="25">
                  <c:v>22.957599999999999</c:v>
                </c:pt>
                <c:pt idx="26">
                  <c:v>23.027899999999999</c:v>
                </c:pt>
                <c:pt idx="27">
                  <c:v>23.168900000000001</c:v>
                </c:pt>
                <c:pt idx="28">
                  <c:v>23.420999999999999</c:v>
                </c:pt>
                <c:pt idx="29">
                  <c:v>23.815999999999999</c:v>
                </c:pt>
                <c:pt idx="30">
                  <c:v>24.244800000000001</c:v>
                </c:pt>
                <c:pt idx="31">
                  <c:v>24.659800000000001</c:v>
                </c:pt>
                <c:pt idx="32">
                  <c:v>25.218499999999999</c:v>
                </c:pt>
                <c:pt idx="33">
                  <c:v>25.888500000000001</c:v>
                </c:pt>
                <c:pt idx="34">
                  <c:v>26.387899999999998</c:v>
                </c:pt>
                <c:pt idx="35">
                  <c:v>26.886600000000001</c:v>
                </c:pt>
                <c:pt idx="36">
                  <c:v>27.529</c:v>
                </c:pt>
                <c:pt idx="37">
                  <c:v>27.892600000000002</c:v>
                </c:pt>
                <c:pt idx="38">
                  <c:v>28.278500000000001</c:v>
                </c:pt>
                <c:pt idx="39">
                  <c:v>28.7455</c:v>
                </c:pt>
                <c:pt idx="40">
                  <c:v>29.1112</c:v>
                </c:pt>
                <c:pt idx="41">
                  <c:v>29.517600000000002</c:v>
                </c:pt>
                <c:pt idx="42">
                  <c:v>29.991599999999998</c:v>
                </c:pt>
                <c:pt idx="43">
                  <c:v>30.171199999999999</c:v>
                </c:pt>
                <c:pt idx="44">
                  <c:v>30.2118</c:v>
                </c:pt>
                <c:pt idx="45">
                  <c:v>30.142499999999998</c:v>
                </c:pt>
                <c:pt idx="46">
                  <c:v>30.406300000000002</c:v>
                </c:pt>
                <c:pt idx="47">
                  <c:v>30.563500000000001</c:v>
                </c:pt>
                <c:pt idx="48">
                  <c:v>30.449300000000001</c:v>
                </c:pt>
                <c:pt idx="49">
                  <c:v>30.353100000000001</c:v>
                </c:pt>
                <c:pt idx="50">
                  <c:v>30.3018</c:v>
                </c:pt>
                <c:pt idx="51">
                  <c:v>30.017600000000002</c:v>
                </c:pt>
                <c:pt idx="52">
                  <c:v>29.782699999999998</c:v>
                </c:pt>
                <c:pt idx="53">
                  <c:v>29.4024</c:v>
                </c:pt>
                <c:pt idx="54">
                  <c:v>29.200900000000001</c:v>
                </c:pt>
                <c:pt idx="55">
                  <c:v>28.8931</c:v>
                </c:pt>
                <c:pt idx="56">
                  <c:v>28.6234</c:v>
                </c:pt>
                <c:pt idx="57">
                  <c:v>28.474799999999998</c:v>
                </c:pt>
                <c:pt idx="58">
                  <c:v>28.157299999999999</c:v>
                </c:pt>
                <c:pt idx="59">
                  <c:v>27.7547</c:v>
                </c:pt>
                <c:pt idx="60">
                  <c:v>27.428699999999999</c:v>
                </c:pt>
                <c:pt idx="61">
                  <c:v>27.1144</c:v>
                </c:pt>
                <c:pt idx="62">
                  <c:v>26.7</c:v>
                </c:pt>
                <c:pt idx="63">
                  <c:v>26.310099999999998</c:v>
                </c:pt>
                <c:pt idx="64">
                  <c:v>25.9161</c:v>
                </c:pt>
                <c:pt idx="65">
                  <c:v>25.583600000000001</c:v>
                </c:pt>
                <c:pt idx="66">
                  <c:v>25.3749</c:v>
                </c:pt>
                <c:pt idx="67">
                  <c:v>25.168800000000001</c:v>
                </c:pt>
                <c:pt idx="68">
                  <c:v>24.9115</c:v>
                </c:pt>
                <c:pt idx="69">
                  <c:v>24.642199999999999</c:v>
                </c:pt>
                <c:pt idx="70">
                  <c:v>24.370999999999999</c:v>
                </c:pt>
                <c:pt idx="71">
                  <c:v>24.127400000000002</c:v>
                </c:pt>
                <c:pt idx="72">
                  <c:v>23.929099999999998</c:v>
                </c:pt>
                <c:pt idx="73">
                  <c:v>23.795300000000001</c:v>
                </c:pt>
                <c:pt idx="74">
                  <c:v>23.6967</c:v>
                </c:pt>
                <c:pt idx="75">
                  <c:v>23.632400000000001</c:v>
                </c:pt>
                <c:pt idx="76">
                  <c:v>23.595800000000001</c:v>
                </c:pt>
                <c:pt idx="77">
                  <c:v>23.565999999999999</c:v>
                </c:pt>
                <c:pt idx="78">
                  <c:v>23.535799999999998</c:v>
                </c:pt>
                <c:pt idx="79">
                  <c:v>23.486699999999999</c:v>
                </c:pt>
                <c:pt idx="80">
                  <c:v>23.474799999999998</c:v>
                </c:pt>
                <c:pt idx="81">
                  <c:v>23.469200000000001</c:v>
                </c:pt>
                <c:pt idx="82">
                  <c:v>23.464600000000001</c:v>
                </c:pt>
                <c:pt idx="83">
                  <c:v>23.462299999999999</c:v>
                </c:pt>
                <c:pt idx="84">
                  <c:v>23.456700000000001</c:v>
                </c:pt>
                <c:pt idx="85">
                  <c:v>23.4451</c:v>
                </c:pt>
                <c:pt idx="86">
                  <c:v>23.419599999999999</c:v>
                </c:pt>
                <c:pt idx="87">
                  <c:v>23.4087</c:v>
                </c:pt>
                <c:pt idx="88">
                  <c:v>23.416</c:v>
                </c:pt>
                <c:pt idx="89">
                  <c:v>23.409800000000001</c:v>
                </c:pt>
                <c:pt idx="90">
                  <c:v>23.401199999999999</c:v>
                </c:pt>
                <c:pt idx="91">
                  <c:v>23.384699999999999</c:v>
                </c:pt>
                <c:pt idx="92">
                  <c:v>23.3687</c:v>
                </c:pt>
                <c:pt idx="93">
                  <c:v>23.351400000000002</c:v>
                </c:pt>
                <c:pt idx="94">
                  <c:v>23.3355</c:v>
                </c:pt>
                <c:pt idx="95">
                  <c:v>23.311299999999999</c:v>
                </c:pt>
              </c:numCache>
            </c:numRef>
          </c:val>
          <c:smooth val="0"/>
          <c:extLst>
            <c:ext xmlns:c16="http://schemas.microsoft.com/office/drawing/2014/chart" uri="{C3380CC4-5D6E-409C-BE32-E72D297353CC}">
              <c16:uniqueId val="{00000000-4945-4B42-A625-84C2D230F4D4}"/>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0"/>
        </c:scaling>
        <c:delete val="0"/>
        <c:axPos val="l"/>
        <c:title>
          <c:tx>
            <c:rich>
              <a:bodyPr rot="-5400000" vert="horz"/>
              <a:lstStyle/>
              <a:p>
                <a:pPr>
                  <a:defRPr/>
                </a:pPr>
                <a:r>
                  <a:rPr lang="en-US" sz="1400"/>
                  <a:t>Radiometer Temperature (C)</a:t>
                </a:r>
              </a:p>
            </c:rich>
          </c:tx>
          <c:overlay val="0"/>
        </c:title>
        <c:numFmt formatCode="0" sourceLinked="0"/>
        <c:majorTickMark val="out"/>
        <c:minorTickMark val="none"/>
        <c:tickLblPos val="nextTo"/>
        <c:crossAx val="508983640"/>
        <c:crosses val="autoZero"/>
        <c:crossBetween val="between"/>
        <c:majorUnit val="4"/>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NR'!$G$2:$G$97</c:f>
              <c:numCache>
                <c:formatCode>0.0</c:formatCode>
                <c:ptCount val="96"/>
                <c:pt idx="0">
                  <c:v>-25.357800000000001</c:v>
                </c:pt>
                <c:pt idx="1">
                  <c:v>-25.296399999999998</c:v>
                </c:pt>
                <c:pt idx="2">
                  <c:v>-23.876999999999999</c:v>
                </c:pt>
                <c:pt idx="3">
                  <c:v>-23.739100000000001</c:v>
                </c:pt>
                <c:pt idx="4">
                  <c:v>-25.146100000000001</c:v>
                </c:pt>
                <c:pt idx="5">
                  <c:v>-24.584800000000001</c:v>
                </c:pt>
                <c:pt idx="6">
                  <c:v>-24.690899999999999</c:v>
                </c:pt>
                <c:pt idx="7">
                  <c:v>-25.3384</c:v>
                </c:pt>
                <c:pt idx="8">
                  <c:v>-24.238199999999999</c:v>
                </c:pt>
                <c:pt idx="9">
                  <c:v>-24.163599999999999</c:v>
                </c:pt>
                <c:pt idx="10">
                  <c:v>-23.642800000000001</c:v>
                </c:pt>
                <c:pt idx="11">
                  <c:v>-23.0321</c:v>
                </c:pt>
                <c:pt idx="12">
                  <c:v>-23.454499999999999</c:v>
                </c:pt>
                <c:pt idx="13">
                  <c:v>-24.098600000000001</c:v>
                </c:pt>
                <c:pt idx="14">
                  <c:v>-25.194700000000001</c:v>
                </c:pt>
                <c:pt idx="15">
                  <c:v>-25.6113</c:v>
                </c:pt>
                <c:pt idx="16">
                  <c:v>-25.5305</c:v>
                </c:pt>
                <c:pt idx="17">
                  <c:v>-26.139900000000001</c:v>
                </c:pt>
                <c:pt idx="18">
                  <c:v>-25.500599999999999</c:v>
                </c:pt>
                <c:pt idx="19">
                  <c:v>-25.634699999999999</c:v>
                </c:pt>
                <c:pt idx="20">
                  <c:v>-25.1539</c:v>
                </c:pt>
                <c:pt idx="21">
                  <c:v>-25.273800000000001</c:v>
                </c:pt>
                <c:pt idx="22">
                  <c:v>-26.041599999999999</c:v>
                </c:pt>
                <c:pt idx="23">
                  <c:v>-25.426600000000001</c:v>
                </c:pt>
                <c:pt idx="24">
                  <c:v>-23.084299999999999</c:v>
                </c:pt>
                <c:pt idx="25">
                  <c:v>-18.558</c:v>
                </c:pt>
                <c:pt idx="26">
                  <c:v>-9.4983000000000004</c:v>
                </c:pt>
                <c:pt idx="27">
                  <c:v>6.2693000000000003</c:v>
                </c:pt>
                <c:pt idx="28">
                  <c:v>26.8874</c:v>
                </c:pt>
                <c:pt idx="29">
                  <c:v>52.507100000000001</c:v>
                </c:pt>
                <c:pt idx="30">
                  <c:v>74.404499999999999</c:v>
                </c:pt>
                <c:pt idx="31">
                  <c:v>95.6614</c:v>
                </c:pt>
                <c:pt idx="32">
                  <c:v>130.73939999999999</c:v>
                </c:pt>
                <c:pt idx="33">
                  <c:v>163.30340000000001</c:v>
                </c:pt>
                <c:pt idx="34">
                  <c:v>178.21369999999999</c:v>
                </c:pt>
                <c:pt idx="35">
                  <c:v>211.9888</c:v>
                </c:pt>
                <c:pt idx="36">
                  <c:v>245.33770000000001</c:v>
                </c:pt>
                <c:pt idx="37">
                  <c:v>253.9118</c:v>
                </c:pt>
                <c:pt idx="38">
                  <c:v>268.4151</c:v>
                </c:pt>
                <c:pt idx="39">
                  <c:v>288.34539999999998</c:v>
                </c:pt>
                <c:pt idx="40">
                  <c:v>308.65710000000001</c:v>
                </c:pt>
                <c:pt idx="41">
                  <c:v>338.86680000000001</c:v>
                </c:pt>
                <c:pt idx="42">
                  <c:v>372.2955</c:v>
                </c:pt>
                <c:pt idx="43">
                  <c:v>363.7022</c:v>
                </c:pt>
                <c:pt idx="44">
                  <c:v>357.61860000000001</c:v>
                </c:pt>
                <c:pt idx="45">
                  <c:v>372.19319999999999</c:v>
                </c:pt>
                <c:pt idx="46">
                  <c:v>394.46859999999998</c:v>
                </c:pt>
                <c:pt idx="47">
                  <c:v>402.82549999999998</c:v>
                </c:pt>
                <c:pt idx="48">
                  <c:v>386.48750000000001</c:v>
                </c:pt>
                <c:pt idx="49">
                  <c:v>404.62389999999999</c:v>
                </c:pt>
                <c:pt idx="50">
                  <c:v>381.93419999999998</c:v>
                </c:pt>
                <c:pt idx="51">
                  <c:v>371.0222</c:v>
                </c:pt>
                <c:pt idx="52">
                  <c:v>353.19540000000001</c:v>
                </c:pt>
                <c:pt idx="53">
                  <c:v>327.02170000000001</c:v>
                </c:pt>
                <c:pt idx="54">
                  <c:v>318.53809999999999</c:v>
                </c:pt>
                <c:pt idx="55">
                  <c:v>296.2724</c:v>
                </c:pt>
                <c:pt idx="56">
                  <c:v>272.83359999999999</c:v>
                </c:pt>
                <c:pt idx="57">
                  <c:v>259.1268</c:v>
                </c:pt>
                <c:pt idx="58">
                  <c:v>232.9111</c:v>
                </c:pt>
                <c:pt idx="59">
                  <c:v>206.87649999999999</c:v>
                </c:pt>
                <c:pt idx="60">
                  <c:v>189.8296</c:v>
                </c:pt>
                <c:pt idx="61">
                  <c:v>150.58099999999999</c:v>
                </c:pt>
                <c:pt idx="62">
                  <c:v>102.45359999999999</c:v>
                </c:pt>
                <c:pt idx="63">
                  <c:v>76.938299999999998</c:v>
                </c:pt>
                <c:pt idx="64">
                  <c:v>55.611199999999997</c:v>
                </c:pt>
                <c:pt idx="65">
                  <c:v>39.087899999999998</c:v>
                </c:pt>
                <c:pt idx="66">
                  <c:v>32.380600000000001</c:v>
                </c:pt>
                <c:pt idx="67">
                  <c:v>19.462</c:v>
                </c:pt>
                <c:pt idx="68">
                  <c:v>11.8979</c:v>
                </c:pt>
                <c:pt idx="69">
                  <c:v>-2.1294</c:v>
                </c:pt>
                <c:pt idx="70">
                  <c:v>-11.6973</c:v>
                </c:pt>
                <c:pt idx="71">
                  <c:v>-20.3126</c:v>
                </c:pt>
                <c:pt idx="72">
                  <c:v>-25.626899999999999</c:v>
                </c:pt>
                <c:pt idx="73">
                  <c:v>-27.3935</c:v>
                </c:pt>
                <c:pt idx="74">
                  <c:v>-28.284800000000001</c:v>
                </c:pt>
                <c:pt idx="75">
                  <c:v>-26.949400000000001</c:v>
                </c:pt>
                <c:pt idx="76">
                  <c:v>-26.257000000000001</c:v>
                </c:pt>
                <c:pt idx="77">
                  <c:v>-25.7515</c:v>
                </c:pt>
                <c:pt idx="78">
                  <c:v>-26.125299999999999</c:v>
                </c:pt>
                <c:pt idx="79">
                  <c:v>-27.700700000000001</c:v>
                </c:pt>
                <c:pt idx="80">
                  <c:v>-27.104900000000001</c:v>
                </c:pt>
                <c:pt idx="81">
                  <c:v>-27.363099999999999</c:v>
                </c:pt>
                <c:pt idx="82">
                  <c:v>-27.555</c:v>
                </c:pt>
                <c:pt idx="83">
                  <c:v>-28.001000000000001</c:v>
                </c:pt>
                <c:pt idx="84">
                  <c:v>-27.560199999999998</c:v>
                </c:pt>
                <c:pt idx="85">
                  <c:v>-28.292999999999999</c:v>
                </c:pt>
                <c:pt idx="86">
                  <c:v>-29.073599999999999</c:v>
                </c:pt>
                <c:pt idx="87">
                  <c:v>-29.330300000000001</c:v>
                </c:pt>
                <c:pt idx="88">
                  <c:v>-27.626799999999999</c:v>
                </c:pt>
                <c:pt idx="89">
                  <c:v>-26.482700000000001</c:v>
                </c:pt>
                <c:pt idx="90">
                  <c:v>-26.042999999999999</c:v>
                </c:pt>
                <c:pt idx="91">
                  <c:v>-26.495899999999999</c:v>
                </c:pt>
                <c:pt idx="92">
                  <c:v>-25.668099999999999</c:v>
                </c:pt>
                <c:pt idx="93">
                  <c:v>-25.7182</c:v>
                </c:pt>
                <c:pt idx="94">
                  <c:v>-26.211300000000001</c:v>
                </c:pt>
                <c:pt idx="95">
                  <c:v>-26.014399999999998</c:v>
                </c:pt>
              </c:numCache>
            </c:numRef>
          </c:val>
          <c:smooth val="0"/>
          <c:extLst>
            <c:ext xmlns:c16="http://schemas.microsoft.com/office/drawing/2014/chart" uri="{C3380CC4-5D6E-409C-BE32-E72D297353CC}">
              <c16:uniqueId val="{00000000-F82E-4E5B-8F39-B6EE4D4BA626}"/>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50"/>
        </c:scaling>
        <c:delete val="0"/>
        <c:axPos val="l"/>
        <c:title>
          <c:tx>
            <c:rich>
              <a:bodyPr rot="-5400000" vert="horz"/>
              <a:lstStyle/>
              <a:p>
                <a:pPr>
                  <a:defRPr/>
                </a:pPr>
                <a:r>
                  <a:rPr lang="en-US" sz="1400" b="0"/>
                  <a:t>Net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NR'!$K$2:$K$97</c:f>
              <c:numCache>
                <c:formatCode>0.0</c:formatCode>
                <c:ptCount val="96"/>
                <c:pt idx="0">
                  <c:v>25.728200000000001</c:v>
                </c:pt>
                <c:pt idx="1">
                  <c:v>25.685700000000001</c:v>
                </c:pt>
                <c:pt idx="2">
                  <c:v>25.642800000000001</c:v>
                </c:pt>
                <c:pt idx="3">
                  <c:v>25.603899999999999</c:v>
                </c:pt>
                <c:pt idx="4">
                  <c:v>25.565799999999999</c:v>
                </c:pt>
                <c:pt idx="5">
                  <c:v>25.527899999999999</c:v>
                </c:pt>
                <c:pt idx="6">
                  <c:v>25.491299999999999</c:v>
                </c:pt>
                <c:pt idx="7">
                  <c:v>25.455300000000001</c:v>
                </c:pt>
                <c:pt idx="8">
                  <c:v>25.4208</c:v>
                </c:pt>
                <c:pt idx="9">
                  <c:v>25.3872</c:v>
                </c:pt>
                <c:pt idx="10">
                  <c:v>25.354299999999999</c:v>
                </c:pt>
                <c:pt idx="11">
                  <c:v>25.321999999999999</c:v>
                </c:pt>
                <c:pt idx="12">
                  <c:v>25.291499999999999</c:v>
                </c:pt>
                <c:pt idx="13">
                  <c:v>25.260899999999999</c:v>
                </c:pt>
                <c:pt idx="14">
                  <c:v>25.231400000000001</c:v>
                </c:pt>
                <c:pt idx="15">
                  <c:v>25.201899999999998</c:v>
                </c:pt>
                <c:pt idx="16">
                  <c:v>25.173200000000001</c:v>
                </c:pt>
                <c:pt idx="17">
                  <c:v>25.1434</c:v>
                </c:pt>
                <c:pt idx="18">
                  <c:v>25.114000000000001</c:v>
                </c:pt>
                <c:pt idx="19">
                  <c:v>25.084599999999998</c:v>
                </c:pt>
                <c:pt idx="20">
                  <c:v>25.054300000000001</c:v>
                </c:pt>
                <c:pt idx="21">
                  <c:v>25.0258</c:v>
                </c:pt>
                <c:pt idx="22">
                  <c:v>24.998699999999999</c:v>
                </c:pt>
                <c:pt idx="23">
                  <c:v>24.971499999999999</c:v>
                </c:pt>
                <c:pt idx="24">
                  <c:v>24.9451</c:v>
                </c:pt>
                <c:pt idx="25">
                  <c:v>24.919599999999999</c:v>
                </c:pt>
                <c:pt idx="26">
                  <c:v>24.8962</c:v>
                </c:pt>
                <c:pt idx="27">
                  <c:v>24.8782</c:v>
                </c:pt>
                <c:pt idx="28">
                  <c:v>24.867599999999999</c:v>
                </c:pt>
                <c:pt idx="29">
                  <c:v>24.866399999999999</c:v>
                </c:pt>
                <c:pt idx="30">
                  <c:v>24.880600000000001</c:v>
                </c:pt>
                <c:pt idx="31">
                  <c:v>24.913</c:v>
                </c:pt>
                <c:pt idx="32">
                  <c:v>24.964600000000001</c:v>
                </c:pt>
                <c:pt idx="33">
                  <c:v>25.034199999999998</c:v>
                </c:pt>
                <c:pt idx="34">
                  <c:v>25.123699999999999</c:v>
                </c:pt>
                <c:pt idx="35">
                  <c:v>25.235399999999998</c:v>
                </c:pt>
                <c:pt idx="36">
                  <c:v>25.364100000000001</c:v>
                </c:pt>
                <c:pt idx="37">
                  <c:v>25.511800000000001</c:v>
                </c:pt>
                <c:pt idx="38">
                  <c:v>25.674600000000002</c:v>
                </c:pt>
                <c:pt idx="39">
                  <c:v>25.847100000000001</c:v>
                </c:pt>
                <c:pt idx="40">
                  <c:v>26.028199999999998</c:v>
                </c:pt>
                <c:pt idx="41">
                  <c:v>26.2166</c:v>
                </c:pt>
                <c:pt idx="42">
                  <c:v>26.414100000000001</c:v>
                </c:pt>
                <c:pt idx="43">
                  <c:v>26.624099999999999</c:v>
                </c:pt>
                <c:pt idx="44">
                  <c:v>26.842199999999998</c:v>
                </c:pt>
                <c:pt idx="45">
                  <c:v>27.060400000000001</c:v>
                </c:pt>
                <c:pt idx="46">
                  <c:v>27.262499999999999</c:v>
                </c:pt>
                <c:pt idx="47">
                  <c:v>27.4572</c:v>
                </c:pt>
                <c:pt idx="48">
                  <c:v>27.652100000000001</c:v>
                </c:pt>
                <c:pt idx="49">
                  <c:v>27.840800000000002</c:v>
                </c:pt>
                <c:pt idx="50">
                  <c:v>28.019300000000001</c:v>
                </c:pt>
                <c:pt idx="51">
                  <c:v>28.188700000000001</c:v>
                </c:pt>
                <c:pt idx="52">
                  <c:v>28.341100000000001</c:v>
                </c:pt>
                <c:pt idx="53">
                  <c:v>28.4771</c:v>
                </c:pt>
                <c:pt idx="54">
                  <c:v>28.587900000000001</c:v>
                </c:pt>
                <c:pt idx="55">
                  <c:v>28.656600000000001</c:v>
                </c:pt>
                <c:pt idx="56">
                  <c:v>28.7074</c:v>
                </c:pt>
                <c:pt idx="57">
                  <c:v>28.752800000000001</c:v>
                </c:pt>
                <c:pt idx="58">
                  <c:v>28.785</c:v>
                </c:pt>
                <c:pt idx="59">
                  <c:v>28.8</c:v>
                </c:pt>
                <c:pt idx="60">
                  <c:v>28.788399999999999</c:v>
                </c:pt>
                <c:pt idx="61">
                  <c:v>28.746300000000002</c:v>
                </c:pt>
                <c:pt idx="62">
                  <c:v>28.667899999999999</c:v>
                </c:pt>
                <c:pt idx="63">
                  <c:v>28.574100000000001</c:v>
                </c:pt>
                <c:pt idx="64">
                  <c:v>28.482900000000001</c:v>
                </c:pt>
                <c:pt idx="65">
                  <c:v>28.3766</c:v>
                </c:pt>
                <c:pt idx="66">
                  <c:v>28.2407</c:v>
                </c:pt>
                <c:pt idx="67">
                  <c:v>28.133600000000001</c:v>
                </c:pt>
                <c:pt idx="68">
                  <c:v>28.030200000000001</c:v>
                </c:pt>
                <c:pt idx="69">
                  <c:v>27.921099999999999</c:v>
                </c:pt>
                <c:pt idx="70">
                  <c:v>27.805099999999999</c:v>
                </c:pt>
                <c:pt idx="71">
                  <c:v>27.685099999999998</c:v>
                </c:pt>
                <c:pt idx="72">
                  <c:v>27.5611</c:v>
                </c:pt>
                <c:pt idx="73">
                  <c:v>27.438700000000001</c:v>
                </c:pt>
                <c:pt idx="74">
                  <c:v>27.3188</c:v>
                </c:pt>
                <c:pt idx="75">
                  <c:v>27.2026</c:v>
                </c:pt>
                <c:pt idx="76">
                  <c:v>27.0913</c:v>
                </c:pt>
                <c:pt idx="77">
                  <c:v>26.985800000000001</c:v>
                </c:pt>
                <c:pt idx="78">
                  <c:v>26.885300000000001</c:v>
                </c:pt>
                <c:pt idx="79">
                  <c:v>26.7898</c:v>
                </c:pt>
                <c:pt idx="80">
                  <c:v>26.700600000000001</c:v>
                </c:pt>
                <c:pt idx="81">
                  <c:v>26.614899999999999</c:v>
                </c:pt>
                <c:pt idx="82">
                  <c:v>26.534400000000002</c:v>
                </c:pt>
                <c:pt idx="83">
                  <c:v>26.457899999999999</c:v>
                </c:pt>
                <c:pt idx="84">
                  <c:v>26.384899999999998</c:v>
                </c:pt>
                <c:pt idx="85">
                  <c:v>26.313800000000001</c:v>
                </c:pt>
                <c:pt idx="86">
                  <c:v>26.247800000000002</c:v>
                </c:pt>
                <c:pt idx="87">
                  <c:v>26.1845</c:v>
                </c:pt>
                <c:pt idx="88">
                  <c:v>26.122499999999999</c:v>
                </c:pt>
                <c:pt idx="89">
                  <c:v>26.061</c:v>
                </c:pt>
                <c:pt idx="90">
                  <c:v>26.002800000000001</c:v>
                </c:pt>
                <c:pt idx="91">
                  <c:v>25.949300000000001</c:v>
                </c:pt>
                <c:pt idx="92">
                  <c:v>25.897400000000001</c:v>
                </c:pt>
                <c:pt idx="93">
                  <c:v>25.848600000000001</c:v>
                </c:pt>
                <c:pt idx="94">
                  <c:v>25.8018</c:v>
                </c:pt>
                <c:pt idx="95">
                  <c:v>25.757300000000001</c:v>
                </c:pt>
              </c:numCache>
            </c:numRef>
          </c:val>
          <c:smooth val="0"/>
          <c:extLst>
            <c:ext xmlns:c16="http://schemas.microsoft.com/office/drawing/2014/chart" uri="{C3380CC4-5D6E-409C-BE32-E72D297353CC}">
              <c16:uniqueId val="{00000000-4F6E-482B-93C4-5BA75D7973CE}"/>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4"/>
        </c:scaling>
        <c:delete val="0"/>
        <c:axPos val="l"/>
        <c:title>
          <c:tx>
            <c:rich>
              <a:bodyPr rot="-5400000" vert="horz"/>
              <a:lstStyle/>
              <a:p>
                <a:pPr>
                  <a:defRPr/>
                </a:pPr>
                <a:r>
                  <a:rPr lang="en-US" sz="1400"/>
                  <a:t>Soil Temperature (C)</a:t>
                </a:r>
              </a:p>
            </c:rich>
          </c:tx>
          <c:overlay val="0"/>
        </c:title>
        <c:numFmt formatCode="0" sourceLinked="0"/>
        <c:majorTickMark val="out"/>
        <c:minorTickMark val="none"/>
        <c:tickLblPos val="nextTo"/>
        <c:crossAx val="508983640"/>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Daily Rainfall Frequency Distribution</cx:v>
        </cx:txData>
      </cx:tx>
      <cx:txPr>
        <a:bodyPr spcFirstLastPara="1" vertOverflow="ellipsis" horzOverflow="overflow" wrap="square" lIns="0" tIns="0" rIns="0" bIns="0" anchor="ctr" anchorCtr="1"/>
        <a:lstStyle/>
        <a:p>
          <a:pPr algn="ctr" rtl="0">
            <a:defRPr/>
          </a:pPr>
          <a:r>
            <a:rPr lang="en-US" sz="1600" b="1" i="0" u="none" strike="noStrike" kern="1200" baseline="0" dirty="0">
              <a:solidFill>
                <a:sysClr val="windowText" lastClr="000000"/>
              </a:solidFill>
              <a:latin typeface="+mn-lt"/>
              <a:ea typeface="+mn-ea"/>
              <a:cs typeface="+mn-cs"/>
            </a:rPr>
            <a:t>Daily Rainfall Frequency Distribution</a:t>
          </a:r>
        </a:p>
      </cx:txPr>
    </cx:title>
    <cx:plotArea>
      <cx:plotAreaRegion>
        <cx:series layoutId="clusteredColumn" uniqueId="{978A7ABA-B034-4C2C-A5F6-C60FB5A9A63D}">
          <cx:spPr>
            <a:solidFill>
              <a:srgbClr val="0000FF"/>
            </a:solidFill>
          </cx:spPr>
          <cx:dataId val="0"/>
          <cx:layoutPr>
            <cx:binning intervalClosed="r">
              <cx:binSize val="5"/>
            </cx:binning>
          </cx:layoutPr>
        </cx:series>
      </cx:plotAreaRegion>
      <cx:axis id="0">
        <cx:catScaling gapWidth="0"/>
        <cx:title>
          <cx:tx>
            <cx:txData>
              <cx:v>Precipitation bin (mm)</cx:v>
            </cx:txData>
          </cx:tx>
          <cx:txPr>
            <a:bodyPr spcFirstLastPara="1" vertOverflow="ellipsis" horzOverflow="overflow" wrap="square" lIns="0" tIns="0" rIns="0" bIns="0" anchor="ctr" anchorCtr="1"/>
            <a:lstStyle/>
            <a:p>
              <a:pPr algn="ctr" rtl="0">
                <a:defRPr/>
              </a:pPr>
              <a:r>
                <a:rPr lang="en-US" sz="1600" b="1" i="0" u="none" strike="noStrike" baseline="0">
                  <a:solidFill>
                    <a:sysClr val="windowText" lastClr="000000">
                      <a:lumMod val="65000"/>
                      <a:lumOff val="35000"/>
                    </a:sysClr>
                  </a:solidFill>
                  <a:latin typeface="Calibri"/>
                </a:rPr>
                <a:t>Precipitation bin (mm)</a:t>
              </a:r>
            </a:p>
          </cx:txPr>
        </cx:title>
        <cx:majorTickMarks type="out"/>
        <cx:tickLabels/>
        <cx:numFmt formatCode="0" sourceLinked="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axis id="1">
        <cx:valScaling/>
        <cx:title>
          <cx:tx>
            <cx:txData>
              <cx:v>Frequency</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a:rPr>
                <a:t>Frequency</a:t>
              </a:r>
            </a:p>
          </cx:txPr>
        </cx:title>
        <cx:majorTickMarks type="cross"/>
        <cx:tickLabels/>
        <cx:spPr>
          <a:ln>
            <a:solidFill>
              <a:schemeClr val="tx1"/>
            </a:solidFill>
          </a:ln>
        </cx:spPr>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12" Type="http://schemas.microsoft.com/office/2014/relationships/chartEx" Target="../charts/chartEx1.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 Id="rId9"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7.xml"/><Relationship Id="rId3" Type="http://schemas.openxmlformats.org/officeDocument/2006/relationships/chart" Target="../charts/chart62.xml"/><Relationship Id="rId7" Type="http://schemas.openxmlformats.org/officeDocument/2006/relationships/chart" Target="../charts/chart66.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1.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chart" Target="../charts/chart94.xml"/><Relationship Id="rId7" Type="http://schemas.openxmlformats.org/officeDocument/2006/relationships/chart" Target="../charts/chart98.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20</xdr:row>
      <xdr:rowOff>123826</xdr:rowOff>
    </xdr:from>
    <xdr:to>
      <xdr:col>9</xdr:col>
      <xdr:colOff>809625</xdr:colOff>
      <xdr:row>41</xdr:row>
      <xdr:rowOff>95032</xdr:rowOff>
    </xdr:to>
    <xdr:pic>
      <xdr:nvPicPr>
        <xdr:cNvPr id="6" name="fancybox-img" descr="bci">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4133851"/>
          <a:ext cx="4791075" cy="370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304800</xdr:colOff>
      <xdr:row>1</xdr:row>
      <xdr:rowOff>104775</xdr:rowOff>
    </xdr:from>
    <xdr:to>
      <xdr:col>12</xdr:col>
      <xdr:colOff>238125</xdr:colOff>
      <xdr:row>18</xdr:row>
      <xdr:rowOff>67355</xdr:rowOff>
    </xdr:to>
    <xdr:pic>
      <xdr:nvPicPr>
        <xdr:cNvPr id="7" name="fancybox-img" descr="bc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77425" y="266700"/>
          <a:ext cx="4619625" cy="379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0</xdr:row>
      <xdr:rowOff>47625</xdr:rowOff>
    </xdr:from>
    <xdr:to>
      <xdr:col>8</xdr:col>
      <xdr:colOff>76200</xdr:colOff>
      <xdr:row>18</xdr:row>
      <xdr:rowOff>152400</xdr:rowOff>
    </xdr:to>
    <xdr:pic>
      <xdr:nvPicPr>
        <xdr:cNvPr id="8" name="fancybox-img" descr="photo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05600" y="47625"/>
          <a:ext cx="29432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355600</xdr:colOff>
      <xdr:row>53</xdr:row>
      <xdr:rowOff>38100</xdr:rowOff>
    </xdr:from>
    <xdr:to>
      <xdr:col>32</xdr:col>
      <xdr:colOff>431800</xdr:colOff>
      <xdr:row>69</xdr:row>
      <xdr:rowOff>25400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381000</xdr:colOff>
      <xdr:row>69</xdr:row>
      <xdr:rowOff>152400</xdr:rowOff>
    </xdr:from>
    <xdr:to>
      <xdr:col>32</xdr:col>
      <xdr:colOff>419100</xdr:colOff>
      <xdr:row>85</xdr:row>
      <xdr:rowOff>139700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381000</xdr:colOff>
      <xdr:row>118</xdr:row>
      <xdr:rowOff>152400</xdr:rowOff>
    </xdr:from>
    <xdr:to>
      <xdr:col>32</xdr:col>
      <xdr:colOff>419100</xdr:colOff>
      <xdr:row>134</xdr:row>
      <xdr:rowOff>139700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304800</xdr:colOff>
      <xdr:row>3</xdr:row>
      <xdr:rowOff>88900</xdr:rowOff>
    </xdr:from>
    <xdr:to>
      <xdr:col>32</xdr:col>
      <xdr:colOff>330200</xdr:colOff>
      <xdr:row>19</xdr:row>
      <xdr:rowOff>76200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330200</xdr:colOff>
      <xdr:row>36</xdr:row>
      <xdr:rowOff>114300</xdr:rowOff>
    </xdr:from>
    <xdr:to>
      <xdr:col>32</xdr:col>
      <xdr:colOff>406400</xdr:colOff>
      <xdr:row>52</xdr:row>
      <xdr:rowOff>101600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355600</xdr:colOff>
      <xdr:row>151</xdr:row>
      <xdr:rowOff>76200</xdr:rowOff>
    </xdr:from>
    <xdr:to>
      <xdr:col>32</xdr:col>
      <xdr:colOff>431800</xdr:colOff>
      <xdr:row>167</xdr:row>
      <xdr:rowOff>63500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355600</xdr:colOff>
      <xdr:row>135</xdr:row>
      <xdr:rowOff>12700</xdr:rowOff>
    </xdr:from>
    <xdr:to>
      <xdr:col>32</xdr:col>
      <xdr:colOff>393700</xdr:colOff>
      <xdr:row>151</xdr:row>
      <xdr:rowOff>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406400</xdr:colOff>
      <xdr:row>86</xdr:row>
      <xdr:rowOff>76200</xdr:rowOff>
    </xdr:from>
    <xdr:to>
      <xdr:col>32</xdr:col>
      <xdr:colOff>393700</xdr:colOff>
      <xdr:row>102</xdr:row>
      <xdr:rowOff>63500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304800</xdr:colOff>
      <xdr:row>20</xdr:row>
      <xdr:rowOff>38100</xdr:rowOff>
    </xdr:from>
    <xdr:to>
      <xdr:col>32</xdr:col>
      <xdr:colOff>381000</xdr:colOff>
      <xdr:row>36</xdr:row>
      <xdr:rowOff>25400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393700</xdr:colOff>
      <xdr:row>102</xdr:row>
      <xdr:rowOff>114300</xdr:rowOff>
    </xdr:from>
    <xdr:to>
      <xdr:col>32</xdr:col>
      <xdr:colOff>381000</xdr:colOff>
      <xdr:row>118</xdr:row>
      <xdr:rowOff>101600</xdr:rowOff>
    </xdr:to>
    <xdr:graphicFrame macro="">
      <xdr:nvGraphicFramePr>
        <xdr:cNvPr id="16" name="Chart 15">
          <a:extLst>
            <a:ext uri="{FF2B5EF4-FFF2-40B4-BE49-F238E27FC236}">
              <a16:creationId xmlns:a16="http://schemas.microsoft.com/office/drawing/2014/main" id="{01107C74-5576-478C-99CF-D4D02244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0</xdr:colOff>
      <xdr:row>102</xdr:row>
      <xdr:rowOff>88900</xdr:rowOff>
    </xdr:from>
    <xdr:to>
      <xdr:col>48</xdr:col>
      <xdr:colOff>596900</xdr:colOff>
      <xdr:row>118</xdr:row>
      <xdr:rowOff>76200</xdr:rowOff>
    </xdr:to>
    <xdr:graphicFrame macro="">
      <xdr:nvGraphicFramePr>
        <xdr:cNvPr id="17" name="Chart 16">
          <a:extLst>
            <a:ext uri="{FF2B5EF4-FFF2-40B4-BE49-F238E27FC236}">
              <a16:creationId xmlns:a16="http://schemas.microsoft.com/office/drawing/2014/main" id="{BE6ACB03-D5E2-4FAE-96D6-25F9F44E0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38100</xdr:colOff>
      <xdr:row>53</xdr:row>
      <xdr:rowOff>38100</xdr:rowOff>
    </xdr:from>
    <xdr:to>
      <xdr:col>51</xdr:col>
      <xdr:colOff>31751</xdr:colOff>
      <xdr:row>69</xdr:row>
      <xdr:rowOff>101600</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2D320469-5C10-4AF9-9A9F-08828322F1B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22469475" y="8620125"/>
              <a:ext cx="10966451" cy="2654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431800</xdr:colOff>
      <xdr:row>38</xdr:row>
      <xdr:rowOff>165100</xdr:rowOff>
    </xdr:from>
    <xdr:to>
      <xdr:col>46</xdr:col>
      <xdr:colOff>530860</xdr:colOff>
      <xdr:row>55</xdr:row>
      <xdr:rowOff>139700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444500</xdr:colOff>
      <xdr:row>4</xdr:row>
      <xdr:rowOff>76200</xdr:rowOff>
    </xdr:from>
    <xdr:to>
      <xdr:col>46</xdr:col>
      <xdr:colOff>543560</xdr:colOff>
      <xdr:row>20</xdr:row>
      <xdr:rowOff>63500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12700</xdr:colOff>
      <xdr:row>156</xdr:row>
      <xdr:rowOff>95250</xdr:rowOff>
    </xdr:from>
    <xdr:to>
      <xdr:col>47</xdr:col>
      <xdr:colOff>111760</xdr:colOff>
      <xdr:row>172</xdr:row>
      <xdr:rowOff>82550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482600</xdr:colOff>
      <xdr:row>56</xdr:row>
      <xdr:rowOff>127000</xdr:rowOff>
    </xdr:from>
    <xdr:to>
      <xdr:col>46</xdr:col>
      <xdr:colOff>581660</xdr:colOff>
      <xdr:row>72</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488950</xdr:colOff>
      <xdr:row>73</xdr:row>
      <xdr:rowOff>101600</xdr:rowOff>
    </xdr:from>
    <xdr:to>
      <xdr:col>46</xdr:col>
      <xdr:colOff>588010</xdr:colOff>
      <xdr:row>89</xdr:row>
      <xdr:rowOff>88900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571500</xdr:colOff>
      <xdr:row>190</xdr:row>
      <xdr:rowOff>63500</xdr:rowOff>
    </xdr:from>
    <xdr:to>
      <xdr:col>47</xdr:col>
      <xdr:colOff>60960</xdr:colOff>
      <xdr:row>206</xdr:row>
      <xdr:rowOff>50800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173</xdr:row>
      <xdr:rowOff>133350</xdr:rowOff>
    </xdr:from>
    <xdr:to>
      <xdr:col>47</xdr:col>
      <xdr:colOff>99060</xdr:colOff>
      <xdr:row>189</xdr:row>
      <xdr:rowOff>120650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552450</xdr:colOff>
      <xdr:row>90</xdr:row>
      <xdr:rowOff>44450</xdr:rowOff>
    </xdr:from>
    <xdr:to>
      <xdr:col>47</xdr:col>
      <xdr:colOff>41910</xdr:colOff>
      <xdr:row>106</xdr:row>
      <xdr:rowOff>31750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438150</xdr:colOff>
      <xdr:row>21</xdr:row>
      <xdr:rowOff>76200</xdr:rowOff>
    </xdr:from>
    <xdr:to>
      <xdr:col>46</xdr:col>
      <xdr:colOff>537210</xdr:colOff>
      <xdr:row>38</xdr:row>
      <xdr:rowOff>50800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123</xdr:row>
      <xdr:rowOff>152400</xdr:rowOff>
    </xdr:from>
    <xdr:to>
      <xdr:col>47</xdr:col>
      <xdr:colOff>99060</xdr:colOff>
      <xdr:row>139</xdr:row>
      <xdr:rowOff>139700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12700</xdr:colOff>
      <xdr:row>140</xdr:row>
      <xdr:rowOff>38100</xdr:rowOff>
    </xdr:from>
    <xdr:to>
      <xdr:col>47</xdr:col>
      <xdr:colOff>111760</xdr:colOff>
      <xdr:row>156</xdr:row>
      <xdr:rowOff>25400</xdr:rowOff>
    </xdr:to>
    <xdr:graphicFrame macro="">
      <xdr:nvGraphicFramePr>
        <xdr:cNvPr id="13" name="Chart 12">
          <a:extLst>
            <a:ext uri="{FF2B5EF4-FFF2-40B4-BE49-F238E27FC236}">
              <a16:creationId xmlns:a16="http://schemas.microsoft.com/office/drawing/2014/main" id="{C4314DAB-D936-4708-82B7-EB043DBED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412748</xdr:colOff>
      <xdr:row>1728</xdr:row>
      <xdr:rowOff>76200</xdr:rowOff>
    </xdr:from>
    <xdr:to>
      <xdr:col>28</xdr:col>
      <xdr:colOff>571499</xdr:colOff>
      <xdr:row>1753</xdr:row>
      <xdr:rowOff>63500</xdr:rowOff>
    </xdr:to>
    <xdr:graphicFrame macro="">
      <xdr:nvGraphicFramePr>
        <xdr:cNvPr id="12" name="Chart 11">
          <a:extLst>
            <a:ext uri="{FF2B5EF4-FFF2-40B4-BE49-F238E27FC236}">
              <a16:creationId xmlns:a16="http://schemas.microsoft.com/office/drawing/2014/main" id="{A5817054-08DE-42A9-9A9B-D9A76B802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3175</xdr:colOff>
      <xdr:row>27</xdr:row>
      <xdr:rowOff>136524</xdr:rowOff>
    </xdr:from>
    <xdr:to>
      <xdr:col>21</xdr:col>
      <xdr:colOff>572135</xdr:colOff>
      <xdr:row>50</xdr:row>
      <xdr:rowOff>139699</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75</xdr:row>
      <xdr:rowOff>60324</xdr:rowOff>
    </xdr:from>
    <xdr:to>
      <xdr:col>22</xdr:col>
      <xdr:colOff>6985</xdr:colOff>
      <xdr:row>97</xdr:row>
      <xdr:rowOff>165099</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190500</xdr:colOff>
      <xdr:row>98</xdr:row>
      <xdr:rowOff>136525</xdr:rowOff>
    </xdr:from>
    <xdr:to>
      <xdr:col>34</xdr:col>
      <xdr:colOff>149860</xdr:colOff>
      <xdr:row>119</xdr:row>
      <xdr:rowOff>136525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606425</xdr:colOff>
      <xdr:row>3</xdr:row>
      <xdr:rowOff>149224</xdr:rowOff>
    </xdr:from>
    <xdr:to>
      <xdr:col>21</xdr:col>
      <xdr:colOff>565785</xdr:colOff>
      <xdr:row>27</xdr:row>
      <xdr:rowOff>38099</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88900</xdr:rowOff>
    </xdr:from>
    <xdr:to>
      <xdr:col>21</xdr:col>
      <xdr:colOff>571500</xdr:colOff>
      <xdr:row>74</xdr:row>
      <xdr:rowOff>38100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146050</xdr:colOff>
      <xdr:row>75</xdr:row>
      <xdr:rowOff>60324</xdr:rowOff>
    </xdr:from>
    <xdr:to>
      <xdr:col>34</xdr:col>
      <xdr:colOff>105410</xdr:colOff>
      <xdr:row>98</xdr:row>
      <xdr:rowOff>38099</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50800</xdr:colOff>
      <xdr:row>98</xdr:row>
      <xdr:rowOff>155575</xdr:rowOff>
    </xdr:from>
    <xdr:to>
      <xdr:col>21</xdr:col>
      <xdr:colOff>495935</xdr:colOff>
      <xdr:row>119</xdr:row>
      <xdr:rowOff>155575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152400</xdr:colOff>
      <xdr:row>51</xdr:row>
      <xdr:rowOff>50800</xdr:rowOff>
    </xdr:from>
    <xdr:to>
      <xdr:col>34</xdr:col>
      <xdr:colOff>111760</xdr:colOff>
      <xdr:row>73</xdr:row>
      <xdr:rowOff>155575</xdr:rowOff>
    </xdr:to>
    <xdr:graphicFrame macro="">
      <xdr:nvGraphicFramePr>
        <xdr:cNvPr id="9" name="Chart 8">
          <a:extLst>
            <a:ext uri="{FF2B5EF4-FFF2-40B4-BE49-F238E27FC236}">
              <a16:creationId xmlns:a16="http://schemas.microsoft.com/office/drawing/2014/main" id="{18F6D517-E865-418D-A8A0-2C495E14E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33020</xdr:colOff>
      <xdr:row>1</xdr:row>
      <xdr:rowOff>48260</xdr:rowOff>
    </xdr:from>
    <xdr:to>
      <xdr:col>26</xdr:col>
      <xdr:colOff>78349</xdr:colOff>
      <xdr:row>23</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33020</xdr:colOff>
      <xdr:row>25</xdr:row>
      <xdr:rowOff>48260</xdr:rowOff>
    </xdr:from>
    <xdr:to>
      <xdr:col>26</xdr:col>
      <xdr:colOff>78349</xdr:colOff>
      <xdr:row>47</xdr:row>
      <xdr:rowOff>55294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50</xdr:row>
      <xdr:rowOff>0</xdr:rowOff>
    </xdr:from>
    <xdr:to>
      <xdr:col>26</xdr:col>
      <xdr:colOff>45329</xdr:colOff>
      <xdr:row>72</xdr:row>
      <xdr:rowOff>7034</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100</xdr:row>
      <xdr:rowOff>0</xdr:rowOff>
    </xdr:from>
    <xdr:to>
      <xdr:col>26</xdr:col>
      <xdr:colOff>45329</xdr:colOff>
      <xdr:row>121</xdr:row>
      <xdr:rowOff>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63500</xdr:colOff>
      <xdr:row>125</xdr:row>
      <xdr:rowOff>25400</xdr:rowOff>
    </xdr:from>
    <xdr:to>
      <xdr:col>26</xdr:col>
      <xdr:colOff>108829</xdr:colOff>
      <xdr:row>147</xdr:row>
      <xdr:rowOff>7034</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150</xdr:row>
      <xdr:rowOff>0</xdr:rowOff>
    </xdr:from>
    <xdr:to>
      <xdr:col>26</xdr:col>
      <xdr:colOff>45329</xdr:colOff>
      <xdr:row>172</xdr:row>
      <xdr:rowOff>7034</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175</xdr:row>
      <xdr:rowOff>0</xdr:rowOff>
    </xdr:from>
    <xdr:to>
      <xdr:col>26</xdr:col>
      <xdr:colOff>45329</xdr:colOff>
      <xdr:row>197</xdr:row>
      <xdr:rowOff>7034</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200</xdr:row>
      <xdr:rowOff>0</xdr:rowOff>
    </xdr:from>
    <xdr:to>
      <xdr:col>26</xdr:col>
      <xdr:colOff>45329</xdr:colOff>
      <xdr:row>222</xdr:row>
      <xdr:rowOff>7034</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250</xdr:row>
      <xdr:rowOff>0</xdr:rowOff>
    </xdr:from>
    <xdr:to>
      <xdr:col>26</xdr:col>
      <xdr:colOff>45329</xdr:colOff>
      <xdr:row>272</xdr:row>
      <xdr:rowOff>7034</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225</xdr:row>
      <xdr:rowOff>0</xdr:rowOff>
    </xdr:from>
    <xdr:to>
      <xdr:col>26</xdr:col>
      <xdr:colOff>45329</xdr:colOff>
      <xdr:row>247</xdr:row>
      <xdr:rowOff>7034</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275</xdr:row>
      <xdr:rowOff>0</xdr:rowOff>
    </xdr:from>
    <xdr:to>
      <xdr:col>26</xdr:col>
      <xdr:colOff>45329</xdr:colOff>
      <xdr:row>297</xdr:row>
      <xdr:rowOff>7034</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75</xdr:row>
      <xdr:rowOff>0</xdr:rowOff>
    </xdr:from>
    <xdr:to>
      <xdr:col>26</xdr:col>
      <xdr:colOff>45329</xdr:colOff>
      <xdr:row>97</xdr:row>
      <xdr:rowOff>0</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190500</xdr:colOff>
      <xdr:row>2</xdr:row>
      <xdr:rowOff>101600</xdr:rowOff>
    </xdr:from>
    <xdr:to>
      <xdr:col>31</xdr:col>
      <xdr:colOff>312420</xdr:colOff>
      <xdr:row>21</xdr:row>
      <xdr:rowOff>76835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203200</xdr:colOff>
      <xdr:row>21</xdr:row>
      <xdr:rowOff>152400</xdr:rowOff>
    </xdr:from>
    <xdr:to>
      <xdr:col>31</xdr:col>
      <xdr:colOff>325120</xdr:colOff>
      <xdr:row>40</xdr:row>
      <xdr:rowOff>127635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203200</xdr:colOff>
      <xdr:row>41</xdr:row>
      <xdr:rowOff>0</xdr:rowOff>
    </xdr:from>
    <xdr:to>
      <xdr:col>31</xdr:col>
      <xdr:colOff>325120</xdr:colOff>
      <xdr:row>59</xdr:row>
      <xdr:rowOff>140335</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203200</xdr:colOff>
      <xdr:row>60</xdr:row>
      <xdr:rowOff>25400</xdr:rowOff>
    </xdr:from>
    <xdr:to>
      <xdr:col>31</xdr:col>
      <xdr:colOff>325120</xdr:colOff>
      <xdr:row>79</xdr:row>
      <xdr:rowOff>635</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203200</xdr:colOff>
      <xdr:row>79</xdr:row>
      <xdr:rowOff>76200</xdr:rowOff>
    </xdr:from>
    <xdr:to>
      <xdr:col>31</xdr:col>
      <xdr:colOff>325120</xdr:colOff>
      <xdr:row>98</xdr:row>
      <xdr:rowOff>51435</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177800</xdr:colOff>
      <xdr:row>118</xdr:row>
      <xdr:rowOff>50800</xdr:rowOff>
    </xdr:from>
    <xdr:to>
      <xdr:col>31</xdr:col>
      <xdr:colOff>299720</xdr:colOff>
      <xdr:row>137</xdr:row>
      <xdr:rowOff>26035</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177800</xdr:colOff>
      <xdr:row>137</xdr:row>
      <xdr:rowOff>76200</xdr:rowOff>
    </xdr:from>
    <xdr:to>
      <xdr:col>31</xdr:col>
      <xdr:colOff>299720</xdr:colOff>
      <xdr:row>156</xdr:row>
      <xdr:rowOff>51435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165100</xdr:colOff>
      <xdr:row>156</xdr:row>
      <xdr:rowOff>101600</xdr:rowOff>
    </xdr:from>
    <xdr:to>
      <xdr:col>31</xdr:col>
      <xdr:colOff>287020</xdr:colOff>
      <xdr:row>175</xdr:row>
      <xdr:rowOff>76835</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152400</xdr:colOff>
      <xdr:row>195</xdr:row>
      <xdr:rowOff>25400</xdr:rowOff>
    </xdr:from>
    <xdr:to>
      <xdr:col>31</xdr:col>
      <xdr:colOff>274320</xdr:colOff>
      <xdr:row>214</xdr:row>
      <xdr:rowOff>635</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165100</xdr:colOff>
      <xdr:row>175</xdr:row>
      <xdr:rowOff>152400</xdr:rowOff>
    </xdr:from>
    <xdr:to>
      <xdr:col>31</xdr:col>
      <xdr:colOff>287020</xdr:colOff>
      <xdr:row>194</xdr:row>
      <xdr:rowOff>127635</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165100</xdr:colOff>
      <xdr:row>214</xdr:row>
      <xdr:rowOff>50800</xdr:rowOff>
    </xdr:from>
    <xdr:to>
      <xdr:col>31</xdr:col>
      <xdr:colOff>287020</xdr:colOff>
      <xdr:row>233</xdr:row>
      <xdr:rowOff>26035</xdr:rowOff>
    </xdr:to>
    <xdr:graphicFrame macro="">
      <xdr:nvGraphicFramePr>
        <xdr:cNvPr id="12" name="Chart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190500</xdr:colOff>
      <xdr:row>99</xdr:row>
      <xdr:rowOff>12700</xdr:rowOff>
    </xdr:from>
    <xdr:to>
      <xdr:col>31</xdr:col>
      <xdr:colOff>312420</xdr:colOff>
      <xdr:row>117</xdr:row>
      <xdr:rowOff>153035</xdr:rowOff>
    </xdr:to>
    <xdr:graphicFrame macro="">
      <xdr:nvGraphicFramePr>
        <xdr:cNvPr id="14" name="Chart 13">
          <a:extLst>
            <a:ext uri="{FF2B5EF4-FFF2-40B4-BE49-F238E27FC236}">
              <a16:creationId xmlns:a16="http://schemas.microsoft.com/office/drawing/2014/main" id="{95E8D61C-3AC4-4D99-9A46-738075907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142875</xdr:colOff>
      <xdr:row>46</xdr:row>
      <xdr:rowOff>111125</xdr:rowOff>
    </xdr:from>
    <xdr:to>
      <xdr:col>24</xdr:col>
      <xdr:colOff>38100</xdr:colOff>
      <xdr:row>67</xdr:row>
      <xdr:rowOff>111125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114300</xdr:colOff>
      <xdr:row>90</xdr:row>
      <xdr:rowOff>123825</xdr:rowOff>
    </xdr:from>
    <xdr:to>
      <xdr:col>24</xdr:col>
      <xdr:colOff>73660</xdr:colOff>
      <xdr:row>111</xdr:row>
      <xdr:rowOff>123825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88900</xdr:colOff>
      <xdr:row>1</xdr:row>
      <xdr:rowOff>139700</xdr:rowOff>
    </xdr:from>
    <xdr:to>
      <xdr:col>24</xdr:col>
      <xdr:colOff>38100</xdr:colOff>
      <xdr:row>23</xdr:row>
      <xdr:rowOff>25400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23</xdr:row>
      <xdr:rowOff>127000</xdr:rowOff>
    </xdr:from>
    <xdr:to>
      <xdr:col>24</xdr:col>
      <xdr:colOff>38100</xdr:colOff>
      <xdr:row>45</xdr:row>
      <xdr:rowOff>88900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120650</xdr:colOff>
      <xdr:row>68</xdr:row>
      <xdr:rowOff>111125</xdr:rowOff>
    </xdr:from>
    <xdr:to>
      <xdr:col>24</xdr:col>
      <xdr:colOff>80010</xdr:colOff>
      <xdr:row>89</xdr:row>
      <xdr:rowOff>111125</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203200</xdr:colOff>
      <xdr:row>98</xdr:row>
      <xdr:rowOff>92075</xdr:rowOff>
    </xdr:from>
    <xdr:to>
      <xdr:col>11</xdr:col>
      <xdr:colOff>153035</xdr:colOff>
      <xdr:row>119</xdr:row>
      <xdr:rowOff>92075</xdr:rowOff>
    </xdr:to>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114300</xdr:colOff>
      <xdr:row>112</xdr:row>
      <xdr:rowOff>114300</xdr:rowOff>
    </xdr:from>
    <xdr:to>
      <xdr:col>24</xdr:col>
      <xdr:colOff>73660</xdr:colOff>
      <xdr:row>133</xdr:row>
      <xdr:rowOff>114300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139700</xdr:colOff>
      <xdr:row>120</xdr:row>
      <xdr:rowOff>76200</xdr:rowOff>
    </xdr:from>
    <xdr:to>
      <xdr:col>11</xdr:col>
      <xdr:colOff>89535</xdr:colOff>
      <xdr:row>141</xdr:row>
      <xdr:rowOff>76200</xdr:rowOff>
    </xdr:to>
    <xdr:graphicFrame macro="">
      <xdr:nvGraphicFramePr>
        <xdr:cNvPr id="10" name="Chart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135</xdr:row>
      <xdr:rowOff>0</xdr:rowOff>
    </xdr:from>
    <xdr:to>
      <xdr:col>23</xdr:col>
      <xdr:colOff>568960</xdr:colOff>
      <xdr:row>156</xdr:row>
      <xdr:rowOff>0</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158</xdr:row>
      <xdr:rowOff>0</xdr:rowOff>
    </xdr:from>
    <xdr:to>
      <xdr:col>23</xdr:col>
      <xdr:colOff>568960</xdr:colOff>
      <xdr:row>179</xdr:row>
      <xdr:rowOff>0</xdr:rowOff>
    </xdr:to>
    <xdr:graphicFrame macro="">
      <xdr:nvGraphicFramePr>
        <xdr:cNvPr id="12" name="Chart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589280</xdr:colOff>
      <xdr:row>23</xdr:row>
      <xdr:rowOff>157480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401320</xdr:colOff>
      <xdr:row>25</xdr:row>
      <xdr:rowOff>86360</xdr:rowOff>
    </xdr:from>
    <xdr:to>
      <xdr:col>26</xdr:col>
      <xdr:colOff>381000</xdr:colOff>
      <xdr:row>48</xdr:row>
      <xdr:rowOff>86360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355600</xdr:colOff>
      <xdr:row>1</xdr:row>
      <xdr:rowOff>63500</xdr:rowOff>
    </xdr:from>
    <xdr:to>
      <xdr:col>26</xdr:col>
      <xdr:colOff>335280</xdr:colOff>
      <xdr:row>24</xdr:row>
      <xdr:rowOff>63500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457200</xdr:colOff>
      <xdr:row>49</xdr:row>
      <xdr:rowOff>165100</xdr:rowOff>
    </xdr:from>
    <xdr:to>
      <xdr:col>26</xdr:col>
      <xdr:colOff>436880</xdr:colOff>
      <xdr:row>73</xdr:row>
      <xdr:rowOff>30480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393700</xdr:colOff>
      <xdr:row>74</xdr:row>
      <xdr:rowOff>152400</xdr:rowOff>
    </xdr:from>
    <xdr:to>
      <xdr:col>26</xdr:col>
      <xdr:colOff>373380</xdr:colOff>
      <xdr:row>97</xdr:row>
      <xdr:rowOff>137160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228600</xdr:colOff>
      <xdr:row>23</xdr:row>
      <xdr:rowOff>88900</xdr:rowOff>
    </xdr:from>
    <xdr:to>
      <xdr:col>26</xdr:col>
      <xdr:colOff>157480</xdr:colOff>
      <xdr:row>48</xdr:row>
      <xdr:rowOff>27940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25400</xdr:colOff>
      <xdr:row>41</xdr:row>
      <xdr:rowOff>0</xdr:rowOff>
    </xdr:from>
    <xdr:to>
      <xdr:col>30</xdr:col>
      <xdr:colOff>2540</xdr:colOff>
      <xdr:row>61</xdr:row>
      <xdr:rowOff>152400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12700</xdr:colOff>
      <xdr:row>1</xdr:row>
      <xdr:rowOff>177800</xdr:rowOff>
    </xdr:from>
    <xdr:to>
      <xdr:col>28</xdr:col>
      <xdr:colOff>121920</xdr:colOff>
      <xdr:row>20</xdr:row>
      <xdr:rowOff>101600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38100</xdr:rowOff>
    </xdr:from>
    <xdr:to>
      <xdr:col>28</xdr:col>
      <xdr:colOff>152400</xdr:colOff>
      <xdr:row>39</xdr:row>
      <xdr:rowOff>127000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165100</xdr:colOff>
      <xdr:row>2</xdr:row>
      <xdr:rowOff>171448</xdr:rowOff>
    </xdr:from>
    <xdr:to>
      <xdr:col>45</xdr:col>
      <xdr:colOff>533400</xdr:colOff>
      <xdr:row>31</xdr:row>
      <xdr:rowOff>139699</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336550</xdr:colOff>
      <xdr:row>50</xdr:row>
      <xdr:rowOff>60325</xdr:rowOff>
    </xdr:from>
    <xdr:to>
      <xdr:col>29</xdr:col>
      <xdr:colOff>247650</xdr:colOff>
      <xdr:row>50</xdr:row>
      <xdr:rowOff>60325</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bwMode="auto">
        <a:xfrm>
          <a:off x="12198350" y="9598025"/>
          <a:ext cx="5880100" cy="0"/>
        </a:xfrm>
        <a:prstGeom prst="line">
          <a:avLst/>
        </a:prstGeom>
        <a:solidFill>
          <a:srgbClr xmlns:mc="http://schemas.openxmlformats.org/markup-compatibility/2006" xmlns:a14="http://schemas.microsoft.com/office/drawing/2010/main" val="FFFFFF" mc:Ignorable="a14" a14:legacySpreadsheetColorIndex="65"/>
        </a:solidFill>
        <a:ln w="19050" cap="flat" cmpd="sng" algn="ctr">
          <a:solidFill>
            <a:srgbClr val="FF0000"/>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20320</xdr:colOff>
      <xdr:row>1</xdr:row>
      <xdr:rowOff>0</xdr:rowOff>
    </xdr:from>
    <xdr:to>
      <xdr:col>26</xdr:col>
      <xdr:colOff>0</xdr:colOff>
      <xdr:row>23</xdr:row>
      <xdr:rowOff>91440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452120</xdr:colOff>
      <xdr:row>0</xdr:row>
      <xdr:rowOff>172720</xdr:rowOff>
    </xdr:from>
    <xdr:to>
      <xdr:col>25</xdr:col>
      <xdr:colOff>431800</xdr:colOff>
      <xdr:row>27</xdr:row>
      <xdr:rowOff>142240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452120</xdr:colOff>
      <xdr:row>28</xdr:row>
      <xdr:rowOff>96520</xdr:rowOff>
    </xdr:from>
    <xdr:to>
      <xdr:col>25</xdr:col>
      <xdr:colOff>431800</xdr:colOff>
      <xdr:row>54</xdr:row>
      <xdr:rowOff>180340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566420</xdr:colOff>
      <xdr:row>55</xdr:row>
      <xdr:rowOff>134620</xdr:rowOff>
    </xdr:from>
    <xdr:to>
      <xdr:col>25</xdr:col>
      <xdr:colOff>546100</xdr:colOff>
      <xdr:row>83</xdr:row>
      <xdr:rowOff>27940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350520</xdr:colOff>
      <xdr:row>49</xdr:row>
      <xdr:rowOff>66040</xdr:rowOff>
    </xdr:from>
    <xdr:to>
      <xdr:col>26</xdr:col>
      <xdr:colOff>395849</xdr:colOff>
      <xdr:row>72</xdr:row>
      <xdr:rowOff>111174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363220</xdr:colOff>
      <xdr:row>1</xdr:row>
      <xdr:rowOff>73660</xdr:rowOff>
    </xdr:from>
    <xdr:to>
      <xdr:col>26</xdr:col>
      <xdr:colOff>408549</xdr:colOff>
      <xdr:row>23</xdr:row>
      <xdr:rowOff>80694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368300</xdr:colOff>
      <xdr:row>25</xdr:row>
      <xdr:rowOff>152400</xdr:rowOff>
    </xdr:from>
    <xdr:to>
      <xdr:col>26</xdr:col>
      <xdr:colOff>413629</xdr:colOff>
      <xdr:row>47</xdr:row>
      <xdr:rowOff>159434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574040</xdr:colOff>
      <xdr:row>4</xdr:row>
      <xdr:rowOff>43815</xdr:rowOff>
    </xdr:from>
    <xdr:to>
      <xdr:col>33</xdr:col>
      <xdr:colOff>86360</xdr:colOff>
      <xdr:row>23</xdr:row>
      <xdr:rowOff>19050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19050</xdr:colOff>
      <xdr:row>85</xdr:row>
      <xdr:rowOff>39370</xdr:rowOff>
    </xdr:from>
    <xdr:to>
      <xdr:col>33</xdr:col>
      <xdr:colOff>120650</xdr:colOff>
      <xdr:row>104</xdr:row>
      <xdr:rowOff>29210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596900</xdr:colOff>
      <xdr:row>144</xdr:row>
      <xdr:rowOff>69850</xdr:rowOff>
    </xdr:from>
    <xdr:to>
      <xdr:col>33</xdr:col>
      <xdr:colOff>109220</xdr:colOff>
      <xdr:row>163</xdr:row>
      <xdr:rowOff>80010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8890</xdr:colOff>
      <xdr:row>44</xdr:row>
      <xdr:rowOff>90170</xdr:rowOff>
    </xdr:from>
    <xdr:to>
      <xdr:col>33</xdr:col>
      <xdr:colOff>130810</xdr:colOff>
      <xdr:row>63</xdr:row>
      <xdr:rowOff>100330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590550</xdr:colOff>
      <xdr:row>104</xdr:row>
      <xdr:rowOff>114300</xdr:rowOff>
    </xdr:from>
    <xdr:to>
      <xdr:col>33</xdr:col>
      <xdr:colOff>102870</xdr:colOff>
      <xdr:row>123</xdr:row>
      <xdr:rowOff>124460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584200</xdr:colOff>
      <xdr:row>24</xdr:row>
      <xdr:rowOff>38100</xdr:rowOff>
    </xdr:from>
    <xdr:to>
      <xdr:col>33</xdr:col>
      <xdr:colOff>96520</xdr:colOff>
      <xdr:row>43</xdr:row>
      <xdr:rowOff>13335</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533400</xdr:colOff>
      <xdr:row>164</xdr:row>
      <xdr:rowOff>12700</xdr:rowOff>
    </xdr:from>
    <xdr:to>
      <xdr:col>33</xdr:col>
      <xdr:colOff>45720</xdr:colOff>
      <xdr:row>183</xdr:row>
      <xdr:rowOff>22860</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124</xdr:row>
      <xdr:rowOff>101600</xdr:rowOff>
    </xdr:from>
    <xdr:to>
      <xdr:col>33</xdr:col>
      <xdr:colOff>121920</xdr:colOff>
      <xdr:row>143</xdr:row>
      <xdr:rowOff>111760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63</xdr:row>
      <xdr:rowOff>152400</xdr:rowOff>
    </xdr:from>
    <xdr:to>
      <xdr:col>33</xdr:col>
      <xdr:colOff>121920</xdr:colOff>
      <xdr:row>82</xdr:row>
      <xdr:rowOff>162560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0</xdr:colOff>
      <xdr:row>125</xdr:row>
      <xdr:rowOff>0</xdr:rowOff>
    </xdr:from>
    <xdr:to>
      <xdr:col>49</xdr:col>
      <xdr:colOff>515620</xdr:colOff>
      <xdr:row>144</xdr:row>
      <xdr:rowOff>10160</xdr:rowOff>
    </xdr:to>
    <xdr:graphicFrame macro="">
      <xdr:nvGraphicFramePr>
        <xdr:cNvPr id="13" name="Chart 12">
          <a:extLst>
            <a:ext uri="{FF2B5EF4-FFF2-40B4-BE49-F238E27FC236}">
              <a16:creationId xmlns:a16="http://schemas.microsoft.com/office/drawing/2014/main" id="{EBB8EA61-9EF1-42CE-B173-2B75A68D5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1"/>
  <sheetViews>
    <sheetView zoomScaleNormal="100" workbookViewId="0">
      <selection activeCell="C20" sqref="C20"/>
    </sheetView>
  </sheetViews>
  <sheetFormatPr defaultColWidth="8.85546875" defaultRowHeight="12.75" x14ac:dyDescent="0.2"/>
  <cols>
    <col min="1" max="1" width="4.140625" style="32" customWidth="1"/>
    <col min="2" max="2" width="69.140625" style="32" customWidth="1"/>
    <col min="3" max="3" width="34.140625" style="32" customWidth="1"/>
    <col min="4" max="7" width="8.85546875" style="32"/>
    <col min="8" max="8" width="8.28515625" style="32" customWidth="1"/>
    <col min="9" max="9" width="16.42578125" style="32" customWidth="1"/>
    <col min="10" max="10" width="35.28515625" style="32" customWidth="1"/>
    <col min="11" max="11" width="9.7109375" style="32" customWidth="1"/>
    <col min="12" max="16384" width="8.85546875" style="32"/>
  </cols>
  <sheetData>
    <row r="1" spans="1:3" x14ac:dyDescent="0.2">
      <c r="A1" s="31" t="s">
        <v>47</v>
      </c>
    </row>
    <row r="2" spans="1:3" s="33" customFormat="1" ht="51" x14ac:dyDescent="0.2">
      <c r="B2" s="34" t="s">
        <v>171</v>
      </c>
    </row>
    <row r="3" spans="1:3" ht="20.25" customHeight="1" x14ac:dyDescent="0.2">
      <c r="B3" s="34" t="s">
        <v>148</v>
      </c>
    </row>
    <row r="4" spans="1:3" x14ac:dyDescent="0.2">
      <c r="B4" s="37"/>
    </row>
    <row r="5" spans="1:3" x14ac:dyDescent="0.2">
      <c r="B5" s="34"/>
    </row>
    <row r="6" spans="1:3" x14ac:dyDescent="0.2">
      <c r="A6" s="31" t="s">
        <v>153</v>
      </c>
    </row>
    <row r="7" spans="1:3" x14ac:dyDescent="0.2">
      <c r="A7" s="31"/>
      <c r="B7"/>
    </row>
    <row r="8" spans="1:3" x14ac:dyDescent="0.2">
      <c r="B8" s="68" t="s">
        <v>150</v>
      </c>
      <c r="C8" s="32" t="s">
        <v>207</v>
      </c>
    </row>
    <row r="9" spans="1:3" ht="13.5" customHeight="1" x14ac:dyDescent="0.2">
      <c r="B9" s="106" t="s">
        <v>173</v>
      </c>
      <c r="C9" s="32" t="s">
        <v>206</v>
      </c>
    </row>
    <row r="10" spans="1:3" x14ac:dyDescent="0.2">
      <c r="B10" s="106" t="s">
        <v>155</v>
      </c>
      <c r="C10" s="32" t="s">
        <v>208</v>
      </c>
    </row>
    <row r="11" spans="1:3" x14ac:dyDescent="0.2">
      <c r="B11" s="106" t="s">
        <v>174</v>
      </c>
      <c r="C11" s="32" t="s">
        <v>205</v>
      </c>
    </row>
    <row r="12" spans="1:3" x14ac:dyDescent="0.2">
      <c r="B12" s="68" t="s">
        <v>151</v>
      </c>
      <c r="C12" s="32" t="s">
        <v>205</v>
      </c>
    </row>
    <row r="13" spans="1:3" x14ac:dyDescent="0.2">
      <c r="B13" s="68" t="s">
        <v>152</v>
      </c>
      <c r="C13" s="32" t="s">
        <v>205</v>
      </c>
    </row>
    <row r="14" spans="1:3" x14ac:dyDescent="0.2">
      <c r="B14" s="106" t="s">
        <v>182</v>
      </c>
      <c r="C14" s="32" t="s">
        <v>207</v>
      </c>
    </row>
    <row r="15" spans="1:3" ht="25.5" x14ac:dyDescent="0.2">
      <c r="B15" s="106" t="s">
        <v>183</v>
      </c>
    </row>
    <row r="16" spans="1:3" ht="38.25" x14ac:dyDescent="0.2">
      <c r="B16" s="106" t="s">
        <v>184</v>
      </c>
    </row>
    <row r="17" spans="1:19" x14ac:dyDescent="0.2">
      <c r="B17" s="35"/>
    </row>
    <row r="18" spans="1:19" x14ac:dyDescent="0.2">
      <c r="A18" s="31" t="s">
        <v>134</v>
      </c>
    </row>
    <row r="19" spans="1:19" x14ac:dyDescent="0.2">
      <c r="B19" s="35" t="s">
        <v>204</v>
      </c>
      <c r="S19"/>
    </row>
    <row r="20" spans="1:19" ht="14.25" x14ac:dyDescent="0.2">
      <c r="B20" s="35" t="s">
        <v>137</v>
      </c>
    </row>
    <row r="21" spans="1:19" ht="14.25" x14ac:dyDescent="0.2">
      <c r="B21" s="35" t="s">
        <v>138</v>
      </c>
    </row>
    <row r="22" spans="1:19" ht="14.25" x14ac:dyDescent="0.2">
      <c r="B22" s="35" t="s">
        <v>139</v>
      </c>
    </row>
    <row r="23" spans="1:19" s="36" customFormat="1" ht="14.25" x14ac:dyDescent="0.2">
      <c r="A23" s="32"/>
      <c r="B23" s="35" t="s">
        <v>145</v>
      </c>
      <c r="C23" s="32"/>
      <c r="D23" s="32"/>
      <c r="E23" s="32"/>
      <c r="F23" s="32"/>
      <c r="G23" s="32"/>
      <c r="H23" s="32"/>
    </row>
    <row r="24" spans="1:19" s="36" customFormat="1" ht="14.25" x14ac:dyDescent="0.2">
      <c r="A24" s="32"/>
      <c r="B24" s="35" t="s">
        <v>140</v>
      </c>
      <c r="C24" s="32"/>
      <c r="D24" s="32"/>
      <c r="E24" s="32"/>
      <c r="F24" s="32"/>
      <c r="G24" s="32"/>
      <c r="H24" s="32"/>
    </row>
    <row r="25" spans="1:19" s="36" customFormat="1" x14ac:dyDescent="0.2">
      <c r="A25" s="32"/>
      <c r="B25" s="35" t="s">
        <v>135</v>
      </c>
      <c r="C25" s="32"/>
      <c r="D25" s="32"/>
      <c r="E25" s="32"/>
      <c r="F25" s="32"/>
      <c r="G25" s="32"/>
      <c r="H25" s="32"/>
    </row>
    <row r="26" spans="1:19" s="36" customFormat="1" ht="14.25" x14ac:dyDescent="0.2">
      <c r="A26" s="32"/>
      <c r="B26" s="35" t="s">
        <v>141</v>
      </c>
      <c r="C26" s="32"/>
      <c r="D26" s="32"/>
      <c r="E26" s="32"/>
      <c r="F26" s="32"/>
      <c r="G26" s="32"/>
      <c r="H26" s="32"/>
    </row>
    <row r="27" spans="1:19" s="36" customFormat="1" ht="14.25" x14ac:dyDescent="0.2">
      <c r="A27" s="32"/>
      <c r="B27" s="35" t="s">
        <v>142</v>
      </c>
      <c r="C27" s="32"/>
      <c r="D27" s="32"/>
      <c r="E27" s="32"/>
      <c r="F27" s="32"/>
      <c r="G27" s="32"/>
      <c r="H27" s="32"/>
    </row>
    <row r="28" spans="1:19" ht="14.25" x14ac:dyDescent="0.2">
      <c r="B28" s="35" t="s">
        <v>143</v>
      </c>
    </row>
    <row r="29" spans="1:19" ht="14.25" x14ac:dyDescent="0.2">
      <c r="B29" s="35" t="s">
        <v>147</v>
      </c>
    </row>
    <row r="30" spans="1:19" x14ac:dyDescent="0.2">
      <c r="B30" s="35" t="s">
        <v>136</v>
      </c>
    </row>
    <row r="32" spans="1:19" x14ac:dyDescent="0.2">
      <c r="A32" s="31" t="s">
        <v>50</v>
      </c>
      <c r="B32" s="35"/>
      <c r="C32"/>
    </row>
    <row r="33" spans="1:2" ht="25.5" x14ac:dyDescent="0.2">
      <c r="B33" s="144" t="s">
        <v>149</v>
      </c>
    </row>
    <row r="34" spans="1:2" x14ac:dyDescent="0.2">
      <c r="B34" s="35" t="s">
        <v>51</v>
      </c>
    </row>
    <row r="35" spans="1:2" ht="14.25" customHeight="1" x14ac:dyDescent="0.2"/>
    <row r="36" spans="1:2" x14ac:dyDescent="0.2">
      <c r="A36" s="31"/>
      <c r="B36" s="34" t="s">
        <v>53</v>
      </c>
    </row>
    <row r="37" spans="1:2" x14ac:dyDescent="0.2">
      <c r="B37" s="32" t="s">
        <v>54</v>
      </c>
    </row>
    <row r="38" spans="1:2" x14ac:dyDescent="0.2">
      <c r="B38" s="35" t="s">
        <v>154</v>
      </c>
    </row>
    <row r="39" spans="1:2" x14ac:dyDescent="0.2">
      <c r="A39" s="31"/>
    </row>
    <row r="41" spans="1:2" x14ac:dyDescent="0.2">
      <c r="B41" s="32" t="s">
        <v>52</v>
      </c>
    </row>
  </sheetData>
  <sortState xmlns:xlrd2="http://schemas.microsoft.com/office/spreadsheetml/2017/richdata2" ref="B19:B29">
    <sortCondition ref="B30"/>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3"/>
  <sheetViews>
    <sheetView zoomScale="75" zoomScaleNormal="75" workbookViewId="0">
      <selection activeCell="K9" sqref="K9"/>
    </sheetView>
  </sheetViews>
  <sheetFormatPr defaultRowHeight="12.75" x14ac:dyDescent="0.2"/>
  <cols>
    <col min="2" max="13" width="9.140625" style="14"/>
  </cols>
  <sheetData>
    <row r="1" spans="1:20" ht="18.75" x14ac:dyDescent="0.3">
      <c r="A1" s="24" t="s">
        <v>170</v>
      </c>
    </row>
    <row r="2" spans="1:20"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row>
    <row r="3" spans="1:20" x14ac:dyDescent="0.2">
      <c r="A3" s="9">
        <v>2015</v>
      </c>
      <c r="B3" s="3"/>
      <c r="C3" s="3"/>
      <c r="D3" s="3">
        <v>4.13</v>
      </c>
      <c r="E3" s="3">
        <v>1.49</v>
      </c>
      <c r="F3" s="3">
        <v>357.55</v>
      </c>
      <c r="G3" s="3">
        <v>2.0099999999999998</v>
      </c>
      <c r="H3" s="3">
        <v>343</v>
      </c>
      <c r="I3" s="3">
        <v>343.19</v>
      </c>
      <c r="J3" s="3">
        <v>334.48</v>
      </c>
      <c r="K3" s="3">
        <v>337.09</v>
      </c>
      <c r="L3" s="3">
        <v>2.86</v>
      </c>
      <c r="M3" s="3">
        <v>358.43</v>
      </c>
    </row>
    <row r="4" spans="1:20" x14ac:dyDescent="0.2">
      <c r="A4" s="9">
        <v>2016</v>
      </c>
      <c r="B4" s="3">
        <v>3.67</v>
      </c>
      <c r="C4" s="3">
        <v>4.3499999999999996</v>
      </c>
      <c r="D4" s="3">
        <v>1.1299999999999999</v>
      </c>
      <c r="E4" s="3">
        <v>1.39</v>
      </c>
      <c r="F4" s="3">
        <v>354.97</v>
      </c>
      <c r="G4" s="3">
        <v>6.46</v>
      </c>
      <c r="H4" s="3">
        <v>337.53</v>
      </c>
      <c r="I4" s="3">
        <v>343.08</v>
      </c>
      <c r="J4" s="3">
        <v>334.26</v>
      </c>
      <c r="K4" s="3">
        <v>158.69</v>
      </c>
      <c r="L4" s="3">
        <v>276.52999999999997</v>
      </c>
      <c r="M4" s="3">
        <v>5.31</v>
      </c>
    </row>
    <row r="5" spans="1:20" x14ac:dyDescent="0.2">
      <c r="A5" s="9">
        <v>2017</v>
      </c>
      <c r="B5" s="3">
        <v>19.440000000000001</v>
      </c>
      <c r="C5" s="3">
        <v>11.14</v>
      </c>
      <c r="D5" s="3">
        <v>10.42</v>
      </c>
      <c r="E5" s="3">
        <v>359.54</v>
      </c>
      <c r="F5" s="3">
        <v>112.59</v>
      </c>
      <c r="G5" s="3">
        <v>353.32</v>
      </c>
      <c r="H5" s="3">
        <v>329.86</v>
      </c>
      <c r="I5" s="3">
        <v>324.97000000000003</v>
      </c>
      <c r="J5" s="3">
        <v>152.63</v>
      </c>
      <c r="K5" s="3">
        <v>312.08</v>
      </c>
      <c r="L5" s="3">
        <v>298.82</v>
      </c>
      <c r="M5" s="3">
        <v>359.1</v>
      </c>
    </row>
    <row r="6" spans="1:20" x14ac:dyDescent="0.2">
      <c r="A6" s="9">
        <v>2018</v>
      </c>
      <c r="B6" s="3">
        <v>352.38</v>
      </c>
      <c r="C6" s="3">
        <v>16.98</v>
      </c>
      <c r="D6" s="3">
        <v>360</v>
      </c>
      <c r="E6" s="3">
        <v>359.18</v>
      </c>
      <c r="F6" s="3">
        <v>13.4</v>
      </c>
      <c r="G6" s="3">
        <v>329.13</v>
      </c>
      <c r="H6" s="3">
        <v>341.61</v>
      </c>
      <c r="I6" s="3">
        <v>334.86</v>
      </c>
      <c r="J6" s="3">
        <v>330.05</v>
      </c>
      <c r="K6" s="3">
        <v>192.4</v>
      </c>
      <c r="L6" s="3">
        <v>341.71199999999999</v>
      </c>
      <c r="M6" s="3">
        <v>0.59599999999999997</v>
      </c>
    </row>
    <row r="7" spans="1:20" x14ac:dyDescent="0.2">
      <c r="A7" s="9">
        <v>2019</v>
      </c>
      <c r="B7" s="3">
        <v>358.12599999999998</v>
      </c>
      <c r="C7" s="3">
        <v>357.38799999999998</v>
      </c>
      <c r="D7" s="3">
        <v>357.38200000000001</v>
      </c>
      <c r="E7" s="3">
        <v>355.31700000000001</v>
      </c>
      <c r="F7" s="3">
        <v>19.376999999999999</v>
      </c>
      <c r="G7" s="3">
        <v>353.44499999999999</v>
      </c>
      <c r="H7" s="3">
        <v>335.25900000000001</v>
      </c>
      <c r="I7" s="3">
        <v>340.15600000000001</v>
      </c>
      <c r="J7" s="3">
        <v>286.39400000000001</v>
      </c>
      <c r="K7" s="3">
        <v>155.61799999999999</v>
      </c>
      <c r="L7" s="3">
        <v>336.37299999999999</v>
      </c>
      <c r="M7" s="3">
        <v>350.923</v>
      </c>
    </row>
    <row r="8" spans="1:20" x14ac:dyDescent="0.2">
      <c r="A8" s="9">
        <v>2020</v>
      </c>
      <c r="B8" s="3">
        <v>4.8079999999999998</v>
      </c>
      <c r="C8" s="3">
        <v>357.68599999999998</v>
      </c>
      <c r="D8" s="3">
        <v>1.8240000000000001</v>
      </c>
      <c r="E8" s="3">
        <v>3.2080000000000002</v>
      </c>
      <c r="F8" s="3">
        <v>1.3029999999999999</v>
      </c>
      <c r="G8" s="1">
        <v>332.63200000000001</v>
      </c>
      <c r="H8" s="16"/>
      <c r="I8" s="3"/>
      <c r="J8" s="3">
        <v>53.942</v>
      </c>
      <c r="K8" s="3">
        <v>153.721</v>
      </c>
      <c r="L8" s="3">
        <v>189.91200000000001</v>
      </c>
      <c r="M8" s="1">
        <v>352.99799999999999</v>
      </c>
      <c r="T8" s="16"/>
    </row>
    <row r="9" spans="1:20" x14ac:dyDescent="0.2">
      <c r="A9" s="9">
        <v>2021</v>
      </c>
      <c r="B9" s="1">
        <v>10.484999999999999</v>
      </c>
      <c r="C9" s="1">
        <v>356.25299999999999</v>
      </c>
      <c r="D9" s="1">
        <v>7.2750000000000004</v>
      </c>
      <c r="E9" s="1">
        <v>1.2649999999999999</v>
      </c>
      <c r="F9" s="1">
        <v>350.822</v>
      </c>
      <c r="G9" s="1">
        <v>343.54700000000003</v>
      </c>
      <c r="H9" s="1">
        <v>353.97699999999998</v>
      </c>
      <c r="I9" s="3">
        <v>290.74900000000002</v>
      </c>
      <c r="J9" s="3">
        <v>318.70999999999998</v>
      </c>
      <c r="K9" s="3">
        <v>311.08</v>
      </c>
      <c r="L9" s="3"/>
      <c r="M9" s="3"/>
      <c r="T9" s="16"/>
    </row>
    <row r="10" spans="1:20" x14ac:dyDescent="0.2">
      <c r="A10" s="9">
        <v>2022</v>
      </c>
      <c r="B10" s="3"/>
      <c r="C10" s="3"/>
      <c r="D10" s="3"/>
      <c r="E10" s="3"/>
      <c r="F10" s="3"/>
      <c r="G10" s="3"/>
      <c r="H10" s="3"/>
      <c r="I10" s="3"/>
      <c r="J10" s="3"/>
      <c r="K10" s="3"/>
      <c r="L10" s="3"/>
      <c r="M10" s="3"/>
      <c r="T10" s="16"/>
    </row>
    <row r="11" spans="1:20" x14ac:dyDescent="0.2">
      <c r="A11" s="9">
        <v>2023</v>
      </c>
      <c r="B11" s="3"/>
      <c r="C11" s="3"/>
      <c r="D11" s="3"/>
      <c r="E11" s="3"/>
      <c r="F11" s="3"/>
      <c r="G11" s="3"/>
      <c r="H11" s="3"/>
      <c r="I11" s="3"/>
      <c r="J11" s="3"/>
      <c r="K11" s="3"/>
      <c r="L11" s="3"/>
      <c r="M11" s="3"/>
      <c r="T11" s="16"/>
    </row>
    <row r="12" spans="1:20" x14ac:dyDescent="0.2">
      <c r="A12" s="9">
        <v>2024</v>
      </c>
      <c r="B12" s="3"/>
      <c r="C12" s="3"/>
      <c r="D12" s="3"/>
      <c r="E12" s="3"/>
      <c r="F12" s="3"/>
      <c r="G12" s="3"/>
      <c r="H12" s="3"/>
      <c r="I12" s="3"/>
      <c r="J12" s="3"/>
      <c r="K12" s="3"/>
      <c r="L12" s="3"/>
      <c r="M12" s="3"/>
      <c r="Q12" s="103"/>
      <c r="T12" s="16"/>
    </row>
    <row r="13" spans="1:20" x14ac:dyDescent="0.2">
      <c r="A13" s="9">
        <v>2025</v>
      </c>
      <c r="B13" s="3"/>
      <c r="C13" s="3"/>
      <c r="D13" s="3"/>
      <c r="E13" s="3"/>
      <c r="F13" s="3"/>
      <c r="G13" s="3"/>
      <c r="H13" s="3"/>
      <c r="I13" s="3"/>
      <c r="J13" s="3"/>
      <c r="K13" s="3"/>
      <c r="L13" s="3"/>
      <c r="M13" s="3"/>
      <c r="Q13" s="103"/>
      <c r="T13" s="16"/>
    </row>
    <row r="14" spans="1:20" x14ac:dyDescent="0.2">
      <c r="B14" s="3"/>
      <c r="C14" s="3"/>
      <c r="D14" s="3"/>
      <c r="E14" s="3"/>
      <c r="F14" s="3"/>
      <c r="G14" s="3"/>
      <c r="H14" s="3"/>
      <c r="I14" s="3"/>
      <c r="J14" s="3"/>
      <c r="K14" s="3"/>
      <c r="L14" s="3"/>
      <c r="M14" s="3"/>
      <c r="Q14" s="103"/>
      <c r="T14" s="16"/>
    </row>
    <row r="15" spans="1:20" x14ac:dyDescent="0.2">
      <c r="B15" s="136"/>
      <c r="C15" s="136"/>
      <c r="D15" s="136"/>
      <c r="E15" s="136"/>
      <c r="F15" s="136"/>
      <c r="G15" s="136"/>
      <c r="H15" s="136"/>
      <c r="I15" s="136"/>
      <c r="J15" s="136"/>
      <c r="K15" s="136"/>
      <c r="L15" s="136"/>
      <c r="M15" s="136"/>
      <c r="Q15" s="103"/>
      <c r="T15" s="16"/>
    </row>
    <row r="16" spans="1:20" s="29" customFormat="1" ht="15" x14ac:dyDescent="0.25">
      <c r="A16" s="120" t="s">
        <v>18</v>
      </c>
      <c r="B16" s="20">
        <v>4.0999999999999996</v>
      </c>
      <c r="C16" s="20">
        <v>4.76</v>
      </c>
      <c r="D16" s="20">
        <v>2.39</v>
      </c>
      <c r="E16" s="20">
        <v>359.93</v>
      </c>
      <c r="F16" s="20">
        <v>1.64</v>
      </c>
      <c r="G16" s="20">
        <v>348.88</v>
      </c>
      <c r="H16" s="20">
        <v>339.31</v>
      </c>
      <c r="I16" s="20">
        <v>338.4</v>
      </c>
      <c r="J16" s="20">
        <v>332.12</v>
      </c>
      <c r="K16" s="20">
        <v>165.89</v>
      </c>
      <c r="L16" s="20">
        <v>315.7</v>
      </c>
      <c r="M16" s="20">
        <v>357.77</v>
      </c>
      <c r="N16" s="8"/>
      <c r="Q16" s="123"/>
      <c r="T16" s="114"/>
    </row>
    <row r="17" spans="17:20" x14ac:dyDescent="0.2">
      <c r="Q17" s="103"/>
      <c r="T17" s="16"/>
    </row>
    <row r="18" spans="17:20" x14ac:dyDescent="0.2">
      <c r="Q18" s="103"/>
      <c r="T18" s="16"/>
    </row>
    <row r="19" spans="17:20" x14ac:dyDescent="0.2">
      <c r="Q19" s="103"/>
      <c r="T19" s="16"/>
    </row>
    <row r="20" spans="17:20" x14ac:dyDescent="0.2">
      <c r="Q20" s="103"/>
    </row>
    <row r="21" spans="17:20" x14ac:dyDescent="0.2">
      <c r="Q21" s="103"/>
    </row>
    <row r="22" spans="17:20" x14ac:dyDescent="0.2">
      <c r="Q22" s="103"/>
    </row>
    <row r="23" spans="17:20" x14ac:dyDescent="0.2">
      <c r="Q23" s="103"/>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7"/>
  <sheetViews>
    <sheetView zoomScale="75" zoomScaleNormal="75" workbookViewId="0">
      <pane ySplit="3" topLeftCell="A44" activePane="bottomLeft" state="frozen"/>
      <selection pane="bottomLeft" activeCell="M85" sqref="M85"/>
    </sheetView>
  </sheetViews>
  <sheetFormatPr defaultRowHeight="12.75" x14ac:dyDescent="0.2"/>
  <cols>
    <col min="1" max="1" width="7" style="14" bestFit="1" customWidth="1"/>
    <col min="2" max="2" width="6.85546875" style="14" bestFit="1" customWidth="1"/>
    <col min="3" max="3" width="9.140625" style="41" bestFit="1" customWidth="1"/>
    <col min="4" max="4" width="7.140625" style="26" customWidth="1"/>
    <col min="5" max="5" width="7.5703125" style="26" customWidth="1"/>
    <col min="6" max="6" width="7" style="16" customWidth="1"/>
    <col min="7" max="7" width="8.85546875" style="16" bestFit="1" customWidth="1"/>
    <col min="8" max="8" width="9.140625" style="16" bestFit="1" customWidth="1"/>
    <col min="9" max="9" width="7.42578125" style="16" bestFit="1" customWidth="1"/>
    <col min="10" max="10" width="9.85546875" style="16" bestFit="1" customWidth="1"/>
    <col min="11" max="11" width="9.42578125" style="16" bestFit="1" customWidth="1"/>
    <col min="12" max="12" width="9.42578125" style="16" customWidth="1"/>
    <col min="13" max="13" width="12.85546875" style="16" bestFit="1" customWidth="1"/>
    <col min="14" max="14" width="14.42578125" style="16" customWidth="1"/>
    <col min="15" max="15" width="11.5703125" style="16" customWidth="1"/>
    <col min="16" max="16" width="10.5703125" style="16" customWidth="1"/>
    <col min="39" max="39" width="12.42578125" customWidth="1"/>
  </cols>
  <sheetData>
    <row r="1" spans="1:18" s="2" customFormat="1" x14ac:dyDescent="0.2">
      <c r="A1" s="13" t="s">
        <v>15</v>
      </c>
      <c r="B1" s="13" t="s">
        <v>0</v>
      </c>
      <c r="C1" s="13" t="s">
        <v>49</v>
      </c>
      <c r="D1" s="62" t="s">
        <v>33</v>
      </c>
      <c r="E1" s="25" t="s">
        <v>12</v>
      </c>
      <c r="F1" s="15" t="s">
        <v>13</v>
      </c>
      <c r="G1" s="15" t="s">
        <v>13</v>
      </c>
      <c r="H1" s="15" t="s">
        <v>13</v>
      </c>
      <c r="I1" s="15" t="s">
        <v>14</v>
      </c>
      <c r="J1" s="15" t="s">
        <v>14</v>
      </c>
      <c r="K1" s="15" t="s">
        <v>14</v>
      </c>
      <c r="L1" s="112" t="s">
        <v>179</v>
      </c>
      <c r="M1" s="15" t="s">
        <v>34</v>
      </c>
      <c r="N1" s="108" t="s">
        <v>178</v>
      </c>
      <c r="O1" s="69" t="s">
        <v>34</v>
      </c>
      <c r="P1" s="15" t="s">
        <v>94</v>
      </c>
      <c r="R1" s="61" t="s">
        <v>85</v>
      </c>
    </row>
    <row r="2" spans="1:18" s="2" customFormat="1" x14ac:dyDescent="0.2">
      <c r="A2" s="13"/>
      <c r="B2" s="13"/>
      <c r="C2" s="40"/>
      <c r="D2" s="62" t="s">
        <v>27</v>
      </c>
      <c r="E2" s="25" t="s">
        <v>1</v>
      </c>
      <c r="F2" s="15" t="s">
        <v>1</v>
      </c>
      <c r="G2" s="15" t="s">
        <v>40</v>
      </c>
      <c r="H2" s="15" t="s">
        <v>39</v>
      </c>
      <c r="I2" s="15" t="s">
        <v>1</v>
      </c>
      <c r="J2" s="15" t="s">
        <v>41</v>
      </c>
      <c r="K2" s="15" t="s">
        <v>46</v>
      </c>
      <c r="L2" s="112" t="s">
        <v>1</v>
      </c>
      <c r="M2" s="15" t="s">
        <v>27</v>
      </c>
      <c r="N2" s="108" t="s">
        <v>27</v>
      </c>
      <c r="O2" s="69" t="s">
        <v>27</v>
      </c>
      <c r="P2" s="15" t="s">
        <v>1</v>
      </c>
    </row>
    <row r="3" spans="1:18" s="2" customFormat="1" x14ac:dyDescent="0.2">
      <c r="A3" s="13"/>
      <c r="B3" s="13"/>
      <c r="C3" s="40"/>
      <c r="D3" s="62" t="s">
        <v>36</v>
      </c>
      <c r="E3" s="25" t="s">
        <v>37</v>
      </c>
      <c r="F3" s="15" t="s">
        <v>38</v>
      </c>
      <c r="G3" s="15" t="s">
        <v>38</v>
      </c>
      <c r="H3" s="15" t="s">
        <v>38</v>
      </c>
      <c r="I3" s="15" t="s">
        <v>97</v>
      </c>
      <c r="J3" s="15" t="s">
        <v>97</v>
      </c>
      <c r="K3" s="15" t="s">
        <v>45</v>
      </c>
      <c r="L3" s="112"/>
      <c r="M3" s="15" t="s">
        <v>35</v>
      </c>
      <c r="N3" s="108" t="s">
        <v>35</v>
      </c>
      <c r="O3" s="69" t="s">
        <v>109</v>
      </c>
      <c r="P3" s="15" t="s">
        <v>95</v>
      </c>
    </row>
    <row r="4" spans="1:18" x14ac:dyDescent="0.2">
      <c r="A4" s="14">
        <v>2015</v>
      </c>
      <c r="B4" s="14">
        <v>1</v>
      </c>
      <c r="C4" s="39">
        <f t="shared" ref="C4:C15" si="0">A4+(B4-1)/12</f>
        <v>2015</v>
      </c>
      <c r="D4" s="16"/>
      <c r="E4" s="16"/>
    </row>
    <row r="5" spans="1:18" x14ac:dyDescent="0.2">
      <c r="A5" s="14">
        <v>2015</v>
      </c>
      <c r="B5" s="14">
        <v>2</v>
      </c>
      <c r="C5" s="39">
        <f t="shared" si="0"/>
        <v>2015.0833333333333</v>
      </c>
      <c r="D5" s="16"/>
      <c r="E5" s="16"/>
    </row>
    <row r="6" spans="1:18" x14ac:dyDescent="0.2">
      <c r="A6" s="14">
        <v>2015</v>
      </c>
      <c r="B6" s="14">
        <v>3</v>
      </c>
      <c r="C6" s="39">
        <f t="shared" si="0"/>
        <v>2015.1666666666667</v>
      </c>
      <c r="D6" s="16">
        <v>18.5</v>
      </c>
      <c r="E6" s="16">
        <v>81.14</v>
      </c>
      <c r="F6" s="16">
        <v>24.19</v>
      </c>
      <c r="G6" s="16">
        <v>21.82</v>
      </c>
      <c r="H6" s="16">
        <v>28.83</v>
      </c>
      <c r="I6" s="16">
        <v>4.7699999999999996</v>
      </c>
      <c r="J6" s="16">
        <v>11.58</v>
      </c>
      <c r="K6" s="3">
        <v>4.13</v>
      </c>
      <c r="L6" s="41">
        <v>4.8754838709677415</v>
      </c>
      <c r="M6" s="16">
        <v>18.91</v>
      </c>
      <c r="N6" s="16">
        <v>26.094516129032257</v>
      </c>
      <c r="O6" s="16">
        <v>41.908274271712543</v>
      </c>
      <c r="P6" s="16">
        <v>731.24</v>
      </c>
    </row>
    <row r="7" spans="1:18" x14ac:dyDescent="0.2">
      <c r="A7" s="14">
        <v>2015</v>
      </c>
      <c r="B7" s="14">
        <v>4</v>
      </c>
      <c r="C7" s="39">
        <f t="shared" si="0"/>
        <v>2015.25</v>
      </c>
      <c r="D7" s="16">
        <v>62.66</v>
      </c>
      <c r="E7" s="16">
        <v>84.08</v>
      </c>
      <c r="F7" s="16">
        <v>25.07</v>
      </c>
      <c r="G7" s="16">
        <v>22.68</v>
      </c>
      <c r="H7" s="16">
        <v>30.29</v>
      </c>
      <c r="I7" s="16">
        <v>3.9</v>
      </c>
      <c r="J7" s="16">
        <v>10.28</v>
      </c>
      <c r="K7" s="3">
        <v>1.49</v>
      </c>
      <c r="L7" s="41">
        <v>4.3916666666666666</v>
      </c>
      <c r="M7" s="16">
        <v>16.72</v>
      </c>
      <c r="N7" s="16">
        <v>26.590666666666664</v>
      </c>
      <c r="O7" s="16">
        <v>37.496291278694528</v>
      </c>
      <c r="P7" s="16">
        <v>730.11</v>
      </c>
    </row>
    <row r="8" spans="1:18" x14ac:dyDescent="0.2">
      <c r="A8" s="14">
        <v>2015</v>
      </c>
      <c r="B8" s="14">
        <v>5</v>
      </c>
      <c r="C8" s="39">
        <f t="shared" si="0"/>
        <v>2015.3333333333333</v>
      </c>
      <c r="D8" s="16">
        <v>136.69999999999999</v>
      </c>
      <c r="E8" s="16">
        <v>89.23</v>
      </c>
      <c r="F8" s="16">
        <v>24.88</v>
      </c>
      <c r="G8" s="16">
        <v>22.93</v>
      </c>
      <c r="H8" s="16">
        <v>28.84</v>
      </c>
      <c r="I8" s="16">
        <v>3.39</v>
      </c>
      <c r="J8" s="16">
        <v>8.93</v>
      </c>
      <c r="K8" s="3">
        <v>357.55</v>
      </c>
      <c r="L8" s="41">
        <v>3.2787096774193554</v>
      </c>
      <c r="M8" s="16">
        <v>13.19</v>
      </c>
      <c r="N8" s="16">
        <v>26.09967741935484</v>
      </c>
      <c r="O8" s="16">
        <v>30.024598088658525</v>
      </c>
      <c r="P8" s="16">
        <v>730.2</v>
      </c>
    </row>
    <row r="9" spans="1:18" x14ac:dyDescent="0.2">
      <c r="A9" s="14">
        <v>2015</v>
      </c>
      <c r="B9" s="14">
        <v>6</v>
      </c>
      <c r="C9" s="39">
        <f t="shared" si="0"/>
        <v>2015.4166666666667</v>
      </c>
      <c r="D9" s="16">
        <v>151.45499999999998</v>
      </c>
      <c r="E9" s="16">
        <v>88.11</v>
      </c>
      <c r="F9" s="16">
        <v>25.37</v>
      </c>
      <c r="G9" s="16">
        <v>23.05</v>
      </c>
      <c r="H9" s="16">
        <v>30.01</v>
      </c>
      <c r="I9" s="16">
        <v>3.22</v>
      </c>
      <c r="J9" s="16">
        <v>9.0399999999999991</v>
      </c>
      <c r="K9" s="3">
        <v>2.0099999999999998</v>
      </c>
      <c r="L9" s="41">
        <v>3.7143333333333333</v>
      </c>
      <c r="M9" s="16">
        <v>15.39</v>
      </c>
      <c r="N9" s="16">
        <v>25.293389121338912</v>
      </c>
      <c r="O9" s="16">
        <v>34.571347849114439</v>
      </c>
      <c r="P9" s="16">
        <v>729.45</v>
      </c>
    </row>
    <row r="10" spans="1:18" x14ac:dyDescent="0.2">
      <c r="A10" s="14">
        <v>2015</v>
      </c>
      <c r="B10" s="14">
        <v>7</v>
      </c>
      <c r="C10" s="39">
        <f t="shared" si="0"/>
        <v>2015.5</v>
      </c>
      <c r="D10" s="16">
        <v>150.95499999999998</v>
      </c>
      <c r="E10" s="16">
        <v>92.5</v>
      </c>
      <c r="F10" s="16">
        <v>24.52</v>
      </c>
      <c r="G10" s="16">
        <v>22.74</v>
      </c>
      <c r="H10" s="16">
        <v>28</v>
      </c>
      <c r="I10" s="16">
        <v>3.59</v>
      </c>
      <c r="J10" s="16">
        <v>8.9</v>
      </c>
      <c r="K10" s="3">
        <v>343</v>
      </c>
      <c r="L10" s="41">
        <v>3.0151612903225811</v>
      </c>
      <c r="M10" s="16">
        <v>13.13</v>
      </c>
      <c r="N10" s="16">
        <v>25.692580645161293</v>
      </c>
      <c r="O10" s="16">
        <v>29.107772805936026</v>
      </c>
      <c r="P10" s="16">
        <v>729.97</v>
      </c>
    </row>
    <row r="11" spans="1:18" x14ac:dyDescent="0.2">
      <c r="A11" s="14">
        <v>2015</v>
      </c>
      <c r="B11" s="14">
        <v>8</v>
      </c>
      <c r="C11" s="39">
        <f t="shared" si="0"/>
        <v>2015.5833333333333</v>
      </c>
      <c r="D11" s="16">
        <v>123.075</v>
      </c>
      <c r="E11" s="16">
        <v>92.95</v>
      </c>
      <c r="F11" s="16">
        <v>24.62</v>
      </c>
      <c r="G11" s="16">
        <v>22.7</v>
      </c>
      <c r="H11" s="16">
        <v>28.33</v>
      </c>
      <c r="I11" s="16">
        <v>3.51</v>
      </c>
      <c r="J11" s="16">
        <v>9.31</v>
      </c>
      <c r="K11" s="3">
        <v>343.19</v>
      </c>
      <c r="L11" s="41">
        <v>2.9325806451612904</v>
      </c>
      <c r="M11" s="16">
        <v>12.99</v>
      </c>
      <c r="N11" s="16">
        <v>26.108387096774194</v>
      </c>
      <c r="O11" s="16">
        <v>29.295018951846668</v>
      </c>
      <c r="P11" s="16">
        <v>729.54</v>
      </c>
    </row>
    <row r="12" spans="1:18" x14ac:dyDescent="0.2">
      <c r="A12" s="14">
        <v>2015</v>
      </c>
      <c r="B12" s="14">
        <v>9</v>
      </c>
      <c r="C12" s="39">
        <f t="shared" si="0"/>
        <v>2015.6666666666667</v>
      </c>
      <c r="D12" s="16">
        <v>263.18</v>
      </c>
      <c r="E12" s="16">
        <v>93.98</v>
      </c>
      <c r="F12" s="16">
        <v>24.66</v>
      </c>
      <c r="G12" s="16">
        <v>22.44</v>
      </c>
      <c r="H12" s="16">
        <v>28.95</v>
      </c>
      <c r="I12" s="16">
        <v>2.87</v>
      </c>
      <c r="J12" s="16">
        <v>9.19</v>
      </c>
      <c r="K12" s="3">
        <v>334.48</v>
      </c>
      <c r="L12" s="41">
        <v>2.6829999999999998</v>
      </c>
      <c r="M12" s="16">
        <v>12.15</v>
      </c>
      <c r="N12" s="16">
        <v>25.771999999999998</v>
      </c>
      <c r="O12" s="16">
        <v>27.709085913598241</v>
      </c>
      <c r="P12" s="16">
        <v>729.35</v>
      </c>
    </row>
    <row r="13" spans="1:18" x14ac:dyDescent="0.2">
      <c r="A13" s="14">
        <v>2015</v>
      </c>
      <c r="B13" s="14">
        <v>10</v>
      </c>
      <c r="C13" s="39">
        <f t="shared" si="0"/>
        <v>2015.75</v>
      </c>
      <c r="D13" s="16">
        <v>275.85500000000002</v>
      </c>
      <c r="E13" s="16">
        <v>92.44</v>
      </c>
      <c r="F13" s="16">
        <v>24.6</v>
      </c>
      <c r="G13" s="16">
        <v>22.38</v>
      </c>
      <c r="H13" s="16">
        <v>29.01</v>
      </c>
      <c r="I13" s="16">
        <v>2.5299999999999998</v>
      </c>
      <c r="J13" s="16">
        <v>7.91</v>
      </c>
      <c r="K13" s="3">
        <v>337.09</v>
      </c>
      <c r="L13" s="41">
        <v>2.7087096774193546</v>
      </c>
      <c r="M13" s="16">
        <v>12.51</v>
      </c>
      <c r="N13" s="16">
        <v>24.320322580645158</v>
      </c>
      <c r="O13" s="16">
        <v>28.613314071886553</v>
      </c>
      <c r="P13" s="16">
        <v>729.78</v>
      </c>
    </row>
    <row r="14" spans="1:18" x14ac:dyDescent="0.2">
      <c r="A14" s="14">
        <v>2015</v>
      </c>
      <c r="B14" s="14">
        <v>11</v>
      </c>
      <c r="C14" s="39">
        <f t="shared" si="0"/>
        <v>2015.8333333333333</v>
      </c>
      <c r="D14" s="16">
        <v>170.82</v>
      </c>
      <c r="E14" s="16">
        <v>92.43</v>
      </c>
      <c r="F14" s="16">
        <v>24.28</v>
      </c>
      <c r="G14" s="16">
        <v>22.4</v>
      </c>
      <c r="H14" s="16">
        <v>28.24</v>
      </c>
      <c r="I14" s="16">
        <v>2.83</v>
      </c>
      <c r="J14" s="16">
        <v>8.1999999999999993</v>
      </c>
      <c r="K14" s="3">
        <v>2.86</v>
      </c>
      <c r="L14" s="41">
        <v>2.6390000000000002</v>
      </c>
      <c r="M14" s="16">
        <v>12.43</v>
      </c>
      <c r="N14" s="16">
        <v>22.434826147426982</v>
      </c>
      <c r="O14" s="16">
        <v>27.614365560256672</v>
      </c>
      <c r="P14" s="16">
        <v>728.98</v>
      </c>
    </row>
    <row r="15" spans="1:18" x14ac:dyDescent="0.2">
      <c r="A15" s="14">
        <v>2015</v>
      </c>
      <c r="B15" s="14">
        <v>12</v>
      </c>
      <c r="C15" s="39">
        <f t="shared" si="0"/>
        <v>2015.9166666666667</v>
      </c>
      <c r="D15" s="16">
        <v>96.584999999999994</v>
      </c>
      <c r="E15" s="16">
        <v>89.68</v>
      </c>
      <c r="F15" s="16">
        <v>24.92</v>
      </c>
      <c r="G15" s="16">
        <v>23.07</v>
      </c>
      <c r="H15" s="16">
        <v>28.55</v>
      </c>
      <c r="I15" s="16">
        <v>3.52</v>
      </c>
      <c r="J15" s="16">
        <v>8.82</v>
      </c>
      <c r="K15" s="3">
        <v>358.43</v>
      </c>
      <c r="L15" s="41">
        <v>3.1822580645161294</v>
      </c>
      <c r="M15" s="16">
        <v>14.56</v>
      </c>
      <c r="N15" s="16">
        <v>21.386774193548387</v>
      </c>
      <c r="O15" s="16">
        <v>33.590258223770896</v>
      </c>
      <c r="P15" s="16">
        <v>728.93</v>
      </c>
    </row>
    <row r="16" spans="1:18" x14ac:dyDescent="0.2">
      <c r="A16" s="14">
        <v>2016</v>
      </c>
      <c r="B16" s="14">
        <v>1</v>
      </c>
      <c r="C16" s="39">
        <f t="shared" ref="C16:C63" si="1">A16+(B16-1)/12</f>
        <v>2016</v>
      </c>
      <c r="D16" s="16">
        <v>6.665</v>
      </c>
      <c r="E16" s="16">
        <v>82.9</v>
      </c>
      <c r="F16" s="16">
        <v>24.21</v>
      </c>
      <c r="G16" s="16">
        <v>22.18</v>
      </c>
      <c r="H16" s="16">
        <v>28.46</v>
      </c>
      <c r="I16" s="16">
        <v>4.37</v>
      </c>
      <c r="J16" s="16">
        <v>10.64</v>
      </c>
      <c r="K16" s="3">
        <v>3.67</v>
      </c>
      <c r="L16" s="41">
        <v>4.1945161290322579</v>
      </c>
      <c r="M16" s="16">
        <v>17.28</v>
      </c>
      <c r="N16" s="16">
        <v>22.342903225806452</v>
      </c>
      <c r="O16" s="16">
        <v>40.074736026307079</v>
      </c>
      <c r="P16" s="16">
        <v>730.73</v>
      </c>
    </row>
    <row r="17" spans="1:16" x14ac:dyDescent="0.2">
      <c r="A17" s="14">
        <v>2016</v>
      </c>
      <c r="B17" s="14">
        <v>2</v>
      </c>
      <c r="C17" s="39">
        <f t="shared" si="1"/>
        <v>2016.0833333333333</v>
      </c>
      <c r="D17" s="16">
        <v>21.75</v>
      </c>
      <c r="E17" s="16">
        <v>82.44</v>
      </c>
      <c r="F17" s="16">
        <v>24.06</v>
      </c>
      <c r="G17" s="16">
        <v>21.93</v>
      </c>
      <c r="H17" s="16">
        <v>28.43</v>
      </c>
      <c r="I17" s="16">
        <v>5.16</v>
      </c>
      <c r="J17" s="16">
        <v>12.08</v>
      </c>
      <c r="K17" s="3">
        <v>4.3499999999999996</v>
      </c>
      <c r="L17" s="41">
        <v>4.3662068965517244</v>
      </c>
      <c r="M17" s="16">
        <v>16.579999999999998</v>
      </c>
      <c r="N17" s="16">
        <v>24.305862068965517</v>
      </c>
      <c r="O17" s="16">
        <v>38.455746336422706</v>
      </c>
      <c r="P17" s="16">
        <v>730.27</v>
      </c>
    </row>
    <row r="18" spans="1:16" x14ac:dyDescent="0.2">
      <c r="A18" s="14">
        <v>2016</v>
      </c>
      <c r="B18" s="14">
        <v>3</v>
      </c>
      <c r="C18" s="39">
        <f t="shared" si="1"/>
        <v>2016.1666666666667</v>
      </c>
      <c r="D18" s="16">
        <v>3.8949999999999996</v>
      </c>
      <c r="E18" s="16">
        <v>84.25</v>
      </c>
      <c r="F18" s="16">
        <v>24.27</v>
      </c>
      <c r="G18" s="16">
        <v>21.93</v>
      </c>
      <c r="H18" s="16">
        <v>29.12</v>
      </c>
      <c r="I18" s="16">
        <v>4.5199999999999996</v>
      </c>
      <c r="J18" s="16">
        <v>10.89</v>
      </c>
      <c r="K18" s="3">
        <v>1.1299999999999999</v>
      </c>
      <c r="L18" s="41">
        <v>4.4935483870967747</v>
      </c>
      <c r="M18" s="16">
        <v>17.149999999999999</v>
      </c>
      <c r="N18" s="16">
        <v>26.086774193548386</v>
      </c>
      <c r="O18" s="16">
        <v>37.943402796077784</v>
      </c>
      <c r="P18" s="16">
        <v>730.95</v>
      </c>
    </row>
    <row r="19" spans="1:16" x14ac:dyDescent="0.2">
      <c r="A19" s="14">
        <v>2016</v>
      </c>
      <c r="B19" s="14">
        <v>4</v>
      </c>
      <c r="C19" s="39">
        <f t="shared" si="1"/>
        <v>2016.25</v>
      </c>
      <c r="D19" s="16">
        <v>139.06</v>
      </c>
      <c r="E19" s="16">
        <v>86</v>
      </c>
      <c r="F19" s="16">
        <v>24.88</v>
      </c>
      <c r="G19" s="16">
        <v>22.51</v>
      </c>
      <c r="H19" s="16">
        <v>29.87</v>
      </c>
      <c r="I19" s="16">
        <v>3.94</v>
      </c>
      <c r="J19" s="16">
        <v>10.94</v>
      </c>
      <c r="K19" s="3">
        <v>1.39</v>
      </c>
      <c r="L19" s="41">
        <v>4.3596666666666666</v>
      </c>
      <c r="M19" s="16">
        <v>17</v>
      </c>
      <c r="N19" s="16">
        <v>26.630000000000003</v>
      </c>
      <c r="O19" s="16">
        <v>36.503114289096224</v>
      </c>
      <c r="P19" s="16">
        <v>730.13</v>
      </c>
    </row>
    <row r="20" spans="1:16" x14ac:dyDescent="0.2">
      <c r="A20" s="14">
        <v>2016</v>
      </c>
      <c r="B20" s="14">
        <v>5</v>
      </c>
      <c r="C20" s="39">
        <f t="shared" si="1"/>
        <v>2016.3333333333333</v>
      </c>
      <c r="D20" s="16">
        <v>343.89499999999998</v>
      </c>
      <c r="E20" s="16">
        <v>91.92</v>
      </c>
      <c r="F20" s="16">
        <v>24.85</v>
      </c>
      <c r="G20" s="16">
        <v>22.72</v>
      </c>
      <c r="H20" s="16">
        <v>29.45</v>
      </c>
      <c r="I20" s="16">
        <v>2.84</v>
      </c>
      <c r="J20" s="16">
        <v>9.0299999999999994</v>
      </c>
      <c r="K20" s="3">
        <v>354.97</v>
      </c>
      <c r="L20" s="41">
        <v>3.0700000000000003</v>
      </c>
      <c r="M20" s="16">
        <v>13.19</v>
      </c>
      <c r="N20" s="16">
        <v>26.028387096774193</v>
      </c>
      <c r="O20" s="16">
        <v>29.102338244023059</v>
      </c>
      <c r="P20" s="16">
        <v>730.18</v>
      </c>
    </row>
    <row r="21" spans="1:16" x14ac:dyDescent="0.2">
      <c r="A21" s="14">
        <v>2016</v>
      </c>
      <c r="B21" s="14">
        <v>6</v>
      </c>
      <c r="C21" s="39">
        <f t="shared" si="1"/>
        <v>2016.4166666666667</v>
      </c>
      <c r="D21" s="16">
        <v>270.64999999999998</v>
      </c>
      <c r="E21" s="16">
        <v>90.59</v>
      </c>
      <c r="F21" s="16">
        <v>24.44</v>
      </c>
      <c r="G21" s="16">
        <v>22.13</v>
      </c>
      <c r="H21" s="16">
        <v>28.9</v>
      </c>
      <c r="I21" s="16">
        <v>2.44</v>
      </c>
      <c r="J21" s="16">
        <v>8.2899999999999991</v>
      </c>
      <c r="K21" s="3">
        <v>6.46</v>
      </c>
      <c r="L21" s="41">
        <v>2.8886666666666665</v>
      </c>
      <c r="M21" s="16">
        <v>12.14</v>
      </c>
      <c r="N21" s="16">
        <v>25.613</v>
      </c>
      <c r="O21" s="16">
        <v>27.079678972046995</v>
      </c>
      <c r="P21" s="16">
        <v>730.58</v>
      </c>
    </row>
    <row r="22" spans="1:16" x14ac:dyDescent="0.2">
      <c r="A22" s="14">
        <v>2016</v>
      </c>
      <c r="B22" s="14">
        <v>7</v>
      </c>
      <c r="C22" s="39">
        <f t="shared" si="1"/>
        <v>2016.5</v>
      </c>
      <c r="D22" s="16">
        <v>231.22</v>
      </c>
      <c r="E22" s="16">
        <v>94.65</v>
      </c>
      <c r="F22" s="16">
        <v>23.86</v>
      </c>
      <c r="G22" s="16">
        <v>21.98</v>
      </c>
      <c r="H22" s="16">
        <v>27.57</v>
      </c>
      <c r="I22" s="16">
        <v>2.8</v>
      </c>
      <c r="J22" s="16">
        <v>8.6300000000000008</v>
      </c>
      <c r="K22" s="3">
        <v>337.53</v>
      </c>
      <c r="L22" s="41">
        <v>2.229677419354839</v>
      </c>
      <c r="M22" s="16">
        <v>9.99</v>
      </c>
      <c r="N22" s="16">
        <v>25.736451612903231</v>
      </c>
      <c r="O22" s="16">
        <v>22.386152839925799</v>
      </c>
      <c r="P22" s="16">
        <v>730.47</v>
      </c>
    </row>
    <row r="23" spans="1:16" x14ac:dyDescent="0.2">
      <c r="A23" s="14">
        <v>2016</v>
      </c>
      <c r="B23" s="14">
        <v>8</v>
      </c>
      <c r="C23" s="39">
        <f t="shared" si="1"/>
        <v>2016.5833333333333</v>
      </c>
      <c r="D23" s="16">
        <v>241.19</v>
      </c>
      <c r="E23" s="16">
        <v>93.84</v>
      </c>
      <c r="F23" s="16">
        <v>24.26</v>
      </c>
      <c r="G23" s="16">
        <v>22.34</v>
      </c>
      <c r="H23" s="16">
        <v>27.94</v>
      </c>
      <c r="I23" s="16">
        <v>2.7</v>
      </c>
      <c r="J23" s="16">
        <v>8.31</v>
      </c>
      <c r="K23" s="3">
        <v>343.08</v>
      </c>
      <c r="L23" s="41">
        <v>2.5974193548387094</v>
      </c>
      <c r="M23" s="16">
        <v>11.69</v>
      </c>
      <c r="N23" s="16">
        <v>26.140967741935484</v>
      </c>
      <c r="O23" s="16">
        <v>25.600130291245861</v>
      </c>
      <c r="P23" s="16">
        <v>729.94</v>
      </c>
    </row>
    <row r="24" spans="1:16" x14ac:dyDescent="0.2">
      <c r="A24" s="14">
        <v>2016</v>
      </c>
      <c r="B24" s="14">
        <v>9</v>
      </c>
      <c r="C24" s="39">
        <f t="shared" si="1"/>
        <v>2016.6666666666667</v>
      </c>
      <c r="D24" s="16">
        <v>289.23</v>
      </c>
      <c r="E24" s="16">
        <v>93.2</v>
      </c>
      <c r="F24" s="16">
        <v>23.8</v>
      </c>
      <c r="G24" s="16">
        <v>21.66</v>
      </c>
      <c r="H24" s="16">
        <v>27.67</v>
      </c>
      <c r="I24" s="16">
        <v>2.59</v>
      </c>
      <c r="J24" s="16">
        <v>8.92</v>
      </c>
      <c r="K24" s="3">
        <v>334.26</v>
      </c>
      <c r="L24" s="41">
        <v>2.5116666666666667</v>
      </c>
      <c r="M24" s="16">
        <v>11.12</v>
      </c>
      <c r="N24" s="16">
        <v>25.866333333333337</v>
      </c>
      <c r="O24" s="16">
        <v>23.828635907679839</v>
      </c>
      <c r="P24" s="16">
        <v>730.53</v>
      </c>
    </row>
    <row r="25" spans="1:16" x14ac:dyDescent="0.2">
      <c r="A25" s="14">
        <v>2016</v>
      </c>
      <c r="B25" s="14">
        <v>10</v>
      </c>
      <c r="C25" s="39">
        <f t="shared" si="1"/>
        <v>2016.75</v>
      </c>
      <c r="D25" s="16">
        <v>463.78999999999996</v>
      </c>
      <c r="E25" s="16">
        <v>93.33</v>
      </c>
      <c r="F25" s="16">
        <v>23.64</v>
      </c>
      <c r="G25" s="16">
        <v>21.74</v>
      </c>
      <c r="H25" s="16">
        <v>27.92</v>
      </c>
      <c r="I25" s="16">
        <v>2.31</v>
      </c>
      <c r="J25" s="16">
        <v>7.81</v>
      </c>
      <c r="K25" s="3">
        <v>158.69</v>
      </c>
      <c r="L25" s="41">
        <v>2.4764516129032259</v>
      </c>
      <c r="M25" s="16">
        <v>11.2</v>
      </c>
      <c r="N25" s="16">
        <v>24.343548387096771</v>
      </c>
      <c r="O25" s="16">
        <v>24.433816280703329</v>
      </c>
      <c r="P25" s="16">
        <v>729.55</v>
      </c>
    </row>
    <row r="26" spans="1:16" x14ac:dyDescent="0.2">
      <c r="A26" s="14">
        <v>2016</v>
      </c>
      <c r="B26" s="14">
        <v>11</v>
      </c>
      <c r="C26" s="39">
        <f t="shared" si="1"/>
        <v>2016.8333333333333</v>
      </c>
      <c r="D26" s="16">
        <v>919.72</v>
      </c>
      <c r="E26" s="16">
        <v>95.32</v>
      </c>
      <c r="F26" s="16">
        <v>22.9</v>
      </c>
      <c r="G26" s="16">
        <v>21.2</v>
      </c>
      <c r="H26" s="16">
        <v>26.1</v>
      </c>
      <c r="I26" s="16">
        <v>2.76</v>
      </c>
      <c r="J26" s="16">
        <v>8.33</v>
      </c>
      <c r="K26" s="3">
        <v>276.52999999999997</v>
      </c>
      <c r="L26" s="41">
        <v>1.9620000000000002</v>
      </c>
      <c r="M26" s="16">
        <v>9.51</v>
      </c>
      <c r="N26" s="16">
        <v>22.446999999999999</v>
      </c>
      <c r="O26" s="16">
        <v>21.039910766048589</v>
      </c>
      <c r="P26" s="16">
        <v>729.48</v>
      </c>
    </row>
    <row r="27" spans="1:16" x14ac:dyDescent="0.2">
      <c r="A27" s="14">
        <v>2016</v>
      </c>
      <c r="B27" s="14">
        <v>12</v>
      </c>
      <c r="C27" s="39">
        <f t="shared" si="1"/>
        <v>2016.9166666666667</v>
      </c>
      <c r="D27" s="16">
        <v>159.66499999999999</v>
      </c>
      <c r="E27" s="16">
        <v>89.93</v>
      </c>
      <c r="F27" s="16">
        <v>23.64</v>
      </c>
      <c r="G27" s="16">
        <v>21.82</v>
      </c>
      <c r="H27" s="16">
        <v>26.98</v>
      </c>
      <c r="I27" s="16">
        <v>3.37</v>
      </c>
      <c r="J27" s="16">
        <v>9.19</v>
      </c>
      <c r="K27" s="3">
        <v>5.31</v>
      </c>
      <c r="L27" s="41">
        <v>2.9054896551724134</v>
      </c>
      <c r="M27" s="16">
        <v>13.09</v>
      </c>
      <c r="N27" s="16">
        <v>20.797096774193548</v>
      </c>
      <c r="O27" s="16">
        <v>29.026090217183754</v>
      </c>
      <c r="P27" s="16">
        <v>730.09</v>
      </c>
    </row>
    <row r="28" spans="1:16" x14ac:dyDescent="0.2">
      <c r="A28" s="14">
        <v>2017</v>
      </c>
      <c r="B28" s="14">
        <v>1</v>
      </c>
      <c r="C28" s="63">
        <f t="shared" si="1"/>
        <v>2017</v>
      </c>
      <c r="D28" s="16">
        <v>21.175000000000001</v>
      </c>
      <c r="E28" s="16">
        <v>82.82</v>
      </c>
      <c r="F28" s="16">
        <v>24.21</v>
      </c>
      <c r="G28" s="16">
        <v>21.8</v>
      </c>
      <c r="H28" s="16">
        <v>28.65</v>
      </c>
      <c r="I28" s="16">
        <v>4.38</v>
      </c>
      <c r="J28" s="16">
        <v>10.9</v>
      </c>
      <c r="K28" s="3">
        <v>19.440000000000001</v>
      </c>
      <c r="L28" s="41">
        <v>4.076408163265306</v>
      </c>
      <c r="M28" s="16">
        <v>17.63</v>
      </c>
      <c r="N28" s="16">
        <v>22.508387096774193</v>
      </c>
      <c r="O28" s="16">
        <v>39.414121393770728</v>
      </c>
      <c r="P28" s="16">
        <v>730.92</v>
      </c>
    </row>
    <row r="29" spans="1:16" x14ac:dyDescent="0.2">
      <c r="A29" s="14">
        <v>2017</v>
      </c>
      <c r="B29" s="14">
        <v>2</v>
      </c>
      <c r="C29" s="39">
        <f t="shared" si="1"/>
        <v>2017.0833333333333</v>
      </c>
      <c r="D29" s="16">
        <v>4.2949999999999999</v>
      </c>
      <c r="E29" s="16">
        <v>82.22</v>
      </c>
      <c r="F29" s="16">
        <v>24.47</v>
      </c>
      <c r="G29" s="16">
        <v>22.03</v>
      </c>
      <c r="H29" s="16">
        <v>29.16</v>
      </c>
      <c r="I29" s="16">
        <v>4.17</v>
      </c>
      <c r="J29" s="16">
        <v>10.89</v>
      </c>
      <c r="K29" s="3">
        <v>11.14</v>
      </c>
      <c r="L29" s="41">
        <v>4.4939285714285706</v>
      </c>
      <c r="M29" s="16">
        <v>18.46</v>
      </c>
      <c r="N29" s="16">
        <v>24.201785714285712</v>
      </c>
      <c r="O29" s="16">
        <v>48.253328345171575</v>
      </c>
      <c r="P29" s="16">
        <v>730.93</v>
      </c>
    </row>
    <row r="30" spans="1:16" x14ac:dyDescent="0.2">
      <c r="A30" s="14">
        <v>2017</v>
      </c>
      <c r="B30" s="14">
        <v>3</v>
      </c>
      <c r="C30" s="39">
        <f t="shared" si="1"/>
        <v>2017.1666666666667</v>
      </c>
      <c r="D30" s="16">
        <v>22.725000000000001</v>
      </c>
      <c r="E30" s="16">
        <v>82.85</v>
      </c>
      <c r="F30" s="16">
        <v>24.75</v>
      </c>
      <c r="G30" s="16">
        <v>22.34</v>
      </c>
      <c r="H30" s="16">
        <v>29.59</v>
      </c>
      <c r="I30" s="16">
        <v>4.49</v>
      </c>
      <c r="J30" s="16">
        <v>11.5</v>
      </c>
      <c r="K30" s="3">
        <v>10.42</v>
      </c>
      <c r="L30" s="41">
        <v>4.6806451612903217</v>
      </c>
      <c r="M30" s="16">
        <v>18.170000000000002</v>
      </c>
      <c r="N30" s="16">
        <v>25.947419354838708</v>
      </c>
      <c r="O30" s="16">
        <v>49.609316342479346</v>
      </c>
      <c r="P30" s="16">
        <v>730.84</v>
      </c>
    </row>
    <row r="31" spans="1:16" x14ac:dyDescent="0.2">
      <c r="A31" s="14">
        <v>2017</v>
      </c>
      <c r="B31" s="14">
        <v>4</v>
      </c>
      <c r="C31" s="39">
        <f t="shared" si="1"/>
        <v>2017.25</v>
      </c>
      <c r="D31" s="16">
        <v>111.49000000000001</v>
      </c>
      <c r="E31" s="16">
        <v>86.89</v>
      </c>
      <c r="F31" s="16">
        <v>25.46</v>
      </c>
      <c r="G31" s="16">
        <v>22.83</v>
      </c>
      <c r="H31" s="16">
        <v>30.71</v>
      </c>
      <c r="I31" s="16">
        <v>3.44</v>
      </c>
      <c r="J31" s="16">
        <v>9.4700000000000006</v>
      </c>
      <c r="K31" s="3">
        <v>359.54</v>
      </c>
      <c r="L31" s="41">
        <v>4.1689999999999996</v>
      </c>
      <c r="M31" s="16">
        <v>16.559999999999999</v>
      </c>
      <c r="N31" s="16">
        <v>26.467666666666666</v>
      </c>
      <c r="O31" s="16">
        <v>44.448201885767062</v>
      </c>
      <c r="P31" s="16">
        <v>729.85</v>
      </c>
    </row>
    <row r="32" spans="1:16" x14ac:dyDescent="0.2">
      <c r="A32" s="14">
        <v>2017</v>
      </c>
      <c r="B32" s="14">
        <v>5</v>
      </c>
      <c r="C32" s="39">
        <f t="shared" si="1"/>
        <v>2017.3333333333333</v>
      </c>
      <c r="D32" s="16">
        <v>335.87</v>
      </c>
      <c r="E32" s="16">
        <v>93.8</v>
      </c>
      <c r="F32" s="16">
        <v>25.02</v>
      </c>
      <c r="G32" s="16">
        <v>22.74</v>
      </c>
      <c r="H32" s="16">
        <v>30.03</v>
      </c>
      <c r="I32" s="16">
        <v>2.3199999999999998</v>
      </c>
      <c r="J32" s="16">
        <v>8.09</v>
      </c>
      <c r="K32" s="3">
        <v>112.59</v>
      </c>
      <c r="L32" s="41">
        <v>2.8335483870967746</v>
      </c>
      <c r="M32" s="16">
        <v>12.51</v>
      </c>
      <c r="N32" s="16">
        <v>25.954193548387099</v>
      </c>
      <c r="O32" s="16">
        <v>34.537202557095299</v>
      </c>
      <c r="P32" s="16">
        <v>730.08</v>
      </c>
    </row>
    <row r="33" spans="1:17" x14ac:dyDescent="0.2">
      <c r="A33" s="14">
        <v>2017</v>
      </c>
      <c r="B33" s="14">
        <v>6</v>
      </c>
      <c r="C33" s="39">
        <f t="shared" si="1"/>
        <v>2017.4166666666667</v>
      </c>
      <c r="D33" s="16">
        <v>257.505</v>
      </c>
      <c r="E33" s="16">
        <v>93.65</v>
      </c>
      <c r="F33" s="16">
        <v>24.84</v>
      </c>
      <c r="G33" s="16">
        <v>22.77</v>
      </c>
      <c r="H33" s="16">
        <v>29.44</v>
      </c>
      <c r="I33" s="16">
        <v>2.34</v>
      </c>
      <c r="J33" s="16">
        <v>7.91</v>
      </c>
      <c r="K33" s="3">
        <v>353.32</v>
      </c>
      <c r="L33" s="41">
        <v>2.6510000000000002</v>
      </c>
      <c r="M33" s="16">
        <v>11.72</v>
      </c>
      <c r="N33" s="16">
        <v>25.536000000000001</v>
      </c>
      <c r="O33" s="16">
        <v>32.54661497640847</v>
      </c>
      <c r="P33" s="16">
        <v>730.05</v>
      </c>
    </row>
    <row r="34" spans="1:17" x14ac:dyDescent="0.2">
      <c r="A34" s="14">
        <v>2017</v>
      </c>
      <c r="B34" s="14">
        <v>7</v>
      </c>
      <c r="C34" s="39">
        <f t="shared" si="1"/>
        <v>2017.5</v>
      </c>
      <c r="D34" s="16">
        <v>350.995</v>
      </c>
      <c r="E34" s="16">
        <v>96.62</v>
      </c>
      <c r="F34" s="16">
        <v>24.54</v>
      </c>
      <c r="G34" s="16">
        <v>22.58</v>
      </c>
      <c r="H34" s="16">
        <v>28.82</v>
      </c>
      <c r="I34" s="16">
        <v>2.68</v>
      </c>
      <c r="J34" s="16">
        <v>8.36</v>
      </c>
      <c r="K34" s="3">
        <v>329.86</v>
      </c>
      <c r="L34" s="41">
        <v>2.1274193548387101</v>
      </c>
      <c r="M34" s="16">
        <v>11.5</v>
      </c>
      <c r="N34" s="16">
        <v>25.601612903225806</v>
      </c>
      <c r="O34" s="16">
        <v>27.57124330507764</v>
      </c>
      <c r="P34" s="16">
        <v>730.39</v>
      </c>
    </row>
    <row r="35" spans="1:17" x14ac:dyDescent="0.2">
      <c r="A35" s="14">
        <v>2017</v>
      </c>
      <c r="B35" s="14">
        <v>8</v>
      </c>
      <c r="C35" s="39">
        <f t="shared" si="1"/>
        <v>2017.5833333333333</v>
      </c>
      <c r="D35" s="16">
        <v>233.315</v>
      </c>
      <c r="E35" s="16">
        <v>94.79</v>
      </c>
      <c r="F35" s="16">
        <v>24.81</v>
      </c>
      <c r="G35" s="16">
        <v>22.64</v>
      </c>
      <c r="H35" s="16">
        <v>29.2</v>
      </c>
      <c r="I35" s="16">
        <v>2.48</v>
      </c>
      <c r="J35" s="16">
        <v>8.58</v>
      </c>
      <c r="K35" s="3">
        <v>324.97000000000003</v>
      </c>
      <c r="L35" s="41">
        <v>2.8319354838709678</v>
      </c>
      <c r="M35" s="16">
        <v>14.28</v>
      </c>
      <c r="N35" s="16">
        <v>26.03290322580645</v>
      </c>
      <c r="O35" s="16">
        <v>34.463753891241367</v>
      </c>
      <c r="P35" s="16">
        <v>730.27</v>
      </c>
    </row>
    <row r="36" spans="1:17" x14ac:dyDescent="0.2">
      <c r="A36" s="14">
        <v>2017</v>
      </c>
      <c r="B36" s="14">
        <v>9</v>
      </c>
      <c r="C36" s="39">
        <f t="shared" si="1"/>
        <v>2017.6666666666667</v>
      </c>
      <c r="D36" s="16">
        <v>192.89999999999998</v>
      </c>
      <c r="E36" s="16">
        <v>93.55</v>
      </c>
      <c r="F36" s="16">
        <v>24.91</v>
      </c>
      <c r="G36" s="16">
        <v>22.7</v>
      </c>
      <c r="H36" s="16">
        <v>29.64</v>
      </c>
      <c r="I36" s="16">
        <v>2.2599999999999998</v>
      </c>
      <c r="J36" s="16">
        <v>8.15</v>
      </c>
      <c r="K36" s="3">
        <v>152.63</v>
      </c>
      <c r="L36" s="41">
        <v>2.9433333333333334</v>
      </c>
      <c r="M36" s="16">
        <v>15.19</v>
      </c>
      <c r="N36" s="16">
        <v>25.757333333333335</v>
      </c>
      <c r="O36" s="16">
        <v>36.8470036901453</v>
      </c>
      <c r="P36" s="16">
        <v>729.92</v>
      </c>
    </row>
    <row r="37" spans="1:17" x14ac:dyDescent="0.2">
      <c r="A37" s="14">
        <v>2017</v>
      </c>
      <c r="B37" s="14">
        <v>10</v>
      </c>
      <c r="C37" s="39">
        <f t="shared" si="1"/>
        <v>2017.75</v>
      </c>
      <c r="D37" s="16">
        <v>355.37</v>
      </c>
      <c r="E37" s="16">
        <v>94.14</v>
      </c>
      <c r="F37" s="16">
        <v>24.76</v>
      </c>
      <c r="G37" s="16">
        <v>22.61</v>
      </c>
      <c r="H37" s="16">
        <v>29.3</v>
      </c>
      <c r="I37" s="16">
        <v>2.76</v>
      </c>
      <c r="J37" s="16">
        <v>9.0500000000000007</v>
      </c>
      <c r="K37" s="3">
        <v>312.08</v>
      </c>
      <c r="L37" s="41">
        <v>2.7154838709677422</v>
      </c>
      <c r="M37" s="16">
        <v>14.35</v>
      </c>
      <c r="N37" s="16">
        <v>24.240322580645163</v>
      </c>
      <c r="O37" s="16">
        <v>33.464269699422928</v>
      </c>
      <c r="P37" s="16">
        <v>729.31</v>
      </c>
    </row>
    <row r="38" spans="1:17" x14ac:dyDescent="0.2">
      <c r="A38" s="14">
        <v>2017</v>
      </c>
      <c r="B38" s="14">
        <v>11</v>
      </c>
      <c r="C38" s="39">
        <f t="shared" si="1"/>
        <v>2017.8333333333333</v>
      </c>
      <c r="D38" s="16">
        <v>500.88</v>
      </c>
      <c r="E38" s="16">
        <v>96.56</v>
      </c>
      <c r="F38" s="16">
        <v>23.81</v>
      </c>
      <c r="G38" s="16">
        <v>22.11</v>
      </c>
      <c r="H38" s="16">
        <v>27.98</v>
      </c>
      <c r="I38" s="16">
        <v>2.48</v>
      </c>
      <c r="J38" s="16">
        <v>8.2899999999999991</v>
      </c>
      <c r="K38" s="3">
        <v>298.82</v>
      </c>
      <c r="L38" s="41">
        <v>2.2096666666666671</v>
      </c>
      <c r="M38" s="16">
        <v>12.76</v>
      </c>
      <c r="N38" s="16">
        <v>22.361333333333334</v>
      </c>
      <c r="O38" s="16">
        <v>28.997828767235724</v>
      </c>
      <c r="P38" s="16">
        <v>729.45</v>
      </c>
    </row>
    <row r="39" spans="1:17" x14ac:dyDescent="0.2">
      <c r="A39" s="14">
        <v>2017</v>
      </c>
      <c r="B39" s="14">
        <v>12</v>
      </c>
      <c r="C39" s="39">
        <f t="shared" si="1"/>
        <v>2017.9166666666667</v>
      </c>
      <c r="D39" s="26">
        <v>312.29499999999996</v>
      </c>
      <c r="E39" s="16">
        <v>92.99</v>
      </c>
      <c r="F39" s="16">
        <v>24.01</v>
      </c>
      <c r="G39" s="16">
        <v>22.19</v>
      </c>
      <c r="H39" s="16">
        <v>27.96</v>
      </c>
      <c r="I39" s="16">
        <v>3.1</v>
      </c>
      <c r="J39" s="16">
        <v>8.52</v>
      </c>
      <c r="K39" s="3">
        <v>7.47</v>
      </c>
      <c r="L39" s="41">
        <v>2.7922580645161292</v>
      </c>
      <c r="M39" s="16">
        <v>15.19</v>
      </c>
      <c r="N39" s="16">
        <v>21.380645161290321</v>
      </c>
      <c r="O39" s="16">
        <v>34.03</v>
      </c>
      <c r="P39" s="16">
        <v>730.12</v>
      </c>
    </row>
    <row r="40" spans="1:17" x14ac:dyDescent="0.2">
      <c r="A40" s="14">
        <v>2018</v>
      </c>
      <c r="B40" s="14">
        <v>1</v>
      </c>
      <c r="C40" s="39">
        <f t="shared" si="1"/>
        <v>2018</v>
      </c>
      <c r="D40" s="16">
        <v>136.65</v>
      </c>
      <c r="E40" s="16">
        <v>93.98</v>
      </c>
      <c r="F40" s="16">
        <v>23.65</v>
      </c>
      <c r="G40" s="16">
        <v>21.84</v>
      </c>
      <c r="H40" s="16">
        <v>27.23</v>
      </c>
      <c r="I40" s="16">
        <v>3.72</v>
      </c>
      <c r="J40" s="16">
        <v>10.11</v>
      </c>
      <c r="K40" s="3">
        <v>352.38</v>
      </c>
      <c r="L40" s="41">
        <v>2.7906451612903229</v>
      </c>
      <c r="M40" s="16">
        <v>15.62</v>
      </c>
      <c r="N40" s="16">
        <v>22.131290322580647</v>
      </c>
      <c r="O40" s="16">
        <v>35.25</v>
      </c>
      <c r="P40" s="16">
        <v>730</v>
      </c>
    </row>
    <row r="41" spans="1:17" x14ac:dyDescent="0.2">
      <c r="A41" s="14">
        <v>2018</v>
      </c>
      <c r="B41" s="14">
        <v>2</v>
      </c>
      <c r="C41" s="39">
        <f t="shared" si="1"/>
        <v>2018.0833333333333</v>
      </c>
      <c r="D41" s="16">
        <v>1.02</v>
      </c>
      <c r="E41" s="16">
        <v>83.98</v>
      </c>
      <c r="F41" s="16">
        <v>24.19</v>
      </c>
      <c r="G41" s="16">
        <v>21.68</v>
      </c>
      <c r="H41" s="16">
        <v>29.27</v>
      </c>
      <c r="I41" s="16">
        <v>4.2</v>
      </c>
      <c r="J41" s="16">
        <v>11.08</v>
      </c>
      <c r="K41" s="3">
        <v>16.98</v>
      </c>
      <c r="L41" s="41">
        <v>4.4450000000000003</v>
      </c>
      <c r="M41" s="16">
        <v>21.28</v>
      </c>
      <c r="N41" s="16">
        <v>24.181785714285716</v>
      </c>
      <c r="O41" s="16">
        <v>46.81</v>
      </c>
      <c r="P41" s="16">
        <v>731.05</v>
      </c>
    </row>
    <row r="42" spans="1:17" x14ac:dyDescent="0.2">
      <c r="A42" s="14">
        <v>2018</v>
      </c>
      <c r="B42" s="14">
        <v>3</v>
      </c>
      <c r="C42" s="39">
        <f t="shared" si="1"/>
        <v>2018.1666666666667</v>
      </c>
      <c r="D42" s="16">
        <v>80.775000000000006</v>
      </c>
      <c r="E42" s="16">
        <v>87.2</v>
      </c>
      <c r="F42" s="16">
        <v>24.21</v>
      </c>
      <c r="G42" s="16">
        <v>22</v>
      </c>
      <c r="H42" s="16">
        <v>28.59</v>
      </c>
      <c r="I42" s="16">
        <v>4.47</v>
      </c>
      <c r="J42" s="16">
        <v>10.94</v>
      </c>
      <c r="K42" s="3">
        <v>360</v>
      </c>
      <c r="L42" s="41">
        <v>4.129354838709677</v>
      </c>
      <c r="M42" s="16">
        <v>19.559999999999999</v>
      </c>
      <c r="N42" s="16">
        <v>25.921290322580646</v>
      </c>
      <c r="O42" s="16">
        <v>45.55</v>
      </c>
      <c r="P42" s="16">
        <v>730.2</v>
      </c>
    </row>
    <row r="43" spans="1:17" x14ac:dyDescent="0.2">
      <c r="A43" s="14">
        <v>2018</v>
      </c>
      <c r="B43" s="14">
        <v>4</v>
      </c>
      <c r="C43" s="39">
        <f t="shared" si="1"/>
        <v>2018.25</v>
      </c>
      <c r="D43" s="16">
        <v>172.465</v>
      </c>
      <c r="E43" s="16">
        <v>89.15</v>
      </c>
      <c r="F43" s="16">
        <v>24.66</v>
      </c>
      <c r="G43" s="16">
        <v>22.39</v>
      </c>
      <c r="H43" s="16">
        <v>29.41</v>
      </c>
      <c r="I43" s="16">
        <v>3.33</v>
      </c>
      <c r="J43" s="16">
        <v>9.5399999999999991</v>
      </c>
      <c r="K43" s="3">
        <v>359.18</v>
      </c>
      <c r="L43" s="41">
        <v>3.9089999999999998</v>
      </c>
      <c r="N43" s="16">
        <v>26.470999999999997</v>
      </c>
      <c r="O43" s="16">
        <v>44.27</v>
      </c>
      <c r="P43" s="16">
        <v>730.68</v>
      </c>
    </row>
    <row r="44" spans="1:17" x14ac:dyDescent="0.2">
      <c r="A44" s="14">
        <v>2018</v>
      </c>
      <c r="B44" s="14">
        <v>5</v>
      </c>
      <c r="C44" s="39">
        <f t="shared" si="1"/>
        <v>2018.3333333333333</v>
      </c>
      <c r="D44" s="16">
        <v>217.42500000000001</v>
      </c>
      <c r="E44" s="16">
        <v>94.38</v>
      </c>
      <c r="F44" s="16">
        <v>24.61</v>
      </c>
      <c r="G44" s="16">
        <v>22.57</v>
      </c>
      <c r="H44" s="16">
        <v>29.24</v>
      </c>
      <c r="I44" s="16">
        <v>2.56</v>
      </c>
      <c r="J44" s="16">
        <v>8.06</v>
      </c>
      <c r="K44" s="3">
        <v>13.4</v>
      </c>
      <c r="L44" s="41">
        <v>3.0193548387096771</v>
      </c>
      <c r="N44" s="16">
        <v>25.979354838709678</v>
      </c>
      <c r="O44" s="16">
        <v>37.299999999999997</v>
      </c>
      <c r="P44" s="16">
        <v>730.28300000000002</v>
      </c>
      <c r="Q44" s="129" t="s">
        <v>190</v>
      </c>
    </row>
    <row r="45" spans="1:17" x14ac:dyDescent="0.2">
      <c r="A45" s="14">
        <v>2018</v>
      </c>
      <c r="B45" s="14">
        <v>6</v>
      </c>
      <c r="C45" s="39">
        <f t="shared" si="1"/>
        <v>2018.4166666666667</v>
      </c>
      <c r="D45" s="105">
        <v>470.2</v>
      </c>
      <c r="E45" s="16">
        <v>90.8</v>
      </c>
      <c r="F45" s="16">
        <v>24.32</v>
      </c>
      <c r="G45" s="16">
        <v>22.44</v>
      </c>
      <c r="H45" s="16">
        <v>28.39</v>
      </c>
      <c r="I45" s="16">
        <v>2.38</v>
      </c>
      <c r="J45" s="16">
        <v>7.91</v>
      </c>
      <c r="K45" s="3">
        <v>329.13</v>
      </c>
      <c r="L45" s="41">
        <v>2.0794108983799706</v>
      </c>
      <c r="N45" s="16">
        <v>25.293589364844905</v>
      </c>
      <c r="O45" s="16">
        <v>27.47</v>
      </c>
      <c r="P45" s="16">
        <v>730.28800000000001</v>
      </c>
    </row>
    <row r="46" spans="1:17" x14ac:dyDescent="0.2">
      <c r="A46" s="14">
        <v>2018</v>
      </c>
      <c r="B46" s="14">
        <v>7</v>
      </c>
      <c r="C46" s="39">
        <f t="shared" si="1"/>
        <v>2018.5</v>
      </c>
      <c r="D46" s="16">
        <v>261.745</v>
      </c>
      <c r="E46" s="26">
        <v>87.86</v>
      </c>
      <c r="F46" s="16">
        <v>24.96</v>
      </c>
      <c r="G46" s="16">
        <v>23.07</v>
      </c>
      <c r="H46" s="16">
        <v>29.29</v>
      </c>
      <c r="I46" s="16">
        <v>2.86</v>
      </c>
      <c r="J46" s="16">
        <v>8.2799999999999994</v>
      </c>
      <c r="K46" s="3">
        <v>341.61</v>
      </c>
      <c r="L46" s="41">
        <v>2.669032258064516</v>
      </c>
      <c r="M46" s="16">
        <v>12.66</v>
      </c>
      <c r="N46" s="16">
        <v>25.554516129032262</v>
      </c>
      <c r="O46" s="128">
        <v>26.6</v>
      </c>
      <c r="P46" s="16">
        <v>730.28099999999995</v>
      </c>
    </row>
    <row r="47" spans="1:17" x14ac:dyDescent="0.2">
      <c r="A47" s="14">
        <v>2018</v>
      </c>
      <c r="B47" s="14">
        <v>8</v>
      </c>
      <c r="C47" s="39">
        <f t="shared" si="1"/>
        <v>2018.5833333333333</v>
      </c>
      <c r="D47" s="26">
        <v>176.15</v>
      </c>
      <c r="E47" s="26">
        <v>95.92</v>
      </c>
      <c r="F47" s="16">
        <v>24.88</v>
      </c>
      <c r="G47" s="16">
        <v>22.79</v>
      </c>
      <c r="H47" s="16">
        <v>29.29</v>
      </c>
      <c r="I47" s="16">
        <v>2.9</v>
      </c>
      <c r="J47" s="16">
        <v>8.5399999999999991</v>
      </c>
      <c r="K47" s="3">
        <v>334.86</v>
      </c>
      <c r="L47" s="41">
        <v>2.7064516129032259</v>
      </c>
      <c r="M47" s="16">
        <v>13.29</v>
      </c>
      <c r="N47" s="16">
        <v>25.980645161290322</v>
      </c>
      <c r="O47" s="128">
        <v>27.54</v>
      </c>
      <c r="P47" s="16">
        <v>730.35199999999998</v>
      </c>
    </row>
    <row r="48" spans="1:17" x14ac:dyDescent="0.2">
      <c r="A48" s="14">
        <v>2018</v>
      </c>
      <c r="B48" s="14">
        <v>9</v>
      </c>
      <c r="C48" s="39">
        <f t="shared" si="1"/>
        <v>2018.6666666666667</v>
      </c>
      <c r="D48" s="16">
        <v>410.59000000000003</v>
      </c>
      <c r="E48" s="26">
        <v>96.44</v>
      </c>
      <c r="F48" s="16">
        <v>24.51</v>
      </c>
      <c r="G48" s="16">
        <v>22.64</v>
      </c>
      <c r="H48" s="16">
        <v>29.01</v>
      </c>
      <c r="I48" s="16">
        <v>2.42</v>
      </c>
      <c r="J48" s="16">
        <v>8.5500000000000007</v>
      </c>
      <c r="K48" s="3">
        <v>330.05</v>
      </c>
      <c r="L48" s="41">
        <v>2.5030000000000001</v>
      </c>
      <c r="M48" s="16">
        <v>12.85</v>
      </c>
      <c r="N48" s="16">
        <v>25.719666666666669</v>
      </c>
      <c r="O48" s="128">
        <v>26.49</v>
      </c>
      <c r="P48" s="16">
        <v>729.48400000000004</v>
      </c>
    </row>
    <row r="49" spans="1:16" x14ac:dyDescent="0.2">
      <c r="A49" s="14">
        <v>2018</v>
      </c>
      <c r="B49" s="14">
        <v>10</v>
      </c>
      <c r="C49" s="39">
        <f t="shared" si="1"/>
        <v>2018.75</v>
      </c>
      <c r="D49" s="26">
        <v>513.20499999999993</v>
      </c>
      <c r="E49" s="26">
        <v>94.1</v>
      </c>
      <c r="F49" s="16">
        <v>24.47</v>
      </c>
      <c r="G49" s="16">
        <v>22.38</v>
      </c>
      <c r="H49" s="16">
        <v>29.15</v>
      </c>
      <c r="I49" s="16">
        <v>2.68</v>
      </c>
      <c r="J49" s="16">
        <v>8.41</v>
      </c>
      <c r="K49" s="3">
        <v>192.4</v>
      </c>
      <c r="L49" s="41">
        <v>2.7664516129032259</v>
      </c>
      <c r="M49" s="16">
        <v>14.58</v>
      </c>
      <c r="N49" s="16">
        <v>24.277096774193545</v>
      </c>
      <c r="O49" s="128">
        <v>29.75</v>
      </c>
      <c r="P49" s="16">
        <v>730.00099999999998</v>
      </c>
    </row>
    <row r="50" spans="1:16" x14ac:dyDescent="0.2">
      <c r="A50" s="14">
        <v>2018</v>
      </c>
      <c r="B50" s="14">
        <v>11</v>
      </c>
      <c r="C50" s="39">
        <f t="shared" si="1"/>
        <v>2018.8333333333333</v>
      </c>
      <c r="D50" s="26">
        <v>219.07499999999999</v>
      </c>
      <c r="E50" s="26">
        <v>96.210999999999999</v>
      </c>
      <c r="F50" s="16">
        <v>24.492000000000001</v>
      </c>
      <c r="G50" s="16">
        <v>22.821000000000002</v>
      </c>
      <c r="H50" s="16">
        <v>28.327000000000002</v>
      </c>
      <c r="I50" s="16">
        <v>2.742</v>
      </c>
      <c r="J50" s="16">
        <v>8.42</v>
      </c>
      <c r="K50" s="3">
        <v>341.71199999999999</v>
      </c>
      <c r="L50" s="41">
        <v>2.238</v>
      </c>
      <c r="M50" s="16">
        <v>12.041</v>
      </c>
      <c r="N50" s="16">
        <v>22.300999999999998</v>
      </c>
      <c r="O50" s="128">
        <v>24.974</v>
      </c>
      <c r="P50" s="16">
        <v>729.87699999999995</v>
      </c>
    </row>
    <row r="51" spans="1:16" x14ac:dyDescent="0.2">
      <c r="A51" s="14">
        <v>2018</v>
      </c>
      <c r="B51" s="14">
        <v>12</v>
      </c>
      <c r="C51" s="39">
        <f t="shared" si="1"/>
        <v>2018.9166666666667</v>
      </c>
      <c r="D51" s="26">
        <v>20.064999999999998</v>
      </c>
      <c r="E51" s="16">
        <v>89.754999999999995</v>
      </c>
      <c r="F51" s="16">
        <v>24.844999999999999</v>
      </c>
      <c r="G51" s="16">
        <v>22.821000000000002</v>
      </c>
      <c r="H51" s="16">
        <v>28.98</v>
      </c>
      <c r="I51" s="16">
        <v>3.8220000000000001</v>
      </c>
      <c r="J51" s="16">
        <v>9.6</v>
      </c>
      <c r="K51" s="3">
        <v>0.59599999999999997</v>
      </c>
      <c r="L51" s="41">
        <v>3.6587096774193544</v>
      </c>
      <c r="M51" s="16">
        <v>17.512</v>
      </c>
      <c r="N51" s="16">
        <v>21.373548387096776</v>
      </c>
      <c r="O51" s="128">
        <v>36.164000000000001</v>
      </c>
      <c r="P51" s="16">
        <v>730.59299999999996</v>
      </c>
    </row>
    <row r="52" spans="1:16" x14ac:dyDescent="0.2">
      <c r="A52" s="14">
        <v>2019</v>
      </c>
      <c r="B52" s="14">
        <v>1</v>
      </c>
      <c r="C52" s="63">
        <f t="shared" si="1"/>
        <v>2019</v>
      </c>
      <c r="D52" s="26">
        <v>9.4</v>
      </c>
      <c r="E52" s="26">
        <v>88.712000000000003</v>
      </c>
      <c r="F52" s="16">
        <v>24.12</v>
      </c>
      <c r="G52" s="16">
        <v>22.271000000000001</v>
      </c>
      <c r="H52" s="16">
        <v>28.085999999999999</v>
      </c>
      <c r="I52" s="16">
        <v>4.8</v>
      </c>
      <c r="J52" s="16">
        <v>11.275</v>
      </c>
      <c r="K52" s="3">
        <v>358.12599999999998</v>
      </c>
      <c r="L52" s="41">
        <v>3.8493548387096777</v>
      </c>
      <c r="M52" s="16">
        <v>18.358000000000001</v>
      </c>
      <c r="N52" s="16">
        <v>22.198064516129033</v>
      </c>
      <c r="O52" s="16">
        <v>41.668999999999997</v>
      </c>
      <c r="P52" s="16">
        <v>731.12900000000002</v>
      </c>
    </row>
    <row r="53" spans="1:16" x14ac:dyDescent="0.2">
      <c r="A53" s="14">
        <v>2019</v>
      </c>
      <c r="B53" s="14">
        <v>2</v>
      </c>
      <c r="C53" s="39">
        <f t="shared" si="1"/>
        <v>2019.0833333333333</v>
      </c>
      <c r="D53" s="26">
        <v>1.52</v>
      </c>
      <c r="E53" s="26">
        <v>88.370999999999995</v>
      </c>
      <c r="F53" s="16">
        <v>24.329000000000001</v>
      </c>
      <c r="G53" s="16">
        <v>22.257999999999999</v>
      </c>
      <c r="H53" s="16">
        <v>28.776</v>
      </c>
      <c r="I53" s="16">
        <v>4.569</v>
      </c>
      <c r="J53" s="16">
        <v>10.878</v>
      </c>
      <c r="K53" s="3">
        <v>357.38799999999998</v>
      </c>
      <c r="L53" s="41">
        <v>4.0507142857142853</v>
      </c>
      <c r="M53" s="16">
        <v>18.847000000000001</v>
      </c>
      <c r="N53" s="16">
        <v>24.079642857142858</v>
      </c>
      <c r="O53" s="16">
        <v>42.430999999999997</v>
      </c>
      <c r="P53" s="16">
        <v>730.80600000000004</v>
      </c>
    </row>
    <row r="54" spans="1:16" x14ac:dyDescent="0.2">
      <c r="A54" s="14">
        <v>2019</v>
      </c>
      <c r="B54" s="14">
        <v>3</v>
      </c>
      <c r="C54" s="39">
        <f t="shared" si="1"/>
        <v>2019.1666666666667</v>
      </c>
      <c r="D54" s="26">
        <v>19.43</v>
      </c>
      <c r="E54" s="26">
        <v>86.051000000000002</v>
      </c>
      <c r="F54" s="16">
        <v>24.606000000000002</v>
      </c>
      <c r="G54" s="16">
        <v>22.280999999999999</v>
      </c>
      <c r="H54" s="16">
        <v>29.533000000000001</v>
      </c>
      <c r="I54" s="16">
        <v>4.7569999999999997</v>
      </c>
      <c r="J54" s="16">
        <v>11.855</v>
      </c>
      <c r="K54" s="3">
        <v>357.38200000000001</v>
      </c>
      <c r="L54" s="41">
        <v>4.6749999999999998</v>
      </c>
      <c r="M54" s="16">
        <v>19.673999999999999</v>
      </c>
      <c r="N54" s="16">
        <v>25.921935483870968</v>
      </c>
      <c r="O54" s="16">
        <v>44.085000000000001</v>
      </c>
      <c r="P54" s="16">
        <v>730.73</v>
      </c>
    </row>
    <row r="55" spans="1:16" x14ac:dyDescent="0.2">
      <c r="A55" s="14">
        <v>2019</v>
      </c>
      <c r="B55" s="14">
        <v>4</v>
      </c>
      <c r="C55" s="39">
        <f t="shared" si="1"/>
        <v>2019.25</v>
      </c>
      <c r="D55" s="26">
        <v>75.694999999999993</v>
      </c>
      <c r="E55" s="26">
        <v>86.515000000000001</v>
      </c>
      <c r="F55" s="16">
        <v>25.859000000000002</v>
      </c>
      <c r="G55" s="16">
        <v>23.300999999999998</v>
      </c>
      <c r="H55" s="16">
        <v>31.061</v>
      </c>
      <c r="I55" s="16">
        <v>3.8319999999999999</v>
      </c>
      <c r="J55" s="16">
        <v>10.172000000000001</v>
      </c>
      <c r="K55" s="3">
        <v>355.31700000000001</v>
      </c>
      <c r="L55" s="41">
        <v>4.6893333333333338</v>
      </c>
      <c r="M55" s="16">
        <v>19.161000000000001</v>
      </c>
      <c r="N55" s="16">
        <v>26.434000000000001</v>
      </c>
      <c r="O55" s="16">
        <v>42.768000000000001</v>
      </c>
      <c r="P55" s="16">
        <v>730.58399999999995</v>
      </c>
    </row>
    <row r="56" spans="1:16" x14ac:dyDescent="0.2">
      <c r="A56" s="14">
        <v>2019</v>
      </c>
      <c r="B56" s="14">
        <v>5</v>
      </c>
      <c r="C56" s="39">
        <f t="shared" si="1"/>
        <v>2019.3333333333333</v>
      </c>
      <c r="D56" s="26">
        <v>342.27</v>
      </c>
      <c r="E56" s="26">
        <v>92.588999999999999</v>
      </c>
      <c r="F56" s="16">
        <v>25.841999999999999</v>
      </c>
      <c r="G56" s="16">
        <v>23.664999999999999</v>
      </c>
      <c r="H56" s="16">
        <v>31.009</v>
      </c>
      <c r="I56" s="16">
        <v>2.3879999999999999</v>
      </c>
      <c r="J56" s="16">
        <v>8.0730000000000004</v>
      </c>
      <c r="K56" s="3">
        <v>19.376999999999999</v>
      </c>
      <c r="L56" s="41">
        <v>3.2474193548387098</v>
      </c>
      <c r="M56" s="16">
        <v>14.243</v>
      </c>
      <c r="N56" s="16">
        <v>25.904838709677399</v>
      </c>
      <c r="O56" s="16">
        <v>32.325000000000003</v>
      </c>
      <c r="P56" s="16">
        <v>729.78</v>
      </c>
    </row>
    <row r="57" spans="1:16" x14ac:dyDescent="0.2">
      <c r="A57" s="14">
        <v>2019</v>
      </c>
      <c r="B57" s="14">
        <v>6</v>
      </c>
      <c r="C57" s="39">
        <f t="shared" si="1"/>
        <v>2019.4166666666667</v>
      </c>
      <c r="D57" s="26">
        <v>210.06</v>
      </c>
      <c r="E57" s="16">
        <v>93.944999999999993</v>
      </c>
      <c r="F57" s="16">
        <v>25.917000000000002</v>
      </c>
      <c r="G57" s="16">
        <v>23.773</v>
      </c>
      <c r="H57" s="16">
        <v>30.670999999999999</v>
      </c>
      <c r="I57" s="16">
        <v>2.4</v>
      </c>
      <c r="J57" s="16">
        <v>8.0670000000000002</v>
      </c>
      <c r="K57" s="3">
        <v>353.44499999999999</v>
      </c>
      <c r="L57" s="41">
        <v>2.9376666666666664</v>
      </c>
      <c r="M57" s="16">
        <v>13.103999999999999</v>
      </c>
      <c r="N57" s="16">
        <v>25.369333333333334</v>
      </c>
      <c r="O57" s="16">
        <v>29.608000000000001</v>
      </c>
      <c r="P57" s="16">
        <v>730.096</v>
      </c>
    </row>
    <row r="58" spans="1:16" x14ac:dyDescent="0.2">
      <c r="A58" s="14">
        <v>2019</v>
      </c>
      <c r="B58" s="14">
        <v>7</v>
      </c>
      <c r="C58" s="39">
        <f t="shared" si="1"/>
        <v>2019.5</v>
      </c>
      <c r="D58" s="26">
        <v>373.125</v>
      </c>
      <c r="E58" s="16">
        <v>95.616</v>
      </c>
      <c r="F58" s="16">
        <v>25.087</v>
      </c>
      <c r="G58" s="16">
        <v>22.992000000000001</v>
      </c>
      <c r="H58" s="16">
        <v>29.638999999999999</v>
      </c>
      <c r="I58" s="16">
        <v>2.8879999999999999</v>
      </c>
      <c r="J58" s="16">
        <v>9.0429999999999993</v>
      </c>
      <c r="K58" s="3">
        <v>335.25900000000001</v>
      </c>
      <c r="L58" s="41">
        <v>2.7603225806451612</v>
      </c>
      <c r="M58" s="16">
        <v>12.815</v>
      </c>
      <c r="N58" s="16">
        <v>25.529677419354837</v>
      </c>
      <c r="O58" s="16">
        <v>28.466999999999999</v>
      </c>
      <c r="P58" s="16">
        <v>730.27599999999995</v>
      </c>
    </row>
    <row r="59" spans="1:16" x14ac:dyDescent="0.2">
      <c r="A59" s="14">
        <v>2019</v>
      </c>
      <c r="B59" s="14">
        <v>8</v>
      </c>
      <c r="C59" s="39">
        <f t="shared" si="1"/>
        <v>2019.5833333333333</v>
      </c>
      <c r="D59" s="26">
        <v>205.23500000000001</v>
      </c>
      <c r="E59" s="26">
        <v>95.3</v>
      </c>
      <c r="F59" s="16">
        <v>25.285</v>
      </c>
      <c r="G59" s="16">
        <v>23.053000000000001</v>
      </c>
      <c r="H59" s="16">
        <v>29.734999999999999</v>
      </c>
      <c r="I59" s="16">
        <v>2.63</v>
      </c>
      <c r="J59" s="16">
        <v>8.8010000000000002</v>
      </c>
      <c r="K59" s="3">
        <v>340.15600000000001</v>
      </c>
      <c r="L59" s="41">
        <f>84.97
/31</f>
        <v>2.7409677419354836</v>
      </c>
      <c r="M59" s="16">
        <v>12.521000000000001</v>
      </c>
      <c r="N59" s="16">
        <v>25.945161290322581</v>
      </c>
      <c r="O59" s="16">
        <v>27.562999999999999</v>
      </c>
      <c r="P59" s="16">
        <v>730.40599999999995</v>
      </c>
    </row>
    <row r="60" spans="1:16" x14ac:dyDescent="0.2">
      <c r="A60" s="14">
        <v>2019</v>
      </c>
      <c r="B60" s="14">
        <v>9</v>
      </c>
      <c r="C60" s="39">
        <f t="shared" si="1"/>
        <v>2019.6666666666667</v>
      </c>
      <c r="D60" s="26">
        <v>206.75</v>
      </c>
      <c r="E60" s="26">
        <v>96.335999999999999</v>
      </c>
      <c r="F60" s="16">
        <v>24.98</v>
      </c>
      <c r="G60" s="16">
        <v>22.948</v>
      </c>
      <c r="H60" s="16">
        <v>29.495999999999999</v>
      </c>
      <c r="I60" s="16">
        <v>2.456</v>
      </c>
      <c r="J60" s="16">
        <v>8.51</v>
      </c>
      <c r="K60" s="3">
        <v>286.39400000000001</v>
      </c>
      <c r="L60" s="41">
        <v>2.6016666666666666</v>
      </c>
      <c r="M60" s="16">
        <v>12.452999999999999</v>
      </c>
      <c r="N60" s="16">
        <v>25.670999999999999</v>
      </c>
      <c r="O60" s="16">
        <v>26.588999999999999</v>
      </c>
      <c r="P60" s="16">
        <v>730.327</v>
      </c>
    </row>
    <row r="61" spans="1:16" x14ac:dyDescent="0.2">
      <c r="A61" s="14">
        <v>2019</v>
      </c>
      <c r="B61" s="14">
        <v>10</v>
      </c>
      <c r="C61" s="39">
        <f t="shared" si="1"/>
        <v>2019.75</v>
      </c>
      <c r="D61" s="26">
        <v>398.78499999999997</v>
      </c>
      <c r="E61" s="26">
        <v>95.266000000000005</v>
      </c>
      <c r="F61" s="16">
        <v>24.741</v>
      </c>
      <c r="G61" s="16">
        <v>22.469000000000001</v>
      </c>
      <c r="H61" s="16">
        <v>29.64</v>
      </c>
      <c r="I61" s="16">
        <v>2.0529999999999999</v>
      </c>
      <c r="J61" s="16">
        <v>7.9779999999999998</v>
      </c>
      <c r="K61" s="3">
        <v>155.61799999999999</v>
      </c>
      <c r="L61" s="41">
        <v>2.584516129032258</v>
      </c>
      <c r="M61" s="16">
        <v>12.932</v>
      </c>
      <c r="N61" s="16">
        <v>24.210967741935484</v>
      </c>
      <c r="O61" s="16">
        <v>27.199000000000002</v>
      </c>
      <c r="P61" s="16">
        <v>729.93899999999996</v>
      </c>
    </row>
    <row r="62" spans="1:16" x14ac:dyDescent="0.2">
      <c r="A62" s="14">
        <v>2019</v>
      </c>
      <c r="B62" s="14">
        <v>11</v>
      </c>
      <c r="C62" s="39">
        <f t="shared" si="1"/>
        <v>2019.8333333333333</v>
      </c>
      <c r="D62" s="26">
        <v>247.77500000000001</v>
      </c>
      <c r="E62" s="26">
        <v>95.697000000000003</v>
      </c>
      <c r="F62" s="16">
        <v>24.88</v>
      </c>
      <c r="G62" s="16">
        <v>22.92</v>
      </c>
      <c r="H62" s="16">
        <v>29.055</v>
      </c>
      <c r="I62" s="16">
        <v>2.6930000000000001</v>
      </c>
      <c r="J62" s="16">
        <v>8.5790000000000006</v>
      </c>
      <c r="K62" s="3">
        <v>336.37299999999999</v>
      </c>
      <c r="L62" s="41">
        <v>2.4853333333333336</v>
      </c>
      <c r="M62" s="16">
        <v>12.882999999999999</v>
      </c>
      <c r="N62" s="16">
        <f>668.43/30</f>
        <v>22.280999999999999</v>
      </c>
      <c r="O62" s="16">
        <v>26.407</v>
      </c>
      <c r="P62" s="16">
        <v>729.66499999999996</v>
      </c>
    </row>
    <row r="63" spans="1:16" x14ac:dyDescent="0.2">
      <c r="A63" s="14">
        <v>2019</v>
      </c>
      <c r="B63" s="14">
        <v>12</v>
      </c>
      <c r="C63" s="39">
        <f t="shared" si="1"/>
        <v>2019.9166666666667</v>
      </c>
      <c r="D63" s="26">
        <v>160.91</v>
      </c>
      <c r="E63" s="26">
        <v>95.099000000000004</v>
      </c>
      <c r="F63" s="16">
        <v>25.058</v>
      </c>
      <c r="G63" s="16">
        <v>23.149000000000001</v>
      </c>
      <c r="H63" s="16">
        <v>29.044</v>
      </c>
      <c r="I63" s="16">
        <v>3.04</v>
      </c>
      <c r="J63" s="16">
        <v>9.1170000000000009</v>
      </c>
      <c r="K63" s="3">
        <v>350.923</v>
      </c>
      <c r="L63" s="41">
        <v>2.5732258064516129</v>
      </c>
      <c r="M63" s="16">
        <v>13.000999999999999</v>
      </c>
      <c r="N63" s="16">
        <v>21.245161290322581</v>
      </c>
      <c r="O63" s="16">
        <v>26.280999999999999</v>
      </c>
      <c r="P63" s="16">
        <v>729.71400000000006</v>
      </c>
    </row>
    <row r="64" spans="1:16" x14ac:dyDescent="0.2">
      <c r="A64" s="14">
        <v>2020</v>
      </c>
      <c r="B64" s="14">
        <v>1</v>
      </c>
      <c r="C64" s="63">
        <f t="shared" ref="C64:C75" si="2">A64+(B64-1)/12</f>
        <v>2020</v>
      </c>
      <c r="D64" s="26">
        <v>59.055</v>
      </c>
      <c r="E64" s="26">
        <v>90.051000000000002</v>
      </c>
      <c r="F64" s="16">
        <v>24.867999999999999</v>
      </c>
      <c r="G64" s="16">
        <v>22.867999999999999</v>
      </c>
      <c r="H64" s="16">
        <v>28.853000000000002</v>
      </c>
      <c r="I64" s="16">
        <v>3.7149999999999999</v>
      </c>
      <c r="J64" s="16">
        <v>9.7370000000000001</v>
      </c>
      <c r="K64" s="3">
        <v>4.8079999999999998</v>
      </c>
      <c r="L64" s="41">
        <v>3.5458064516129033</v>
      </c>
      <c r="M64" s="16">
        <v>17.321999999999999</v>
      </c>
      <c r="N64" s="16">
        <v>22.079677419354841</v>
      </c>
      <c r="O64" s="16">
        <v>34.558</v>
      </c>
      <c r="P64" s="16">
        <v>730.88300000000004</v>
      </c>
    </row>
    <row r="65" spans="1:16" x14ac:dyDescent="0.2">
      <c r="A65" s="14">
        <v>2020</v>
      </c>
      <c r="B65" s="14">
        <v>2</v>
      </c>
      <c r="C65" s="39">
        <f t="shared" si="2"/>
        <v>2020.0833333333333</v>
      </c>
      <c r="D65" s="26">
        <v>14.984999999999999</v>
      </c>
      <c r="E65" s="16">
        <v>88.956000000000003</v>
      </c>
      <c r="F65" s="16">
        <v>24.96</v>
      </c>
      <c r="G65" s="16">
        <v>22.876999999999999</v>
      </c>
      <c r="H65" s="16">
        <v>29.349</v>
      </c>
      <c r="I65" s="16">
        <v>4.375</v>
      </c>
      <c r="J65" s="16">
        <v>10.763999999999999</v>
      </c>
      <c r="K65" s="3">
        <v>357.68599999999998</v>
      </c>
      <c r="L65" s="41">
        <v>4.0665517241379314</v>
      </c>
      <c r="M65" s="16">
        <v>19.375</v>
      </c>
      <c r="N65" s="16">
        <v>24.028965517241382</v>
      </c>
      <c r="O65" s="16">
        <v>38.963999999999999</v>
      </c>
      <c r="P65" s="16">
        <v>730.93600000000004</v>
      </c>
    </row>
    <row r="66" spans="1:16" x14ac:dyDescent="0.2">
      <c r="A66" s="14">
        <v>2020</v>
      </c>
      <c r="B66" s="14">
        <v>3</v>
      </c>
      <c r="C66" s="39">
        <f t="shared" si="2"/>
        <v>2020.1666666666667</v>
      </c>
      <c r="D66" s="26">
        <v>9.0150000000000006</v>
      </c>
      <c r="E66" s="16">
        <v>83.561999999999998</v>
      </c>
      <c r="F66" s="16">
        <v>25.335000000000001</v>
      </c>
      <c r="G66" s="16">
        <v>22.728000000000002</v>
      </c>
      <c r="H66" s="16">
        <v>30.632999999999999</v>
      </c>
      <c r="I66" s="16">
        <v>4.3689999999999998</v>
      </c>
      <c r="J66" s="16">
        <v>11.298</v>
      </c>
      <c r="K66" s="3">
        <v>1.8240000000000001</v>
      </c>
      <c r="L66" s="41">
        <v>5.1525806451612901</v>
      </c>
      <c r="M66" s="16">
        <v>21.071999999999999</v>
      </c>
      <c r="N66" s="16">
        <v>25.914516129032258</v>
      </c>
      <c r="O66" s="16">
        <v>42.801000000000002</v>
      </c>
      <c r="P66" s="16">
        <v>731.43100000000004</v>
      </c>
    </row>
    <row r="67" spans="1:16" x14ac:dyDescent="0.2">
      <c r="A67" s="14">
        <v>2020</v>
      </c>
      <c r="B67" s="14">
        <v>4</v>
      </c>
      <c r="C67" s="39">
        <f t="shared" si="2"/>
        <v>2020.25</v>
      </c>
      <c r="D67" s="26">
        <v>154.05000000000001</v>
      </c>
      <c r="E67" s="16">
        <v>89.781000000000006</v>
      </c>
      <c r="F67" s="16">
        <v>25.837</v>
      </c>
      <c r="G67" s="16">
        <v>23.553000000000001</v>
      </c>
      <c r="H67" s="16">
        <v>31.013000000000002</v>
      </c>
      <c r="I67" s="16">
        <v>3.343</v>
      </c>
      <c r="J67" s="16">
        <v>9.0809999999999995</v>
      </c>
      <c r="K67" s="3">
        <v>3.2080000000000002</v>
      </c>
      <c r="L67" s="41">
        <v>3.9650000000000003</v>
      </c>
      <c r="M67" s="16">
        <v>16.914999999999999</v>
      </c>
      <c r="N67" s="16">
        <v>26.330666666666666</v>
      </c>
      <c r="O67" s="16">
        <v>35.710999999999999</v>
      </c>
      <c r="P67" s="16">
        <v>730.91600000000005</v>
      </c>
    </row>
    <row r="68" spans="1:16" x14ac:dyDescent="0.2">
      <c r="A68" s="14">
        <v>2020</v>
      </c>
      <c r="B68" s="14">
        <v>5</v>
      </c>
      <c r="C68" s="39">
        <f t="shared" si="2"/>
        <v>2020.3333333333333</v>
      </c>
      <c r="D68" s="26">
        <v>150.245</v>
      </c>
      <c r="E68" s="26">
        <v>92.760999999999996</v>
      </c>
      <c r="F68" s="16">
        <v>26.053000000000001</v>
      </c>
      <c r="G68" s="16">
        <v>23.646999999999998</v>
      </c>
      <c r="H68" s="16">
        <v>30.747</v>
      </c>
      <c r="I68" s="16">
        <v>2.5870000000000002</v>
      </c>
      <c r="J68" s="16">
        <v>8.5269999999999992</v>
      </c>
      <c r="K68" s="3">
        <v>1.3029999999999999</v>
      </c>
      <c r="L68" s="41">
        <f>108.58/31</f>
        <v>3.5025806451612902</v>
      </c>
      <c r="M68" s="16">
        <v>14.427</v>
      </c>
      <c r="N68" s="16">
        <v>25.959032258064518</v>
      </c>
      <c r="O68" s="16">
        <v>31.468</v>
      </c>
      <c r="P68" s="16">
        <v>730.26300000000003</v>
      </c>
    </row>
    <row r="69" spans="1:16" x14ac:dyDescent="0.2">
      <c r="A69" s="14">
        <v>2020</v>
      </c>
      <c r="B69" s="14">
        <v>6</v>
      </c>
      <c r="C69" s="39">
        <f t="shared" si="2"/>
        <v>2020.4166666666667</v>
      </c>
      <c r="D69" s="26">
        <v>411.23</v>
      </c>
      <c r="E69" s="26">
        <v>95.378</v>
      </c>
      <c r="F69" s="16">
        <v>25.428999999999998</v>
      </c>
      <c r="G69" s="16">
        <v>23.157</v>
      </c>
      <c r="H69" s="16">
        <v>30.346</v>
      </c>
      <c r="I69" s="16">
        <v>2.081</v>
      </c>
      <c r="J69" s="16">
        <v>7.57</v>
      </c>
      <c r="K69" s="3">
        <v>332.63200000000001</v>
      </c>
      <c r="L69" s="41">
        <v>2.6633333333333336</v>
      </c>
      <c r="M69" s="16">
        <v>11.895</v>
      </c>
      <c r="N69" s="16">
        <v>25.427333333333333</v>
      </c>
      <c r="O69" s="16">
        <v>26.62</v>
      </c>
      <c r="P69" s="16">
        <v>730.26300000000003</v>
      </c>
    </row>
    <row r="70" spans="1:16" x14ac:dyDescent="0.2">
      <c r="A70" s="14">
        <v>2020</v>
      </c>
      <c r="B70" s="14">
        <v>7</v>
      </c>
      <c r="C70" s="39">
        <f t="shared" si="2"/>
        <v>2020.5</v>
      </c>
      <c r="D70" s="26">
        <v>134.495</v>
      </c>
      <c r="E70" s="26">
        <v>95.376000000000005</v>
      </c>
      <c r="F70" s="16">
        <v>25.204000000000001</v>
      </c>
      <c r="G70" s="16">
        <v>23.18</v>
      </c>
      <c r="H70" s="16">
        <v>29.561</v>
      </c>
      <c r="I70" s="16">
        <v>1.377</v>
      </c>
      <c r="J70" s="16">
        <v>5.556</v>
      </c>
      <c r="K70" s="3">
        <v>346.20299999999997</v>
      </c>
      <c r="L70" s="41">
        <v>2.6893548387096775</v>
      </c>
      <c r="M70" s="16">
        <v>12.78</v>
      </c>
      <c r="N70" s="16">
        <v>25.52548387096774</v>
      </c>
      <c r="O70" s="16">
        <v>27.47</v>
      </c>
      <c r="P70" s="16">
        <v>730.19299999999998</v>
      </c>
    </row>
    <row r="71" spans="1:16" x14ac:dyDescent="0.2">
      <c r="A71" s="14">
        <v>2020</v>
      </c>
      <c r="B71" s="14">
        <v>8</v>
      </c>
      <c r="C71" s="39">
        <f t="shared" si="2"/>
        <v>2020.5833333333333</v>
      </c>
      <c r="D71" s="26">
        <v>250.82999999999998</v>
      </c>
      <c r="E71" s="26">
        <v>95.394000000000005</v>
      </c>
      <c r="F71" s="16">
        <v>25.177</v>
      </c>
      <c r="G71" s="16">
        <v>23.13</v>
      </c>
      <c r="H71" s="16">
        <v>29.638000000000002</v>
      </c>
      <c r="K71" s="3"/>
      <c r="L71" s="41">
        <v>2.4932258064516133</v>
      </c>
      <c r="M71" s="16">
        <v>12.356</v>
      </c>
      <c r="N71" s="16">
        <v>25.958387096774196</v>
      </c>
      <c r="O71" s="16">
        <v>26.084</v>
      </c>
      <c r="P71" s="16">
        <v>730.16</v>
      </c>
    </row>
    <row r="72" spans="1:16" x14ac:dyDescent="0.2">
      <c r="A72" s="14">
        <v>2020</v>
      </c>
      <c r="B72" s="14">
        <v>9</v>
      </c>
      <c r="C72" s="39">
        <f t="shared" si="2"/>
        <v>2020.6666666666667</v>
      </c>
      <c r="D72" s="26">
        <v>291.84500000000003</v>
      </c>
      <c r="E72" s="26">
        <v>94.447999999999993</v>
      </c>
      <c r="F72" s="16">
        <v>25.222000000000001</v>
      </c>
      <c r="G72" s="16">
        <v>23.074999999999999</v>
      </c>
      <c r="H72" s="16">
        <v>30.050999999999998</v>
      </c>
      <c r="I72" s="16">
        <v>2.0110000000000001</v>
      </c>
      <c r="J72" s="16">
        <v>8.2959999999999994</v>
      </c>
      <c r="K72" s="3">
        <v>53.942</v>
      </c>
      <c r="L72" s="41">
        <v>3.0825</v>
      </c>
      <c r="M72" s="16">
        <v>13.436</v>
      </c>
      <c r="N72" s="16">
        <f>759.02/30</f>
        <v>25.300666666666665</v>
      </c>
      <c r="O72" s="16">
        <v>27.417999999999999</v>
      </c>
      <c r="P72" s="16">
        <v>729.13099999999997</v>
      </c>
    </row>
    <row r="73" spans="1:16" x14ac:dyDescent="0.2">
      <c r="A73" s="14">
        <v>2020</v>
      </c>
      <c r="B73" s="14">
        <v>10</v>
      </c>
      <c r="C73" s="39">
        <f t="shared" si="2"/>
        <v>2020.75</v>
      </c>
      <c r="D73" s="26">
        <v>149.60500000000002</v>
      </c>
      <c r="E73" s="26">
        <v>94.064999999999998</v>
      </c>
      <c r="F73" s="16">
        <v>24.503</v>
      </c>
      <c r="G73" s="16">
        <v>22.366</v>
      </c>
      <c r="H73" s="16">
        <v>28.972999999999999</v>
      </c>
      <c r="I73" s="16">
        <v>2.2250000000000001</v>
      </c>
      <c r="J73" s="16">
        <v>7.819</v>
      </c>
      <c r="K73" s="3">
        <v>153.721</v>
      </c>
      <c r="L73" s="41">
        <v>3.2183333333333333</v>
      </c>
      <c r="M73" s="16">
        <v>14.614000000000001</v>
      </c>
      <c r="N73" s="16">
        <v>24.206296296296298</v>
      </c>
      <c r="O73" s="16">
        <v>32.609000000000002</v>
      </c>
      <c r="P73" s="16">
        <v>729.64599999999996</v>
      </c>
    </row>
    <row r="74" spans="1:16" x14ac:dyDescent="0.2">
      <c r="A74" s="14">
        <v>2020</v>
      </c>
      <c r="B74" s="14">
        <v>11</v>
      </c>
      <c r="C74" s="39">
        <f t="shared" si="2"/>
        <v>2020.8333333333333</v>
      </c>
      <c r="D74" s="26">
        <v>377.95499999999998</v>
      </c>
      <c r="E74" s="26">
        <v>95.036000000000001</v>
      </c>
      <c r="F74" s="16">
        <v>23.71</v>
      </c>
      <c r="G74" s="16">
        <v>21.981999999999999</v>
      </c>
      <c r="H74" s="16">
        <v>27.838000000000001</v>
      </c>
      <c r="I74" s="16">
        <v>3.0059999999999998</v>
      </c>
      <c r="J74" s="16">
        <v>9.0630000000000006</v>
      </c>
      <c r="K74" s="3">
        <v>189.91200000000001</v>
      </c>
      <c r="L74" s="41">
        <v>2.6436666666666668</v>
      </c>
      <c r="M74" s="16">
        <v>12.875999999999999</v>
      </c>
      <c r="N74" s="16">
        <v>22.377666666666666</v>
      </c>
      <c r="O74" s="16">
        <v>28.661000000000001</v>
      </c>
      <c r="P74" s="16">
        <v>729.91</v>
      </c>
    </row>
    <row r="75" spans="1:16" x14ac:dyDescent="0.2">
      <c r="A75" s="14">
        <v>2020</v>
      </c>
      <c r="B75" s="14">
        <v>12</v>
      </c>
      <c r="C75" s="39">
        <f t="shared" si="2"/>
        <v>2020.9166666666667</v>
      </c>
      <c r="D75" s="26">
        <v>190.12</v>
      </c>
      <c r="E75" s="26">
        <v>91.694000000000003</v>
      </c>
      <c r="F75" s="16">
        <v>24.126999999999999</v>
      </c>
      <c r="G75" s="16">
        <v>22.285</v>
      </c>
      <c r="H75" s="16">
        <v>27.824999999999999</v>
      </c>
      <c r="I75" s="16">
        <v>3.2879999999999998</v>
      </c>
      <c r="J75" s="16">
        <v>9.48</v>
      </c>
      <c r="K75" s="3">
        <v>352.99799999999999</v>
      </c>
      <c r="L75" s="41">
        <v>3.2658064516129031</v>
      </c>
      <c r="M75" s="16">
        <v>15.337999999999999</v>
      </c>
      <c r="N75" s="16">
        <v>21.417741935483871</v>
      </c>
      <c r="O75" s="16">
        <v>33.688000000000002</v>
      </c>
      <c r="P75" s="16">
        <v>730.447</v>
      </c>
    </row>
    <row r="76" spans="1:16" x14ac:dyDescent="0.2">
      <c r="A76" s="14">
        <v>2021</v>
      </c>
      <c r="B76" s="14">
        <v>1</v>
      </c>
      <c r="C76" s="63">
        <f t="shared" ref="C76:C87" si="3">A76+(B76-1)/12</f>
        <v>2021</v>
      </c>
      <c r="D76" s="26">
        <v>21.335000000000001</v>
      </c>
      <c r="E76" s="26">
        <v>86.531999999999996</v>
      </c>
      <c r="F76" s="16">
        <v>24.189</v>
      </c>
      <c r="G76" s="16">
        <v>22.021000000000001</v>
      </c>
      <c r="H76" s="16">
        <v>28.445</v>
      </c>
      <c r="I76" s="16">
        <v>3.7490000000000001</v>
      </c>
      <c r="J76" s="16">
        <v>10.147</v>
      </c>
      <c r="K76" s="3">
        <v>10.484999999999999</v>
      </c>
      <c r="L76" s="41">
        <v>4.1806451612903226</v>
      </c>
      <c r="M76" s="16">
        <v>18.207000000000001</v>
      </c>
      <c r="N76" s="16">
        <v>22.240967741935485</v>
      </c>
      <c r="O76" s="16">
        <v>39.441000000000003</v>
      </c>
      <c r="P76" s="16">
        <v>730.28200000000004</v>
      </c>
    </row>
    <row r="77" spans="1:16" x14ac:dyDescent="0.2">
      <c r="A77" s="14">
        <v>2021</v>
      </c>
      <c r="B77" s="14">
        <v>2</v>
      </c>
      <c r="C77" s="39">
        <f t="shared" si="3"/>
        <v>2021.0833333333333</v>
      </c>
      <c r="D77" s="16">
        <v>18.8</v>
      </c>
      <c r="E77" s="26">
        <v>86.536000000000001</v>
      </c>
      <c r="F77" s="16">
        <v>24.242999999999999</v>
      </c>
      <c r="G77" s="16">
        <v>22.06</v>
      </c>
      <c r="H77" s="16">
        <v>28.763000000000002</v>
      </c>
      <c r="I77" s="16">
        <v>4.0289999999999999</v>
      </c>
      <c r="J77" s="16">
        <v>10.052</v>
      </c>
      <c r="K77" s="3">
        <v>356.25299999999999</v>
      </c>
      <c r="L77" s="41">
        <v>4.5182142857142855</v>
      </c>
      <c r="M77" s="16">
        <v>19.532</v>
      </c>
      <c r="N77" s="16">
        <v>24.148571428571426</v>
      </c>
      <c r="O77" s="16">
        <v>41.883000000000003</v>
      </c>
      <c r="P77" s="16">
        <v>730.41499999999996</v>
      </c>
    </row>
    <row r="78" spans="1:16" x14ac:dyDescent="0.2">
      <c r="A78" s="14">
        <v>2021</v>
      </c>
      <c r="B78" s="14">
        <v>3</v>
      </c>
      <c r="C78" s="39">
        <f t="shared" si="3"/>
        <v>2021.1666666666667</v>
      </c>
      <c r="D78" s="16">
        <v>42.034999999999997</v>
      </c>
      <c r="E78" s="26">
        <v>83.221000000000004</v>
      </c>
      <c r="F78" s="16">
        <v>24.356000000000002</v>
      </c>
      <c r="G78" s="16">
        <v>21.960999999999999</v>
      </c>
      <c r="H78" s="16">
        <v>29.408999999999999</v>
      </c>
      <c r="I78" s="16">
        <v>3.6680000000000001</v>
      </c>
      <c r="J78" s="16">
        <v>10.234999999999999</v>
      </c>
      <c r="K78" s="3">
        <v>7.2750000000000004</v>
      </c>
      <c r="L78" s="41">
        <v>4.6738709677419354</v>
      </c>
      <c r="M78" s="16">
        <v>18.978999999999999</v>
      </c>
      <c r="N78" s="16">
        <v>26.008064516129032</v>
      </c>
      <c r="O78" s="16">
        <v>39.972999999999999</v>
      </c>
      <c r="P78" s="16">
        <v>730.74900000000002</v>
      </c>
    </row>
    <row r="79" spans="1:16" x14ac:dyDescent="0.2">
      <c r="A79" s="14">
        <v>2021</v>
      </c>
      <c r="B79" s="14">
        <v>4</v>
      </c>
      <c r="C79" s="39">
        <f t="shared" si="3"/>
        <v>2021.25</v>
      </c>
      <c r="D79" s="16">
        <v>160.655</v>
      </c>
      <c r="E79" s="16">
        <v>90.744</v>
      </c>
      <c r="F79" s="16">
        <v>24.52</v>
      </c>
      <c r="G79" s="16">
        <v>22.495000000000001</v>
      </c>
      <c r="H79" s="16">
        <v>28.986000000000001</v>
      </c>
      <c r="I79" s="16">
        <v>3.0990000000000002</v>
      </c>
      <c r="J79" s="16">
        <v>8.9220000000000006</v>
      </c>
      <c r="K79" s="3">
        <v>1.2649999999999999</v>
      </c>
      <c r="L79" s="41">
        <v>3.4939999999999998</v>
      </c>
      <c r="M79" s="16">
        <v>15.69</v>
      </c>
      <c r="N79" s="16">
        <v>26.475999999999999</v>
      </c>
      <c r="O79" s="16">
        <v>32.945999999999998</v>
      </c>
      <c r="P79" s="16">
        <v>729.96799999999996</v>
      </c>
    </row>
    <row r="80" spans="1:16" x14ac:dyDescent="0.2">
      <c r="A80" s="14">
        <v>2021</v>
      </c>
      <c r="B80" s="14">
        <v>5</v>
      </c>
      <c r="C80" s="39">
        <f t="shared" si="3"/>
        <v>2021.3333333333333</v>
      </c>
      <c r="D80" s="16">
        <v>259.96500000000003</v>
      </c>
      <c r="E80" s="16">
        <v>94.034999999999997</v>
      </c>
      <c r="F80" s="16">
        <v>24.507000000000001</v>
      </c>
      <c r="G80" s="16">
        <v>22.741</v>
      </c>
      <c r="H80" s="16">
        <v>28.550999999999998</v>
      </c>
      <c r="I80" s="16">
        <v>2.653</v>
      </c>
      <c r="J80" s="16">
        <v>8.3379999999999992</v>
      </c>
      <c r="K80" s="3">
        <v>350.822</v>
      </c>
      <c r="L80" s="41">
        <v>2.9070967741935485</v>
      </c>
      <c r="M80" s="16">
        <v>13.795</v>
      </c>
      <c r="N80" s="16">
        <v>26.019677419354839</v>
      </c>
      <c r="O80" s="16">
        <v>28.959</v>
      </c>
      <c r="P80" s="16">
        <v>730.57100000000003</v>
      </c>
    </row>
    <row r="81" spans="1:16" x14ac:dyDescent="0.2">
      <c r="A81" s="14">
        <v>2021</v>
      </c>
      <c r="B81" s="14">
        <v>6</v>
      </c>
      <c r="C81" s="39">
        <f t="shared" si="3"/>
        <v>2021.4166666666667</v>
      </c>
      <c r="D81" s="26">
        <v>332.74</v>
      </c>
      <c r="E81" s="26">
        <v>94.147000000000006</v>
      </c>
      <c r="F81" s="16">
        <v>24.251999999999999</v>
      </c>
      <c r="G81" s="16">
        <v>22.213000000000001</v>
      </c>
      <c r="H81" s="16">
        <v>28.376999999999999</v>
      </c>
      <c r="I81" s="16">
        <v>2.3969999999999998</v>
      </c>
      <c r="J81" s="16">
        <v>7.8840000000000003</v>
      </c>
      <c r="K81" s="3">
        <v>343.54700000000003</v>
      </c>
      <c r="L81" s="41">
        <v>2.6543333333333332</v>
      </c>
      <c r="M81" s="16">
        <v>12.952</v>
      </c>
      <c r="N81" s="16">
        <v>25.569333333333336</v>
      </c>
      <c r="O81" s="16">
        <v>26.966000000000001</v>
      </c>
      <c r="P81" s="16">
        <v>730.80499999999995</v>
      </c>
    </row>
    <row r="82" spans="1:16" x14ac:dyDescent="0.2">
      <c r="A82" s="14">
        <v>2021</v>
      </c>
      <c r="B82" s="14">
        <v>7</v>
      </c>
      <c r="C82" s="39">
        <f t="shared" si="3"/>
        <v>2021.5</v>
      </c>
      <c r="D82" s="26">
        <v>218.315</v>
      </c>
      <c r="E82" s="26">
        <v>94.262</v>
      </c>
      <c r="F82" s="16">
        <v>24.597999999999999</v>
      </c>
      <c r="G82" s="16">
        <v>22.363</v>
      </c>
      <c r="H82" s="16">
        <v>28.591000000000001</v>
      </c>
      <c r="I82" s="16">
        <v>2.548</v>
      </c>
      <c r="J82" s="16">
        <v>8.3529999999999998</v>
      </c>
      <c r="K82" s="3">
        <v>353.97699999999998</v>
      </c>
      <c r="L82" s="41">
        <v>2.774193548387097</v>
      </c>
      <c r="M82" s="16">
        <v>13.167</v>
      </c>
      <c r="N82" s="16">
        <v>25.640967741935484</v>
      </c>
      <c r="O82" s="16">
        <v>27.506</v>
      </c>
      <c r="P82" s="16">
        <v>730.58799999999997</v>
      </c>
    </row>
    <row r="83" spans="1:16" x14ac:dyDescent="0.2">
      <c r="A83" s="14">
        <v>2021</v>
      </c>
      <c r="B83" s="14">
        <v>8</v>
      </c>
      <c r="C83" s="39">
        <f t="shared" si="3"/>
        <v>2021.5833333333333</v>
      </c>
      <c r="D83" s="26">
        <v>419.23500000000001</v>
      </c>
      <c r="E83" s="26">
        <v>95.034999999999997</v>
      </c>
      <c r="F83" s="16">
        <v>24.113</v>
      </c>
      <c r="G83" s="16">
        <v>22.178999999999998</v>
      </c>
      <c r="H83" s="16">
        <v>28.646999999999998</v>
      </c>
      <c r="I83" s="16">
        <v>2.1880000000000002</v>
      </c>
      <c r="J83" s="16">
        <v>7.7039999999999997</v>
      </c>
      <c r="K83" s="3">
        <v>290.74900000000002</v>
      </c>
      <c r="L83" s="41">
        <v>2.6848387096774196</v>
      </c>
      <c r="M83" s="16">
        <v>12.754</v>
      </c>
      <c r="N83" s="16">
        <v>26.104193548387098</v>
      </c>
      <c r="O83" s="16">
        <v>26.567</v>
      </c>
      <c r="P83" s="16">
        <v>730.73900000000003</v>
      </c>
    </row>
    <row r="84" spans="1:16" x14ac:dyDescent="0.2">
      <c r="A84" s="14">
        <v>2021</v>
      </c>
      <c r="B84" s="14">
        <v>9</v>
      </c>
      <c r="C84" s="39">
        <f t="shared" si="3"/>
        <v>2021.6666666666667</v>
      </c>
      <c r="D84" s="26">
        <v>302.51</v>
      </c>
      <c r="E84" s="26">
        <v>94.774000000000001</v>
      </c>
      <c r="F84" s="16">
        <v>24.251000000000001</v>
      </c>
      <c r="G84" s="16">
        <v>22.295000000000002</v>
      </c>
      <c r="H84" s="16">
        <v>28.556999999999999</v>
      </c>
      <c r="I84" s="16">
        <v>2.319</v>
      </c>
      <c r="J84" s="16">
        <v>7.73</v>
      </c>
      <c r="K84" s="3">
        <v>318.70999999999998</v>
      </c>
      <c r="L84" s="41">
        <v>2.8423333333333334</v>
      </c>
      <c r="M84" s="16">
        <v>13.51</v>
      </c>
      <c r="N84" s="16">
        <v>25.797666666666665</v>
      </c>
      <c r="O84" s="16">
        <v>27.486999999999998</v>
      </c>
      <c r="P84" s="16">
        <v>730.69399999999996</v>
      </c>
    </row>
    <row r="85" spans="1:16" x14ac:dyDescent="0.2">
      <c r="A85" s="14">
        <v>2021</v>
      </c>
      <c r="B85" s="14">
        <v>10</v>
      </c>
      <c r="C85" s="39">
        <f t="shared" si="3"/>
        <v>2021.75</v>
      </c>
      <c r="D85" s="26">
        <v>286.38499999999999</v>
      </c>
      <c r="E85" s="26">
        <v>95.055999999999997</v>
      </c>
      <c r="F85" s="16">
        <v>24.297000000000001</v>
      </c>
      <c r="G85" s="16">
        <v>22.305</v>
      </c>
      <c r="H85" s="16">
        <v>28.545000000000002</v>
      </c>
      <c r="I85" s="16">
        <v>2.1030000000000002</v>
      </c>
      <c r="J85" s="16">
        <v>7.3929999999999998</v>
      </c>
      <c r="K85" s="3">
        <v>311.08</v>
      </c>
      <c r="L85" s="41">
        <v>2.5770967741935484</v>
      </c>
      <c r="M85" s="16">
        <v>12.413</v>
      </c>
      <c r="N85" s="16">
        <v>24.287419354838708</v>
      </c>
      <c r="O85" s="16">
        <v>25.132999999999999</v>
      </c>
      <c r="P85" s="16">
        <v>730.23900000000003</v>
      </c>
    </row>
    <row r="86" spans="1:16" x14ac:dyDescent="0.2">
      <c r="A86" s="14">
        <v>2021</v>
      </c>
      <c r="B86" s="14">
        <v>11</v>
      </c>
      <c r="C86" s="39">
        <f t="shared" si="3"/>
        <v>2021.8333333333333</v>
      </c>
    </row>
    <row r="87" spans="1:16" x14ac:dyDescent="0.2">
      <c r="A87" s="14">
        <v>2021</v>
      </c>
      <c r="B87" s="14">
        <v>12</v>
      </c>
      <c r="C87" s="39">
        <f t="shared" si="3"/>
        <v>2021.9166666666667</v>
      </c>
    </row>
  </sheetData>
  <phoneticPr fontId="0" type="noConversion"/>
  <pageMargins left="0.75" right="0.75" top="1" bottom="1" header="0.5" footer="0.5"/>
  <pageSetup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495"/>
  <sheetViews>
    <sheetView zoomScale="75" zoomScaleNormal="75" workbookViewId="0">
      <pane ySplit="3" topLeftCell="A4" activePane="bottomLeft" state="frozen"/>
      <selection pane="bottomLeft" activeCell="T301" sqref="T301"/>
    </sheetView>
  </sheetViews>
  <sheetFormatPr defaultRowHeight="12.75" x14ac:dyDescent="0.2"/>
  <cols>
    <col min="1" max="1" width="11.85546875" customWidth="1"/>
    <col min="2" max="2" width="9.28515625" style="16" bestFit="1" customWidth="1"/>
    <col min="3" max="3" width="8.85546875" style="16" bestFit="1" customWidth="1"/>
    <col min="4" max="4" width="8.85546875" style="16" customWidth="1"/>
    <col min="5" max="5" width="10" style="16" customWidth="1"/>
    <col min="6" max="6" width="10.42578125" style="16"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2.85546875" style="16" customWidth="1"/>
    <col min="13" max="13" width="12.85546875" style="139" customWidth="1"/>
    <col min="14" max="15" width="12.85546875" style="16" customWidth="1"/>
    <col min="16" max="16" width="10.140625" style="14" customWidth="1"/>
  </cols>
  <sheetData>
    <row r="1" spans="1:19" x14ac:dyDescent="0.2">
      <c r="A1" s="2" t="s">
        <v>42</v>
      </c>
      <c r="B1" s="25" t="s">
        <v>33</v>
      </c>
      <c r="C1" s="25" t="s">
        <v>12</v>
      </c>
      <c r="D1" s="149" t="s">
        <v>188</v>
      </c>
      <c r="E1" s="149"/>
      <c r="F1" s="149"/>
      <c r="G1" s="149" t="s">
        <v>14</v>
      </c>
      <c r="H1" s="149"/>
      <c r="I1" s="149"/>
      <c r="J1" s="111" t="s">
        <v>179</v>
      </c>
      <c r="K1" s="149" t="s">
        <v>48</v>
      </c>
      <c r="L1" s="149"/>
      <c r="M1" s="149"/>
      <c r="N1" s="149"/>
      <c r="O1" s="145"/>
      <c r="P1" s="15" t="s">
        <v>96</v>
      </c>
    </row>
    <row r="2" spans="1:19" x14ac:dyDescent="0.2">
      <c r="B2" s="25" t="s">
        <v>27</v>
      </c>
      <c r="C2" s="25" t="s">
        <v>1</v>
      </c>
      <c r="D2" s="83" t="s">
        <v>1</v>
      </c>
      <c r="E2" s="69" t="s">
        <v>87</v>
      </c>
      <c r="F2" s="69" t="s">
        <v>55</v>
      </c>
      <c r="G2" s="15" t="s">
        <v>1</v>
      </c>
      <c r="H2" s="15" t="s">
        <v>55</v>
      </c>
      <c r="I2" s="15" t="s">
        <v>46</v>
      </c>
      <c r="J2" s="111" t="s">
        <v>1</v>
      </c>
      <c r="K2" s="15" t="s">
        <v>106</v>
      </c>
      <c r="L2" s="111" t="s">
        <v>181</v>
      </c>
      <c r="M2" s="138" t="s">
        <v>103</v>
      </c>
      <c r="N2" s="119" t="s">
        <v>187</v>
      </c>
      <c r="O2" s="145" t="s">
        <v>209</v>
      </c>
      <c r="P2" s="15" t="s">
        <v>1</v>
      </c>
      <c r="R2" s="130" t="s">
        <v>191</v>
      </c>
      <c r="S2" s="14"/>
    </row>
    <row r="3" spans="1:19" x14ac:dyDescent="0.2">
      <c r="B3" s="25" t="s">
        <v>36</v>
      </c>
      <c r="C3" s="25" t="s">
        <v>37</v>
      </c>
      <c r="D3" s="83" t="s">
        <v>38</v>
      </c>
      <c r="E3" s="69" t="s">
        <v>38</v>
      </c>
      <c r="F3" s="69" t="s">
        <v>38</v>
      </c>
      <c r="G3" s="15" t="s">
        <v>97</v>
      </c>
      <c r="H3" s="15" t="s">
        <v>97</v>
      </c>
      <c r="I3" s="15" t="s">
        <v>45</v>
      </c>
      <c r="J3" s="111" t="s">
        <v>36</v>
      </c>
      <c r="K3" s="15" t="s">
        <v>35</v>
      </c>
      <c r="L3" s="111" t="s">
        <v>35</v>
      </c>
      <c r="M3" s="138" t="s">
        <v>109</v>
      </c>
      <c r="N3" s="119" t="s">
        <v>35</v>
      </c>
      <c r="O3" s="145"/>
      <c r="P3" s="15" t="s">
        <v>95</v>
      </c>
    </row>
    <row r="4" spans="1:19" x14ac:dyDescent="0.2">
      <c r="A4" s="42">
        <v>44197</v>
      </c>
      <c r="B4" s="16">
        <v>0</v>
      </c>
      <c r="C4" s="16">
        <v>84.644000000000005</v>
      </c>
      <c r="D4" s="16">
        <v>24.960999999999999</v>
      </c>
      <c r="E4" s="16">
        <v>22.58</v>
      </c>
      <c r="F4" s="16">
        <v>29.83</v>
      </c>
      <c r="G4" s="16">
        <v>3.5459999999999998</v>
      </c>
      <c r="H4" s="16">
        <v>8.6999999999999993</v>
      </c>
      <c r="I4" s="16">
        <v>38.405000000000001</v>
      </c>
      <c r="J4" s="41">
        <v>4.7859999999999996</v>
      </c>
      <c r="K4" s="16">
        <v>20.843</v>
      </c>
      <c r="L4" s="16">
        <v>21.523</v>
      </c>
      <c r="M4" s="139">
        <v>45.444428796438935</v>
      </c>
      <c r="N4" s="16">
        <v>9.7829999999999995</v>
      </c>
      <c r="O4" s="146">
        <f>N4/K4</f>
        <v>0.4693662140766684</v>
      </c>
      <c r="P4" s="16">
        <v>730.70399999999995</v>
      </c>
      <c r="S4" s="1"/>
    </row>
    <row r="5" spans="1:19" x14ac:dyDescent="0.2">
      <c r="A5" s="42">
        <f t="shared" ref="A5:A27" si="0">A4+1</f>
        <v>44198</v>
      </c>
      <c r="B5" s="16">
        <v>0</v>
      </c>
      <c r="C5" s="16">
        <v>84.221000000000004</v>
      </c>
      <c r="D5" s="16">
        <v>25.222000000000001</v>
      </c>
      <c r="E5" s="16">
        <v>22.89</v>
      </c>
      <c r="F5" s="16">
        <v>30.37</v>
      </c>
      <c r="G5" s="16">
        <v>2.8290000000000002</v>
      </c>
      <c r="H5" s="16">
        <v>8.17</v>
      </c>
      <c r="I5" s="16">
        <v>34.539000000000001</v>
      </c>
      <c r="J5" s="41">
        <v>4.3460000000000001</v>
      </c>
      <c r="K5" s="16">
        <v>18.709</v>
      </c>
      <c r="L5" s="16">
        <v>21.501999999999999</v>
      </c>
      <c r="M5" s="139">
        <v>40.732862337967539</v>
      </c>
      <c r="N5" s="16">
        <v>9.3379999999999992</v>
      </c>
      <c r="O5" s="146">
        <f t="shared" ref="O5:O68" si="1">N5/K5</f>
        <v>0.49911807151638243</v>
      </c>
      <c r="P5" s="16">
        <v>730.28800000000001</v>
      </c>
      <c r="S5" s="1"/>
    </row>
    <row r="6" spans="1:19" x14ac:dyDescent="0.2">
      <c r="A6" s="42">
        <f t="shared" si="0"/>
        <v>44199</v>
      </c>
      <c r="B6" s="16">
        <v>0.127</v>
      </c>
      <c r="C6" s="16">
        <v>88.649000000000001</v>
      </c>
      <c r="D6" s="16">
        <v>24.890999999999998</v>
      </c>
      <c r="E6" s="16">
        <v>22.55</v>
      </c>
      <c r="F6" s="16">
        <v>29.83</v>
      </c>
      <c r="G6" s="16">
        <v>3.0379999999999998</v>
      </c>
      <c r="H6" s="16">
        <v>8.35</v>
      </c>
      <c r="I6" s="16">
        <v>40.762999999999998</v>
      </c>
      <c r="J6" s="41">
        <v>4.4669999999999996</v>
      </c>
      <c r="K6" s="16">
        <v>20.135999999999999</v>
      </c>
      <c r="L6" s="16">
        <v>21.495999999999999</v>
      </c>
      <c r="M6" s="139">
        <v>44.209685961809456</v>
      </c>
      <c r="N6" s="16">
        <v>11.532999999999999</v>
      </c>
      <c r="O6" s="146">
        <f t="shared" si="1"/>
        <v>0.57275526420341671</v>
      </c>
      <c r="P6" s="16">
        <v>730.37099999999998</v>
      </c>
      <c r="S6" s="1"/>
    </row>
    <row r="7" spans="1:19" x14ac:dyDescent="0.2">
      <c r="A7" s="42">
        <f t="shared" si="0"/>
        <v>44200</v>
      </c>
      <c r="B7" s="16">
        <v>0</v>
      </c>
      <c r="C7" s="16">
        <v>84.977000000000004</v>
      </c>
      <c r="D7" s="16">
        <v>24.117000000000001</v>
      </c>
      <c r="E7" s="16">
        <v>21.43</v>
      </c>
      <c r="F7" s="16">
        <v>28.73</v>
      </c>
      <c r="G7" s="16">
        <v>3.7050000000000001</v>
      </c>
      <c r="H7" s="16">
        <v>9.31</v>
      </c>
      <c r="I7" s="16">
        <v>40.593000000000004</v>
      </c>
      <c r="J7" s="41">
        <v>4.1980000000000004</v>
      </c>
      <c r="K7" s="16">
        <v>18.274999999999999</v>
      </c>
      <c r="L7" s="16">
        <v>21.655999999999999</v>
      </c>
      <c r="M7" s="139">
        <v>39.781684403152909</v>
      </c>
      <c r="N7" s="16">
        <v>8.0020000000000007</v>
      </c>
      <c r="O7" s="146">
        <f t="shared" si="1"/>
        <v>0.43786593707250349</v>
      </c>
      <c r="P7" s="16">
        <v>730.14200000000005</v>
      </c>
      <c r="S7" s="1"/>
    </row>
    <row r="8" spans="1:19" x14ac:dyDescent="0.2">
      <c r="A8" s="42">
        <f t="shared" si="0"/>
        <v>44201</v>
      </c>
      <c r="B8" s="16">
        <v>0</v>
      </c>
      <c r="C8" s="16">
        <v>80.099999999999994</v>
      </c>
      <c r="D8" s="16">
        <v>23.686</v>
      </c>
      <c r="E8" s="16">
        <v>21.36</v>
      </c>
      <c r="F8" s="16">
        <v>28.25</v>
      </c>
      <c r="G8" s="16">
        <v>4.0170000000000003</v>
      </c>
      <c r="H8" s="16">
        <v>8.23</v>
      </c>
      <c r="I8" s="16">
        <v>356.137</v>
      </c>
      <c r="J8" s="41">
        <v>5.0609999999999999</v>
      </c>
      <c r="K8" s="16">
        <v>21.338000000000001</v>
      </c>
      <c r="L8" s="16">
        <v>21.861000000000001</v>
      </c>
      <c r="M8" s="139">
        <v>45.811024125480493</v>
      </c>
      <c r="N8" s="16">
        <v>9.0909999999999993</v>
      </c>
      <c r="O8" s="146">
        <f t="shared" si="1"/>
        <v>0.42604742712531629</v>
      </c>
      <c r="P8" s="16">
        <v>730.51300000000003</v>
      </c>
      <c r="S8" s="1"/>
    </row>
    <row r="9" spans="1:19" x14ac:dyDescent="0.2">
      <c r="A9" s="42">
        <f t="shared" si="0"/>
        <v>44202</v>
      </c>
      <c r="B9" s="16">
        <v>0</v>
      </c>
      <c r="C9" s="16">
        <v>85.29</v>
      </c>
      <c r="D9" s="16">
        <v>23.777999999999999</v>
      </c>
      <c r="E9" s="16">
        <v>21.77</v>
      </c>
      <c r="F9" s="16">
        <v>28.42</v>
      </c>
      <c r="G9" s="16">
        <v>3.6339999999999999</v>
      </c>
      <c r="H9" s="16">
        <v>8.58</v>
      </c>
      <c r="I9" s="16">
        <v>343.00900000000001</v>
      </c>
      <c r="J9" s="41">
        <v>4.5129999999999999</v>
      </c>
      <c r="K9" s="16">
        <v>20.143000000000001</v>
      </c>
      <c r="L9" s="16">
        <v>21.800999999999998</v>
      </c>
      <c r="M9" s="139">
        <v>43.589333743445472</v>
      </c>
      <c r="N9" s="16">
        <v>9.2720000000000002</v>
      </c>
      <c r="O9" s="146">
        <f t="shared" si="1"/>
        <v>0.460308792136226</v>
      </c>
      <c r="P9" s="16">
        <v>731.05</v>
      </c>
      <c r="S9" s="1"/>
    </row>
    <row r="10" spans="1:19" x14ac:dyDescent="0.2">
      <c r="A10" s="42">
        <f t="shared" si="0"/>
        <v>44203</v>
      </c>
      <c r="B10" s="16">
        <v>0</v>
      </c>
      <c r="C10" s="16">
        <v>91.558000000000007</v>
      </c>
      <c r="D10" s="16">
        <v>23.541</v>
      </c>
      <c r="E10" s="16">
        <v>21.36</v>
      </c>
      <c r="F10" s="16">
        <v>27.64</v>
      </c>
      <c r="G10" s="16">
        <v>3.1120000000000001</v>
      </c>
      <c r="H10" s="16">
        <v>8.6</v>
      </c>
      <c r="I10" s="16">
        <v>332.42</v>
      </c>
      <c r="J10" s="41">
        <v>3.5779999999999998</v>
      </c>
      <c r="K10" s="16">
        <v>17.576000000000001</v>
      </c>
      <c r="L10" s="16">
        <v>21.756</v>
      </c>
      <c r="M10" s="139">
        <v>38.036230988753303</v>
      </c>
      <c r="N10" s="16">
        <v>8.2720000000000002</v>
      </c>
      <c r="O10" s="146">
        <f t="shared" si="1"/>
        <v>0.47064178425125169</v>
      </c>
      <c r="P10" s="16">
        <v>731.471</v>
      </c>
      <c r="S10" s="1"/>
    </row>
    <row r="11" spans="1:19" x14ac:dyDescent="0.2">
      <c r="A11" s="42">
        <f t="shared" si="0"/>
        <v>44204</v>
      </c>
      <c r="B11" s="16">
        <v>6.2229999999999999</v>
      </c>
      <c r="C11" s="16">
        <v>88.328999999999994</v>
      </c>
      <c r="D11" s="16">
        <v>23.792000000000002</v>
      </c>
      <c r="E11" s="16">
        <v>21.39</v>
      </c>
      <c r="F11" s="16">
        <v>27.23</v>
      </c>
      <c r="G11" s="16">
        <v>4.1550000000000002</v>
      </c>
      <c r="H11" s="16">
        <v>9.8000000000000007</v>
      </c>
      <c r="I11" s="16">
        <v>346.84800000000001</v>
      </c>
      <c r="J11" s="41">
        <v>4.4340000000000002</v>
      </c>
      <c r="K11" s="16">
        <v>20.516999999999999</v>
      </c>
      <c r="L11" s="16">
        <v>21.864000000000001</v>
      </c>
      <c r="M11" s="139">
        <v>44.468972453078301</v>
      </c>
      <c r="N11" s="16">
        <v>10.609</v>
      </c>
      <c r="O11" s="146">
        <f t="shared" si="1"/>
        <v>0.51708339425841987</v>
      </c>
      <c r="P11" s="16">
        <v>731.57100000000003</v>
      </c>
      <c r="S11" s="1"/>
    </row>
    <row r="12" spans="1:19" x14ac:dyDescent="0.2">
      <c r="A12" s="42">
        <f t="shared" si="0"/>
        <v>44205</v>
      </c>
      <c r="B12" s="16">
        <v>5.3339999999999996</v>
      </c>
      <c r="C12" s="16">
        <v>99.182000000000002</v>
      </c>
      <c r="D12" s="16">
        <v>22.497</v>
      </c>
      <c r="E12" s="16">
        <v>21.05</v>
      </c>
      <c r="F12" s="16">
        <v>26</v>
      </c>
      <c r="G12" s="16">
        <v>3.964</v>
      </c>
      <c r="H12" s="16">
        <v>8.27</v>
      </c>
      <c r="I12" s="16">
        <v>330.06099999999998</v>
      </c>
      <c r="J12" s="41">
        <v>1.845</v>
      </c>
      <c r="K12" s="16">
        <v>11.382</v>
      </c>
      <c r="L12" s="16">
        <v>21.759</v>
      </c>
      <c r="M12" s="139">
        <v>24.866792753111049</v>
      </c>
      <c r="N12" s="16">
        <v>8.0839999999999996</v>
      </c>
      <c r="O12" s="146">
        <f t="shared" si="1"/>
        <v>0.71024424529959584</v>
      </c>
      <c r="P12" s="16">
        <v>731.05399999999997</v>
      </c>
      <c r="S12" s="1"/>
    </row>
    <row r="13" spans="1:19" x14ac:dyDescent="0.2">
      <c r="A13" s="42">
        <f t="shared" si="0"/>
        <v>44206</v>
      </c>
      <c r="B13" s="16">
        <v>5.4610000000000003</v>
      </c>
      <c r="C13" s="16">
        <v>95.896000000000001</v>
      </c>
      <c r="D13" s="16">
        <v>23.591000000000001</v>
      </c>
      <c r="E13" s="16">
        <v>20.63</v>
      </c>
      <c r="F13" s="16">
        <v>26.71</v>
      </c>
      <c r="G13" s="16">
        <v>2.7130000000000001</v>
      </c>
      <c r="H13" s="16">
        <v>11.7</v>
      </c>
      <c r="I13" s="16">
        <v>8.1370000000000005</v>
      </c>
      <c r="J13" s="41">
        <v>2.0609999999999999</v>
      </c>
      <c r="K13" s="16">
        <v>10.579000000000001</v>
      </c>
      <c r="L13" s="16">
        <v>21.789000000000001</v>
      </c>
      <c r="M13" s="139">
        <v>23.572606697557557</v>
      </c>
      <c r="N13" s="16">
        <v>6.2880000000000003</v>
      </c>
      <c r="O13" s="146">
        <f t="shared" si="1"/>
        <v>0.59438510256167876</v>
      </c>
      <c r="P13" s="16">
        <v>730.38800000000003</v>
      </c>
      <c r="S13" s="1"/>
    </row>
    <row r="14" spans="1:19" x14ac:dyDescent="0.2">
      <c r="A14" s="42">
        <f t="shared" si="0"/>
        <v>44207</v>
      </c>
      <c r="B14" s="16">
        <v>0</v>
      </c>
      <c r="C14" s="16">
        <v>89.257999999999996</v>
      </c>
      <c r="D14" s="16">
        <v>24.866</v>
      </c>
      <c r="E14" s="16">
        <v>23.06</v>
      </c>
      <c r="F14" s="16">
        <v>29.24</v>
      </c>
      <c r="G14" s="16">
        <v>3.21</v>
      </c>
      <c r="H14" s="16">
        <v>10.29</v>
      </c>
      <c r="I14" s="16">
        <v>43.594999999999999</v>
      </c>
      <c r="J14" s="41">
        <v>3.238</v>
      </c>
      <c r="K14" s="16">
        <v>13.871</v>
      </c>
      <c r="L14" s="16">
        <v>21.81</v>
      </c>
      <c r="M14" s="139">
        <v>30.752449224862122</v>
      </c>
      <c r="N14" s="16">
        <v>7.0940000000000003</v>
      </c>
      <c r="O14" s="146">
        <f t="shared" si="1"/>
        <v>0.51142671761228464</v>
      </c>
      <c r="P14" s="16">
        <v>730.32500000000005</v>
      </c>
      <c r="S14" s="1"/>
    </row>
    <row r="15" spans="1:19" x14ac:dyDescent="0.2">
      <c r="A15" s="42">
        <f t="shared" si="0"/>
        <v>44208</v>
      </c>
      <c r="B15" s="16">
        <v>0</v>
      </c>
      <c r="C15" s="16">
        <v>89.647000000000006</v>
      </c>
      <c r="D15" s="16">
        <v>24.736999999999998</v>
      </c>
      <c r="E15" s="16">
        <v>22.96</v>
      </c>
      <c r="F15" s="16">
        <v>29.31</v>
      </c>
      <c r="G15" s="16">
        <v>4.492</v>
      </c>
      <c r="H15" s="16">
        <v>12.21</v>
      </c>
      <c r="I15" s="16">
        <v>48.466999999999999</v>
      </c>
      <c r="J15" s="41">
        <v>3.92</v>
      </c>
      <c r="K15" s="16">
        <v>17.076000000000001</v>
      </c>
      <c r="L15" s="16">
        <v>21.870999999999999</v>
      </c>
      <c r="M15" s="139">
        <v>37.665488458251936</v>
      </c>
      <c r="N15" s="16">
        <v>9.6280000000000001</v>
      </c>
      <c r="O15" s="146">
        <f t="shared" si="1"/>
        <v>0.56383227922230028</v>
      </c>
      <c r="P15" s="16">
        <v>729.87099999999998</v>
      </c>
      <c r="S15" s="1"/>
    </row>
    <row r="16" spans="1:19" x14ac:dyDescent="0.2">
      <c r="A16" s="42">
        <f t="shared" si="0"/>
        <v>44209</v>
      </c>
      <c r="B16" s="16">
        <v>0.76200000000000001</v>
      </c>
      <c r="C16" s="16">
        <v>89.864999999999995</v>
      </c>
      <c r="D16" s="16">
        <v>24.36</v>
      </c>
      <c r="E16" s="16">
        <v>22.21</v>
      </c>
      <c r="F16" s="16">
        <v>28.53</v>
      </c>
      <c r="G16" s="16">
        <v>2.7610000000000001</v>
      </c>
      <c r="H16" s="16">
        <v>7.78</v>
      </c>
      <c r="I16" s="16">
        <v>26.905000000000001</v>
      </c>
      <c r="J16" s="41">
        <v>3.1019999999999999</v>
      </c>
      <c r="K16" s="16">
        <v>13.75</v>
      </c>
      <c r="L16" s="16">
        <v>21.937000000000001</v>
      </c>
      <c r="M16" s="139">
        <v>30.167434618936987</v>
      </c>
      <c r="N16" s="16">
        <v>6.923</v>
      </c>
      <c r="O16" s="146">
        <f t="shared" si="1"/>
        <v>0.5034909090909091</v>
      </c>
      <c r="P16" s="16">
        <v>729.74199999999996</v>
      </c>
      <c r="S16" s="1"/>
    </row>
    <row r="17" spans="1:19" x14ac:dyDescent="0.2">
      <c r="A17" s="42">
        <f t="shared" si="0"/>
        <v>44210</v>
      </c>
      <c r="B17" s="16">
        <v>0.76200000000000001</v>
      </c>
      <c r="C17" s="16">
        <v>92.644999999999996</v>
      </c>
      <c r="D17" s="16">
        <v>23.885999999999999</v>
      </c>
      <c r="E17" s="16">
        <v>22.07</v>
      </c>
      <c r="F17" s="16">
        <v>27.77</v>
      </c>
      <c r="G17" s="16">
        <v>3.968</v>
      </c>
      <c r="H17" s="16">
        <v>9.58</v>
      </c>
      <c r="I17" s="16">
        <v>341.49299999999999</v>
      </c>
      <c r="J17" s="41">
        <v>3.665</v>
      </c>
      <c r="K17" s="16">
        <v>17.800999999999998</v>
      </c>
      <c r="L17" s="16">
        <v>22.003</v>
      </c>
      <c r="M17" s="139">
        <v>38.724320830960927</v>
      </c>
      <c r="N17" s="16">
        <v>9.9600000000000009</v>
      </c>
      <c r="O17" s="146">
        <f t="shared" si="1"/>
        <v>0.55951912813886873</v>
      </c>
      <c r="P17" s="16">
        <v>729.64599999999996</v>
      </c>
      <c r="S17" s="1"/>
    </row>
    <row r="18" spans="1:19" x14ac:dyDescent="0.2">
      <c r="A18" s="42">
        <f t="shared" si="0"/>
        <v>44211</v>
      </c>
      <c r="B18" s="16">
        <v>0</v>
      </c>
      <c r="C18" s="16">
        <v>90.055999999999997</v>
      </c>
      <c r="D18" s="16">
        <v>23.957000000000001</v>
      </c>
      <c r="E18" s="16">
        <v>22.04</v>
      </c>
      <c r="F18" s="16">
        <v>27.5</v>
      </c>
      <c r="G18" s="16">
        <v>3.2719999999999998</v>
      </c>
      <c r="H18" s="16">
        <v>8</v>
      </c>
      <c r="I18" s="16">
        <v>354.70699999999999</v>
      </c>
      <c r="J18" s="41">
        <v>2.9950000000000001</v>
      </c>
      <c r="K18" s="16">
        <v>14.337</v>
      </c>
      <c r="L18" s="16">
        <v>22.074999999999999</v>
      </c>
      <c r="M18" s="139">
        <v>31.2635054047539</v>
      </c>
      <c r="N18" s="16">
        <v>6.6210000000000004</v>
      </c>
      <c r="O18" s="146">
        <f t="shared" si="1"/>
        <v>0.46181209458045619</v>
      </c>
      <c r="P18" s="16">
        <v>729.846</v>
      </c>
      <c r="S18" s="1"/>
    </row>
    <row r="19" spans="1:19" x14ac:dyDescent="0.2">
      <c r="A19" s="42">
        <f t="shared" si="0"/>
        <v>44212</v>
      </c>
      <c r="B19" s="16">
        <v>0</v>
      </c>
      <c r="C19" s="16">
        <v>87.466999999999999</v>
      </c>
      <c r="D19" s="16">
        <v>23.734000000000002</v>
      </c>
      <c r="E19" s="16">
        <v>21.87</v>
      </c>
      <c r="F19" s="16">
        <v>27.19</v>
      </c>
      <c r="G19" s="16">
        <v>3.661</v>
      </c>
      <c r="H19" s="16">
        <v>10.050000000000001</v>
      </c>
      <c r="I19" s="16">
        <v>0.753</v>
      </c>
      <c r="J19" s="41">
        <v>3.5289999999999999</v>
      </c>
      <c r="K19" s="16">
        <v>16.298999999999999</v>
      </c>
      <c r="L19" s="16">
        <v>22.132999999999999</v>
      </c>
      <c r="M19" s="139">
        <v>35.398092460128545</v>
      </c>
      <c r="N19" s="16">
        <v>8.0790000000000006</v>
      </c>
      <c r="O19" s="146">
        <f t="shared" si="1"/>
        <v>0.49567458126265418</v>
      </c>
      <c r="P19" s="16">
        <v>730.65800000000002</v>
      </c>
      <c r="S19" s="1"/>
    </row>
    <row r="20" spans="1:19" x14ac:dyDescent="0.2">
      <c r="A20" s="42">
        <f t="shared" si="0"/>
        <v>44213</v>
      </c>
      <c r="B20" s="16">
        <v>0</v>
      </c>
      <c r="C20" s="16">
        <v>87.503</v>
      </c>
      <c r="D20" s="16">
        <v>23.94</v>
      </c>
      <c r="E20" s="16">
        <v>21.91</v>
      </c>
      <c r="F20" s="16">
        <v>28.35</v>
      </c>
      <c r="G20" s="16">
        <v>3.4860000000000002</v>
      </c>
      <c r="H20" s="16">
        <v>9.66</v>
      </c>
      <c r="I20" s="16">
        <v>355.77100000000002</v>
      </c>
      <c r="J20" s="41">
        <v>3.8460000000000001</v>
      </c>
      <c r="K20" s="16">
        <v>17.155999999999999</v>
      </c>
      <c r="L20" s="16">
        <v>22.213000000000001</v>
      </c>
      <c r="M20" s="139">
        <v>36.973165014554084</v>
      </c>
      <c r="N20" s="16">
        <v>8.64</v>
      </c>
      <c r="O20" s="146">
        <f t="shared" si="1"/>
        <v>0.50361389601305673</v>
      </c>
      <c r="P20" s="16">
        <v>730.16700000000003</v>
      </c>
      <c r="S20" s="1"/>
    </row>
    <row r="21" spans="1:19" x14ac:dyDescent="0.2">
      <c r="A21" s="42">
        <f t="shared" si="0"/>
        <v>44214</v>
      </c>
      <c r="B21" s="16">
        <v>0</v>
      </c>
      <c r="C21" s="16">
        <v>83.17</v>
      </c>
      <c r="D21" s="16">
        <v>24.382999999999999</v>
      </c>
      <c r="E21" s="16">
        <v>21.97</v>
      </c>
      <c r="F21" s="16">
        <v>29.28</v>
      </c>
      <c r="G21" s="16">
        <v>3.8090000000000002</v>
      </c>
      <c r="H21" s="16">
        <v>9.9</v>
      </c>
      <c r="I21" s="16">
        <v>20.696000000000002</v>
      </c>
      <c r="J21" s="41">
        <v>5.4029999999999996</v>
      </c>
      <c r="K21" s="16">
        <v>22.841999999999999</v>
      </c>
      <c r="L21" s="16">
        <v>22.343</v>
      </c>
      <c r="M21" s="139">
        <v>49.242055733203621</v>
      </c>
      <c r="N21" s="16">
        <v>11.377000000000001</v>
      </c>
      <c r="O21" s="146">
        <f t="shared" si="1"/>
        <v>0.4980737238420454</v>
      </c>
      <c r="P21" s="16">
        <v>730.48299999999995</v>
      </c>
      <c r="S21" s="1"/>
    </row>
    <row r="22" spans="1:19" x14ac:dyDescent="0.2">
      <c r="A22" s="42">
        <f t="shared" si="0"/>
        <v>44215</v>
      </c>
      <c r="B22" s="16">
        <v>0</v>
      </c>
      <c r="C22" s="16">
        <v>82.027000000000001</v>
      </c>
      <c r="D22" s="16">
        <v>24.545000000000002</v>
      </c>
      <c r="E22" s="16">
        <v>21.8</v>
      </c>
      <c r="F22" s="16">
        <v>28.94</v>
      </c>
      <c r="G22" s="16">
        <v>4.2009999999999996</v>
      </c>
      <c r="H22" s="16">
        <v>11.84</v>
      </c>
      <c r="I22" s="16">
        <v>18.506</v>
      </c>
      <c r="J22" s="41">
        <v>4.8220000000000001</v>
      </c>
      <c r="K22" s="16">
        <v>19.635999999999999</v>
      </c>
      <c r="L22" s="16">
        <v>22.379000000000001</v>
      </c>
      <c r="M22" s="139">
        <v>42.493954157871862</v>
      </c>
      <c r="N22" s="16">
        <v>8.99</v>
      </c>
      <c r="O22" s="146">
        <f t="shared" si="1"/>
        <v>0.45783255245467513</v>
      </c>
      <c r="P22" s="16">
        <v>730.24199999999996</v>
      </c>
      <c r="S22" s="1"/>
    </row>
    <row r="23" spans="1:19" x14ac:dyDescent="0.2">
      <c r="A23" s="42">
        <f t="shared" si="0"/>
        <v>44216</v>
      </c>
      <c r="B23" s="16">
        <v>0</v>
      </c>
      <c r="C23" s="16">
        <v>82.277000000000001</v>
      </c>
      <c r="D23" s="16">
        <v>24.707000000000001</v>
      </c>
      <c r="E23" s="16">
        <v>22.48</v>
      </c>
      <c r="F23" s="16">
        <v>28.29</v>
      </c>
      <c r="G23" s="16">
        <v>5.0819999999999999</v>
      </c>
      <c r="H23" s="16">
        <v>14.9</v>
      </c>
      <c r="I23" s="16">
        <v>38.100999999999999</v>
      </c>
      <c r="J23" s="41">
        <v>5.335</v>
      </c>
      <c r="K23" s="16">
        <v>21.954000000000001</v>
      </c>
      <c r="L23" s="16">
        <v>22.396999999999998</v>
      </c>
      <c r="M23" s="139">
        <v>47.472669510379667</v>
      </c>
      <c r="N23" s="16">
        <v>11.047000000000001</v>
      </c>
      <c r="O23" s="146">
        <f t="shared" si="1"/>
        <v>0.5031884850141205</v>
      </c>
      <c r="P23" s="16">
        <v>729.86699999999996</v>
      </c>
      <c r="S23" s="1"/>
    </row>
    <row r="24" spans="1:19" x14ac:dyDescent="0.2">
      <c r="A24" s="42">
        <f t="shared" si="0"/>
        <v>44217</v>
      </c>
      <c r="B24" s="16">
        <v>0</v>
      </c>
      <c r="C24" s="16">
        <v>81.227000000000004</v>
      </c>
      <c r="D24" s="16">
        <v>24.602</v>
      </c>
      <c r="E24" s="16">
        <v>22.38</v>
      </c>
      <c r="F24" s="16">
        <v>28.42</v>
      </c>
      <c r="G24" s="16">
        <v>4.2869999999999999</v>
      </c>
      <c r="H24" s="16">
        <v>12.72</v>
      </c>
      <c r="I24" s="16">
        <v>33.759</v>
      </c>
      <c r="J24" s="41">
        <v>5.601</v>
      </c>
      <c r="K24" s="16">
        <v>22.977</v>
      </c>
      <c r="L24" s="16">
        <v>22.536000000000001</v>
      </c>
      <c r="M24" s="139">
        <v>49.238599731987101</v>
      </c>
      <c r="N24" s="16">
        <v>12.202</v>
      </c>
      <c r="O24" s="146">
        <f t="shared" si="1"/>
        <v>0.5310527919223571</v>
      </c>
      <c r="P24" s="16">
        <v>729.88800000000003</v>
      </c>
      <c r="S24" s="1"/>
    </row>
    <row r="25" spans="1:19" x14ac:dyDescent="0.2">
      <c r="A25" s="42">
        <f t="shared" si="0"/>
        <v>44218</v>
      </c>
      <c r="B25" s="16">
        <v>0</v>
      </c>
      <c r="C25" s="16">
        <v>83.543000000000006</v>
      </c>
      <c r="D25" s="16">
        <v>24.353999999999999</v>
      </c>
      <c r="E25" s="16">
        <v>22.14</v>
      </c>
      <c r="F25" s="16">
        <v>29.24</v>
      </c>
      <c r="G25" s="16">
        <v>2.9209999999999998</v>
      </c>
      <c r="H25" s="16">
        <v>8.4499999999999993</v>
      </c>
      <c r="I25" s="16">
        <v>9.2059999999999995</v>
      </c>
      <c r="J25" s="41">
        <v>4.0519999999999996</v>
      </c>
      <c r="K25" s="16">
        <v>17.111000000000001</v>
      </c>
      <c r="L25" s="16">
        <v>22.585000000000001</v>
      </c>
      <c r="M25" s="139">
        <v>36.885555383715491</v>
      </c>
      <c r="N25" s="16">
        <v>7.9880000000000004</v>
      </c>
      <c r="O25" s="146">
        <f t="shared" si="1"/>
        <v>0.46683420022207939</v>
      </c>
      <c r="P25" s="16">
        <v>730.26700000000005</v>
      </c>
      <c r="S25" s="1"/>
    </row>
    <row r="26" spans="1:19" x14ac:dyDescent="0.2">
      <c r="A26" s="42">
        <f t="shared" si="0"/>
        <v>44219</v>
      </c>
      <c r="B26" s="16">
        <v>2.032</v>
      </c>
      <c r="C26" s="16">
        <v>90.481999999999999</v>
      </c>
      <c r="D26" s="16">
        <v>23.541</v>
      </c>
      <c r="E26" s="16">
        <v>22.14</v>
      </c>
      <c r="F26" s="16">
        <v>27.84</v>
      </c>
      <c r="G26" s="16">
        <v>3.5950000000000002</v>
      </c>
      <c r="H26" s="16">
        <v>8.66</v>
      </c>
      <c r="I26" s="16">
        <v>7.0330000000000004</v>
      </c>
      <c r="J26" s="41">
        <v>2.3029999999999999</v>
      </c>
      <c r="K26" s="16">
        <v>10.039</v>
      </c>
      <c r="L26" s="16">
        <v>22.536000000000001</v>
      </c>
      <c r="M26" s="139">
        <v>22.144759794955448</v>
      </c>
      <c r="N26" s="16">
        <v>3.8530000000000002</v>
      </c>
      <c r="O26" s="146">
        <f t="shared" si="1"/>
        <v>0.38380316764617994</v>
      </c>
      <c r="P26" s="16">
        <v>730.54200000000003</v>
      </c>
      <c r="S26" s="1"/>
    </row>
    <row r="27" spans="1:19" x14ac:dyDescent="0.2">
      <c r="A27" s="42">
        <f t="shared" si="0"/>
        <v>44220</v>
      </c>
      <c r="B27" s="16">
        <v>0</v>
      </c>
      <c r="C27" s="16">
        <v>87.384</v>
      </c>
      <c r="D27" s="16">
        <v>24.242999999999999</v>
      </c>
      <c r="E27" s="16">
        <v>21.97</v>
      </c>
      <c r="F27" s="16">
        <v>28.63</v>
      </c>
      <c r="G27" s="16">
        <v>3.8079999999999998</v>
      </c>
      <c r="H27" s="16">
        <v>10.82</v>
      </c>
      <c r="I27" s="16">
        <v>359.41800000000001</v>
      </c>
      <c r="J27" s="41">
        <v>4.0380000000000003</v>
      </c>
      <c r="K27" s="16">
        <v>17.152999999999999</v>
      </c>
      <c r="L27" s="16">
        <v>22.622</v>
      </c>
      <c r="M27" s="139">
        <v>36.930828999651808</v>
      </c>
      <c r="N27" s="16">
        <v>7.9429999999999996</v>
      </c>
      <c r="O27" s="146">
        <f t="shared" si="1"/>
        <v>0.46306768495306944</v>
      </c>
      <c r="P27" s="16">
        <v>730.10400000000004</v>
      </c>
      <c r="S27" s="1"/>
    </row>
    <row r="28" spans="1:19" x14ac:dyDescent="0.2">
      <c r="A28" s="42">
        <f t="shared" ref="A28:A91" si="2">A27+1</f>
        <v>44221</v>
      </c>
      <c r="B28" s="16">
        <v>0</v>
      </c>
      <c r="C28" s="16">
        <v>81.259</v>
      </c>
      <c r="D28" s="16">
        <v>24.719000000000001</v>
      </c>
      <c r="E28" s="16">
        <v>22.51</v>
      </c>
      <c r="F28" s="16">
        <v>28.7</v>
      </c>
      <c r="G28" s="16">
        <v>4.0860000000000003</v>
      </c>
      <c r="H28" s="16">
        <v>12.8</v>
      </c>
      <c r="I28" s="16">
        <v>18.998999999999999</v>
      </c>
      <c r="J28" s="41">
        <v>5.173</v>
      </c>
      <c r="K28" s="16">
        <v>20.952999999999999</v>
      </c>
      <c r="L28" s="16">
        <v>22.783999999999999</v>
      </c>
      <c r="M28" s="139">
        <v>45.135721487773964</v>
      </c>
      <c r="N28" s="16">
        <v>11.663</v>
      </c>
      <c r="O28" s="146">
        <f t="shared" si="1"/>
        <v>0.55662673602825374</v>
      </c>
      <c r="P28" s="16">
        <v>729.4</v>
      </c>
      <c r="S28" s="1"/>
    </row>
    <row r="29" spans="1:19" x14ac:dyDescent="0.2">
      <c r="A29" s="42">
        <f t="shared" si="2"/>
        <v>44222</v>
      </c>
      <c r="B29" s="16">
        <v>0</v>
      </c>
      <c r="C29" s="16">
        <v>85.488</v>
      </c>
      <c r="D29" s="16">
        <v>24.43</v>
      </c>
      <c r="E29" s="16">
        <v>22.28</v>
      </c>
      <c r="F29" s="16">
        <v>29.62</v>
      </c>
      <c r="G29" s="16">
        <v>4.08</v>
      </c>
      <c r="H29" s="16">
        <v>10.11</v>
      </c>
      <c r="I29" s="16">
        <v>7.8E-2</v>
      </c>
      <c r="J29" s="41">
        <v>4.6769999999999996</v>
      </c>
      <c r="K29" s="16">
        <v>19.928000000000001</v>
      </c>
      <c r="L29" s="16">
        <v>22.818000000000001</v>
      </c>
      <c r="M29" s="139">
        <v>42.919733507746187</v>
      </c>
      <c r="N29" s="16">
        <v>9.7070000000000007</v>
      </c>
      <c r="O29" s="146">
        <f t="shared" si="1"/>
        <v>0.48710357286230432</v>
      </c>
      <c r="P29" s="16">
        <v>729.57100000000003</v>
      </c>
      <c r="S29" s="1"/>
    </row>
    <row r="30" spans="1:19" x14ac:dyDescent="0.2">
      <c r="A30" s="42">
        <f t="shared" si="2"/>
        <v>44223</v>
      </c>
      <c r="B30" s="16">
        <v>0</v>
      </c>
      <c r="C30" s="16">
        <v>87.245000000000005</v>
      </c>
      <c r="D30" s="16">
        <v>24.352</v>
      </c>
      <c r="E30" s="16">
        <v>22.11</v>
      </c>
      <c r="F30" s="16">
        <v>28.35</v>
      </c>
      <c r="G30" s="16">
        <v>3.4489999999999998</v>
      </c>
      <c r="H30" s="16">
        <v>8.84</v>
      </c>
      <c r="I30" s="16">
        <v>350.572</v>
      </c>
      <c r="J30" s="41">
        <v>4.3220000000000001</v>
      </c>
      <c r="K30" s="16">
        <v>19.324999999999999</v>
      </c>
      <c r="L30" s="16">
        <v>22.837</v>
      </c>
      <c r="M30" s="139">
        <v>41.892696346229116</v>
      </c>
      <c r="N30" s="16">
        <v>9.5890000000000004</v>
      </c>
      <c r="O30" s="146">
        <f t="shared" si="1"/>
        <v>0.49619663648124196</v>
      </c>
      <c r="P30" s="16">
        <v>729.87900000000002</v>
      </c>
      <c r="S30" s="1"/>
    </row>
    <row r="31" spans="1:19" x14ac:dyDescent="0.2">
      <c r="A31" s="42">
        <f t="shared" si="2"/>
        <v>44224</v>
      </c>
      <c r="B31" s="16">
        <v>0</v>
      </c>
      <c r="C31" s="16">
        <v>79.951999999999998</v>
      </c>
      <c r="D31" s="16">
        <v>24.510999999999999</v>
      </c>
      <c r="E31" s="16">
        <v>22.18</v>
      </c>
      <c r="F31" s="16">
        <v>29.11</v>
      </c>
      <c r="G31" s="16">
        <v>4.141</v>
      </c>
      <c r="H31" s="16">
        <v>10.9</v>
      </c>
      <c r="I31" s="16">
        <v>13.769</v>
      </c>
      <c r="J31" s="41">
        <v>5.3890000000000002</v>
      </c>
      <c r="K31" s="16">
        <v>21.323</v>
      </c>
      <c r="L31" s="16">
        <v>23.045999999999999</v>
      </c>
      <c r="M31" s="139">
        <v>45.609971254709883</v>
      </c>
      <c r="N31" s="16">
        <v>10.715</v>
      </c>
      <c r="O31" s="146">
        <f t="shared" si="1"/>
        <v>0.50250902781034557</v>
      </c>
      <c r="P31" s="16">
        <v>730.95399999999995</v>
      </c>
      <c r="S31" s="1"/>
    </row>
    <row r="32" spans="1:19" x14ac:dyDescent="0.2">
      <c r="A32" s="42">
        <f t="shared" si="2"/>
        <v>44225</v>
      </c>
      <c r="B32" s="16">
        <v>0.63500000000000001</v>
      </c>
      <c r="C32" s="16">
        <v>83.656000000000006</v>
      </c>
      <c r="D32" s="16">
        <v>23.515000000000001</v>
      </c>
      <c r="E32" s="16">
        <v>21.67</v>
      </c>
      <c r="F32" s="16">
        <v>27.26</v>
      </c>
      <c r="G32" s="16">
        <v>4.5220000000000002</v>
      </c>
      <c r="H32" s="16">
        <v>12.07</v>
      </c>
      <c r="I32" s="16">
        <v>9.1110000000000007</v>
      </c>
      <c r="J32" s="41">
        <v>4.298</v>
      </c>
      <c r="K32" s="16">
        <v>17.783000000000001</v>
      </c>
      <c r="L32" s="16">
        <v>23.123999999999999</v>
      </c>
      <c r="M32" s="139">
        <v>38.195120644682461</v>
      </c>
      <c r="N32" s="16">
        <v>8.7880000000000003</v>
      </c>
      <c r="O32" s="146">
        <f t="shared" si="1"/>
        <v>0.49417983467356463</v>
      </c>
      <c r="P32" s="16">
        <v>730.50400000000002</v>
      </c>
      <c r="S32" s="1"/>
    </row>
    <row r="33" spans="1:19" x14ac:dyDescent="0.2">
      <c r="A33" s="42">
        <f t="shared" si="2"/>
        <v>44226</v>
      </c>
      <c r="B33" s="16">
        <v>0</v>
      </c>
      <c r="C33" s="16">
        <v>79.317999999999998</v>
      </c>
      <c r="D33" s="16">
        <v>24.19</v>
      </c>
      <c r="E33" s="16">
        <v>21.97</v>
      </c>
      <c r="F33" s="16">
        <v>28.59</v>
      </c>
      <c r="G33" s="16">
        <v>4.8710000000000004</v>
      </c>
      <c r="H33" s="16">
        <v>14.86</v>
      </c>
      <c r="I33" s="16">
        <v>23.79</v>
      </c>
      <c r="J33" s="41">
        <v>5.91</v>
      </c>
      <c r="K33" s="16">
        <v>23.132999999999999</v>
      </c>
      <c r="L33" s="16">
        <v>23.268000000000001</v>
      </c>
      <c r="M33" s="139">
        <v>49.014478053096276</v>
      </c>
      <c r="N33" s="16">
        <v>11.849</v>
      </c>
      <c r="O33" s="146">
        <f t="shared" si="1"/>
        <v>0.51221199152725549</v>
      </c>
      <c r="P33" s="16">
        <v>729.87099999999998</v>
      </c>
      <c r="S33" s="1"/>
    </row>
    <row r="34" spans="1:19" x14ac:dyDescent="0.2">
      <c r="A34" s="42">
        <f t="shared" si="2"/>
        <v>44227</v>
      </c>
      <c r="B34" s="16">
        <v>0</v>
      </c>
      <c r="C34" s="16">
        <v>86.188999999999993</v>
      </c>
      <c r="D34" s="16">
        <v>24.206</v>
      </c>
      <c r="E34" s="16">
        <v>21.91</v>
      </c>
      <c r="F34" s="16">
        <v>28.63</v>
      </c>
      <c r="G34" s="16">
        <v>3.794</v>
      </c>
      <c r="H34" s="16">
        <v>10.41</v>
      </c>
      <c r="I34" s="16">
        <v>352.19299999999998</v>
      </c>
      <c r="J34" s="41">
        <v>4.6929999999999996</v>
      </c>
      <c r="K34" s="16">
        <v>20.478999999999999</v>
      </c>
      <c r="L34" s="16">
        <v>23.143000000000001</v>
      </c>
      <c r="M34" s="139">
        <v>44.022284295844067</v>
      </c>
      <c r="N34" s="16">
        <v>10.364000000000001</v>
      </c>
      <c r="O34" s="146">
        <f t="shared" si="1"/>
        <v>0.50607939840812544</v>
      </c>
      <c r="P34" s="16">
        <v>729.37099999999998</v>
      </c>
      <c r="S34" s="1"/>
    </row>
    <row r="35" spans="1:19" x14ac:dyDescent="0.2">
      <c r="A35" s="42">
        <f t="shared" si="2"/>
        <v>44228</v>
      </c>
      <c r="B35" s="16">
        <v>0</v>
      </c>
      <c r="C35" s="16">
        <v>86.887</v>
      </c>
      <c r="D35" s="16">
        <v>24.670999999999999</v>
      </c>
      <c r="E35" s="16">
        <v>22.55</v>
      </c>
      <c r="F35" s="16">
        <v>28.94</v>
      </c>
      <c r="G35" s="16">
        <v>5.3920000000000003</v>
      </c>
      <c r="H35" s="16">
        <v>10.94</v>
      </c>
      <c r="I35" s="16">
        <v>355.548</v>
      </c>
      <c r="J35" s="41">
        <v>5.0659999999999998</v>
      </c>
      <c r="K35" s="16">
        <v>21.486999999999998</v>
      </c>
      <c r="L35" s="16">
        <v>23.177</v>
      </c>
      <c r="M35" s="139">
        <v>46.530995578910442</v>
      </c>
      <c r="N35" s="16">
        <v>11.695</v>
      </c>
      <c r="O35" s="146">
        <f t="shared" si="1"/>
        <v>0.54428258947270447</v>
      </c>
      <c r="P35" s="16">
        <v>729.83299999999997</v>
      </c>
      <c r="S35" s="1"/>
    </row>
    <row r="36" spans="1:19" x14ac:dyDescent="0.2">
      <c r="A36" s="42">
        <f t="shared" si="2"/>
        <v>44229</v>
      </c>
      <c r="B36" s="16">
        <v>0.254</v>
      </c>
      <c r="C36" s="16">
        <v>88.542000000000002</v>
      </c>
      <c r="D36" s="16">
        <v>24.611999999999998</v>
      </c>
      <c r="E36" s="16">
        <v>22.58</v>
      </c>
      <c r="F36" s="16">
        <v>28.49</v>
      </c>
      <c r="G36" s="16">
        <v>4.931</v>
      </c>
      <c r="H36" s="16">
        <v>11.86</v>
      </c>
      <c r="I36" s="16">
        <v>356.72699999999998</v>
      </c>
      <c r="J36" s="41">
        <v>4.7990000000000004</v>
      </c>
      <c r="K36" s="16">
        <v>21.651</v>
      </c>
      <c r="L36" s="16">
        <v>23.155000000000001</v>
      </c>
      <c r="M36" s="139">
        <v>46.489005164129814</v>
      </c>
      <c r="N36" s="16">
        <v>12.407999999999999</v>
      </c>
      <c r="O36" s="146">
        <f t="shared" si="1"/>
        <v>0.57309131217957598</v>
      </c>
      <c r="P36" s="16">
        <v>729.92499999999995</v>
      </c>
      <c r="S36" s="1"/>
    </row>
    <row r="37" spans="1:19" x14ac:dyDescent="0.2">
      <c r="A37" s="42">
        <f t="shared" si="2"/>
        <v>44230</v>
      </c>
      <c r="B37" s="16">
        <v>0</v>
      </c>
      <c r="C37" s="16">
        <v>82.016999999999996</v>
      </c>
      <c r="D37" s="16">
        <v>24.507000000000001</v>
      </c>
      <c r="E37" s="16">
        <v>22.25</v>
      </c>
      <c r="F37" s="16">
        <v>28.76</v>
      </c>
      <c r="G37" s="16">
        <v>4.7460000000000004</v>
      </c>
      <c r="H37" s="16">
        <v>14.03</v>
      </c>
      <c r="I37" s="16">
        <v>28.148</v>
      </c>
      <c r="J37" s="41">
        <v>4.891</v>
      </c>
      <c r="K37" s="16">
        <v>18.672999999999998</v>
      </c>
      <c r="L37" s="16">
        <v>23.4</v>
      </c>
      <c r="M37" s="139">
        <v>39.761985196218788</v>
      </c>
      <c r="N37" s="16">
        <v>10.391999999999999</v>
      </c>
      <c r="O37" s="146">
        <f t="shared" si="1"/>
        <v>0.55652546457451935</v>
      </c>
      <c r="P37" s="16">
        <v>730.05799999999999</v>
      </c>
      <c r="S37" s="1"/>
    </row>
    <row r="38" spans="1:19" x14ac:dyDescent="0.2">
      <c r="A38" s="42">
        <f t="shared" si="2"/>
        <v>44231</v>
      </c>
      <c r="B38" s="16">
        <v>0</v>
      </c>
      <c r="C38" s="16">
        <v>87.331999999999994</v>
      </c>
      <c r="D38" s="16">
        <v>24.35</v>
      </c>
      <c r="E38" s="16">
        <v>22.24</v>
      </c>
      <c r="F38" s="16">
        <v>28.9</v>
      </c>
      <c r="G38" s="16">
        <v>4.2850000000000001</v>
      </c>
      <c r="H38" s="16">
        <v>10.74</v>
      </c>
      <c r="I38" s="16">
        <v>359.012</v>
      </c>
      <c r="J38" s="41">
        <v>4.2389999999999999</v>
      </c>
      <c r="K38" s="16">
        <v>18.062000000000001</v>
      </c>
      <c r="L38" s="16">
        <v>23.384</v>
      </c>
      <c r="M38" s="139">
        <v>38.716372028162951</v>
      </c>
      <c r="N38" s="16">
        <v>9.44</v>
      </c>
      <c r="O38" s="146">
        <f t="shared" si="1"/>
        <v>0.52264422544568701</v>
      </c>
      <c r="P38" s="16">
        <v>730.62099999999998</v>
      </c>
      <c r="S38" s="1"/>
    </row>
    <row r="39" spans="1:19" x14ac:dyDescent="0.2">
      <c r="A39" s="42">
        <f t="shared" si="2"/>
        <v>44232</v>
      </c>
      <c r="B39" s="16">
        <v>0</v>
      </c>
      <c r="C39" s="16">
        <v>92.093999999999994</v>
      </c>
      <c r="D39" s="16">
        <v>24.241</v>
      </c>
      <c r="E39" s="16">
        <v>22.48</v>
      </c>
      <c r="F39" s="16">
        <v>27.57</v>
      </c>
      <c r="G39" s="16">
        <v>4.2960000000000003</v>
      </c>
      <c r="H39" s="16">
        <v>10.11</v>
      </c>
      <c r="I39" s="16">
        <v>340.38400000000001</v>
      </c>
      <c r="J39" s="41">
        <v>3.3540000000000001</v>
      </c>
      <c r="K39" s="16">
        <v>15.225</v>
      </c>
      <c r="L39" s="16">
        <v>23.347999999999999</v>
      </c>
      <c r="M39" s="139">
        <v>32.659211496042445</v>
      </c>
      <c r="N39" s="16">
        <v>8.3740000000000006</v>
      </c>
      <c r="O39" s="146">
        <f t="shared" si="1"/>
        <v>0.55001642036124798</v>
      </c>
      <c r="P39" s="16">
        <v>730.154</v>
      </c>
      <c r="S39" s="1"/>
    </row>
    <row r="40" spans="1:19" x14ac:dyDescent="0.2">
      <c r="A40" s="42">
        <f t="shared" si="2"/>
        <v>44233</v>
      </c>
      <c r="B40" s="16">
        <v>0</v>
      </c>
      <c r="C40" s="16">
        <v>95.626999999999995</v>
      </c>
      <c r="D40" s="16">
        <v>24.023</v>
      </c>
      <c r="E40" s="16">
        <v>22.65</v>
      </c>
      <c r="F40" s="16">
        <v>27.88</v>
      </c>
      <c r="G40" s="16">
        <v>3.5990000000000002</v>
      </c>
      <c r="H40" s="16">
        <v>8.94</v>
      </c>
      <c r="I40" s="16">
        <v>333.73700000000002</v>
      </c>
      <c r="J40" s="41">
        <v>2.391</v>
      </c>
      <c r="K40" s="16">
        <v>12.185</v>
      </c>
      <c r="L40" s="16">
        <v>23.341999999999999</v>
      </c>
      <c r="M40" s="139">
        <v>26.001225152431253</v>
      </c>
      <c r="N40" s="16">
        <v>7.1550000000000002</v>
      </c>
      <c r="O40" s="146">
        <f t="shared" si="1"/>
        <v>0.58719737382027082</v>
      </c>
      <c r="P40" s="16">
        <v>729.971</v>
      </c>
      <c r="S40" s="1"/>
    </row>
    <row r="41" spans="1:19" x14ac:dyDescent="0.2">
      <c r="A41" s="42">
        <f t="shared" si="2"/>
        <v>44234</v>
      </c>
      <c r="B41" s="16">
        <v>0</v>
      </c>
      <c r="C41" s="16">
        <v>86.608000000000004</v>
      </c>
      <c r="D41" s="16">
        <v>24.420999999999999</v>
      </c>
      <c r="E41" s="16">
        <v>22.01</v>
      </c>
      <c r="F41" s="16">
        <v>28.59</v>
      </c>
      <c r="G41" s="16">
        <v>4.133</v>
      </c>
      <c r="H41" s="16">
        <v>10.050000000000001</v>
      </c>
      <c r="I41" s="16">
        <v>0.95199999999999996</v>
      </c>
      <c r="J41" s="41">
        <v>5.383</v>
      </c>
      <c r="K41" s="16">
        <v>23.834</v>
      </c>
      <c r="L41" s="16">
        <v>23.603999999999999</v>
      </c>
      <c r="M41" s="139">
        <v>51.46063571414377</v>
      </c>
      <c r="N41" s="16">
        <v>12.326000000000001</v>
      </c>
      <c r="O41" s="146">
        <f t="shared" si="1"/>
        <v>0.51716035915079306</v>
      </c>
      <c r="P41" s="16">
        <v>729.721</v>
      </c>
      <c r="S41" s="1"/>
    </row>
    <row r="42" spans="1:19" x14ac:dyDescent="0.2">
      <c r="A42" s="42">
        <f t="shared" si="2"/>
        <v>44235</v>
      </c>
      <c r="B42" s="16">
        <v>1.27</v>
      </c>
      <c r="C42" s="16">
        <v>91.356999999999999</v>
      </c>
      <c r="D42" s="16">
        <v>23.821999999999999</v>
      </c>
      <c r="E42" s="16">
        <v>22.11</v>
      </c>
      <c r="F42" s="16">
        <v>28.46</v>
      </c>
      <c r="G42" s="16">
        <v>3.5840000000000001</v>
      </c>
      <c r="H42" s="16">
        <v>7.27</v>
      </c>
      <c r="I42" s="16">
        <v>6.032</v>
      </c>
      <c r="J42" s="41">
        <v>2.7770000000000001</v>
      </c>
      <c r="K42" s="16">
        <v>13.14</v>
      </c>
      <c r="L42" s="16">
        <v>23.553999999999998</v>
      </c>
      <c r="M42" s="139">
        <v>28.629600477619366</v>
      </c>
      <c r="N42" s="16">
        <v>5.82</v>
      </c>
      <c r="O42" s="146">
        <f t="shared" si="1"/>
        <v>0.44292237442922372</v>
      </c>
      <c r="P42" s="16">
        <v>730.37900000000002</v>
      </c>
      <c r="S42" s="1"/>
    </row>
    <row r="43" spans="1:19" x14ac:dyDescent="0.2">
      <c r="A43" s="42">
        <f t="shared" si="2"/>
        <v>44236</v>
      </c>
      <c r="B43" s="16">
        <v>0</v>
      </c>
      <c r="C43" s="16">
        <v>82.861999999999995</v>
      </c>
      <c r="D43" s="16">
        <v>24.481999999999999</v>
      </c>
      <c r="E43" s="16">
        <v>21.87</v>
      </c>
      <c r="F43" s="16">
        <v>29.72</v>
      </c>
      <c r="G43" s="16">
        <v>3.532</v>
      </c>
      <c r="H43" s="16">
        <v>9.43</v>
      </c>
      <c r="I43" s="16">
        <v>16.004000000000001</v>
      </c>
      <c r="J43" s="41">
        <v>4.9290000000000003</v>
      </c>
      <c r="K43" s="16">
        <v>19.986000000000001</v>
      </c>
      <c r="L43" s="16">
        <v>23.847999999999999</v>
      </c>
      <c r="M43" s="139">
        <v>42.899515900629595</v>
      </c>
      <c r="N43" s="16">
        <v>9.15</v>
      </c>
      <c r="O43" s="146">
        <f t="shared" si="1"/>
        <v>0.45782047433203243</v>
      </c>
      <c r="P43" s="16">
        <v>730.64599999999996</v>
      </c>
      <c r="S43" s="1"/>
    </row>
    <row r="44" spans="1:19" x14ac:dyDescent="0.2">
      <c r="A44" s="42">
        <f t="shared" si="2"/>
        <v>44237</v>
      </c>
      <c r="B44" s="16">
        <v>0.127</v>
      </c>
      <c r="C44" s="16">
        <v>93.576999999999998</v>
      </c>
      <c r="D44" s="16">
        <v>23.116</v>
      </c>
      <c r="E44" s="16">
        <v>21.63</v>
      </c>
      <c r="F44" s="16">
        <v>25.69</v>
      </c>
      <c r="G44" s="16">
        <v>4.266</v>
      </c>
      <c r="H44" s="16">
        <v>8.84</v>
      </c>
      <c r="I44" s="16">
        <v>347.64400000000001</v>
      </c>
      <c r="J44" s="41">
        <v>2.698</v>
      </c>
      <c r="K44" s="16">
        <v>13.922000000000001</v>
      </c>
      <c r="L44" s="16">
        <v>23.751999999999999</v>
      </c>
      <c r="M44" s="139">
        <v>30.291677862670607</v>
      </c>
      <c r="N44" s="16">
        <v>6.093</v>
      </c>
      <c r="O44" s="146">
        <f t="shared" si="1"/>
        <v>0.43765263611550065</v>
      </c>
      <c r="P44" s="16">
        <v>730.65</v>
      </c>
      <c r="S44" s="1"/>
    </row>
    <row r="45" spans="1:19" x14ac:dyDescent="0.2">
      <c r="A45" s="42">
        <f t="shared" si="2"/>
        <v>44238</v>
      </c>
      <c r="B45" s="16">
        <v>0</v>
      </c>
      <c r="C45" s="16">
        <v>87.257999999999996</v>
      </c>
      <c r="D45" s="16">
        <v>23.885999999999999</v>
      </c>
      <c r="E45" s="16">
        <v>21.73</v>
      </c>
      <c r="F45" s="16">
        <v>28.29</v>
      </c>
      <c r="G45" s="16">
        <v>4.2060000000000004</v>
      </c>
      <c r="H45" s="16">
        <v>10.07</v>
      </c>
      <c r="I45" s="16">
        <v>346.70400000000001</v>
      </c>
      <c r="J45" s="41">
        <v>4.7530000000000001</v>
      </c>
      <c r="K45" s="16">
        <v>21.48</v>
      </c>
      <c r="L45" s="16">
        <v>23.885999999999999</v>
      </c>
      <c r="M45" s="139">
        <v>46.107635429887672</v>
      </c>
      <c r="N45" s="16">
        <v>10.718</v>
      </c>
      <c r="O45" s="146">
        <f t="shared" si="1"/>
        <v>0.49897579143389198</v>
      </c>
      <c r="P45" s="16">
        <v>729.64200000000005</v>
      </c>
      <c r="S45" s="1"/>
    </row>
    <row r="46" spans="1:19" x14ac:dyDescent="0.2">
      <c r="A46" s="42">
        <f t="shared" si="2"/>
        <v>44239</v>
      </c>
      <c r="B46" s="16">
        <v>0</v>
      </c>
      <c r="C46" s="16">
        <v>84.614999999999995</v>
      </c>
      <c r="D46" s="16">
        <v>24.096</v>
      </c>
      <c r="E46" s="16">
        <v>21.9</v>
      </c>
      <c r="F46" s="16">
        <v>28.35</v>
      </c>
      <c r="G46" s="16">
        <v>3.786</v>
      </c>
      <c r="H46" s="16">
        <v>9.31</v>
      </c>
      <c r="I46" s="16">
        <v>346.60700000000003</v>
      </c>
      <c r="J46" s="41">
        <v>5.3890000000000002</v>
      </c>
      <c r="K46" s="16">
        <v>24.271999999999998</v>
      </c>
      <c r="L46" s="16">
        <v>23.998000000000001</v>
      </c>
      <c r="M46" s="139">
        <v>52.207909577184168</v>
      </c>
      <c r="N46" s="16">
        <v>12.499000000000001</v>
      </c>
      <c r="O46" s="146">
        <f t="shared" si="1"/>
        <v>0.51495550428477266</v>
      </c>
      <c r="P46" s="16">
        <v>729.45</v>
      </c>
      <c r="S46" s="1"/>
    </row>
    <row r="47" spans="1:19" x14ac:dyDescent="0.2">
      <c r="A47" s="42">
        <f t="shared" si="2"/>
        <v>44240</v>
      </c>
      <c r="B47" s="16">
        <v>0</v>
      </c>
      <c r="C47" s="16">
        <v>80.355999999999995</v>
      </c>
      <c r="D47" s="16">
        <v>24.068999999999999</v>
      </c>
      <c r="E47" s="16">
        <v>21.29</v>
      </c>
      <c r="F47" s="16">
        <v>28.56</v>
      </c>
      <c r="G47" s="16">
        <v>3.6680000000000001</v>
      </c>
      <c r="H47" s="16">
        <v>8.2899999999999991</v>
      </c>
      <c r="I47" s="16">
        <v>345.863</v>
      </c>
      <c r="J47" s="41">
        <v>5.9950000000000001</v>
      </c>
      <c r="K47" s="16">
        <v>25.352</v>
      </c>
      <c r="L47" s="16">
        <v>24.228000000000002</v>
      </c>
      <c r="M47" s="139">
        <v>54.369206337960627</v>
      </c>
      <c r="N47" s="16">
        <v>12.423</v>
      </c>
      <c r="O47" s="146">
        <f t="shared" si="1"/>
        <v>0.49002051120227202</v>
      </c>
      <c r="P47" s="16">
        <v>729.78300000000002</v>
      </c>
      <c r="S47" s="1"/>
    </row>
    <row r="48" spans="1:19" x14ac:dyDescent="0.2">
      <c r="A48" s="42">
        <f t="shared" si="2"/>
        <v>44241</v>
      </c>
      <c r="B48" s="16">
        <v>0</v>
      </c>
      <c r="C48" s="16">
        <v>87.515000000000001</v>
      </c>
      <c r="D48" s="16">
        <v>24.231000000000002</v>
      </c>
      <c r="E48" s="16">
        <v>21.97</v>
      </c>
      <c r="F48" s="16">
        <v>29.18</v>
      </c>
      <c r="G48" s="16">
        <v>3.8820000000000001</v>
      </c>
      <c r="H48" s="16">
        <v>8.66</v>
      </c>
      <c r="I48" s="16">
        <v>344.85599999999999</v>
      </c>
      <c r="J48" s="41">
        <v>5.0919999999999996</v>
      </c>
      <c r="K48" s="16">
        <v>23.19</v>
      </c>
      <c r="L48" s="16">
        <v>24.097000000000001</v>
      </c>
      <c r="M48" s="139">
        <v>50.085147229971817</v>
      </c>
      <c r="N48" s="16">
        <v>11.813000000000001</v>
      </c>
      <c r="O48" s="146">
        <f t="shared" si="1"/>
        <v>0.50940060370849505</v>
      </c>
      <c r="P48" s="16">
        <v>730.85</v>
      </c>
      <c r="S48" s="1"/>
    </row>
    <row r="49" spans="1:19" x14ac:dyDescent="0.2">
      <c r="A49" s="42">
        <f t="shared" si="2"/>
        <v>44242</v>
      </c>
      <c r="B49" s="16">
        <v>0</v>
      </c>
      <c r="C49" s="16">
        <v>93.307000000000002</v>
      </c>
      <c r="D49" s="16">
        <v>23.925000000000001</v>
      </c>
      <c r="E49" s="16">
        <v>22.38</v>
      </c>
      <c r="F49" s="16">
        <v>27.36</v>
      </c>
      <c r="G49" s="16">
        <v>3.8170000000000002</v>
      </c>
      <c r="H49" s="16">
        <v>9.2899999999999991</v>
      </c>
      <c r="I49" s="16">
        <v>337.11</v>
      </c>
      <c r="J49" s="41">
        <v>3.282</v>
      </c>
      <c r="K49" s="16">
        <v>16.257000000000001</v>
      </c>
      <c r="L49" s="16">
        <v>24.055</v>
      </c>
      <c r="M49" s="139">
        <v>34.74438983002522</v>
      </c>
      <c r="N49" s="16">
        <v>8.2810000000000006</v>
      </c>
      <c r="O49" s="146">
        <f t="shared" si="1"/>
        <v>0.50938057452174446</v>
      </c>
      <c r="P49" s="16">
        <v>731.42100000000005</v>
      </c>
      <c r="S49" s="1"/>
    </row>
    <row r="50" spans="1:19" x14ac:dyDescent="0.2">
      <c r="A50" s="42">
        <f t="shared" si="2"/>
        <v>44243</v>
      </c>
      <c r="B50" s="16">
        <v>0</v>
      </c>
      <c r="C50" s="16">
        <v>91.912999999999997</v>
      </c>
      <c r="D50" s="16">
        <v>24.446000000000002</v>
      </c>
      <c r="E50" s="16">
        <v>22.55</v>
      </c>
      <c r="F50" s="16">
        <v>29.45</v>
      </c>
      <c r="G50" s="16">
        <v>2.7050000000000001</v>
      </c>
      <c r="H50" s="16">
        <v>9.19</v>
      </c>
      <c r="I50" s="16">
        <v>312.58999999999997</v>
      </c>
      <c r="J50" s="41">
        <v>4.1059999999999999</v>
      </c>
      <c r="K50" s="16">
        <v>19.283999999999999</v>
      </c>
      <c r="L50" s="16">
        <v>24.111000000000001</v>
      </c>
      <c r="M50" s="139">
        <v>41.214974507671023</v>
      </c>
      <c r="N50" s="16">
        <v>11.055999999999999</v>
      </c>
      <c r="O50" s="146">
        <f t="shared" si="1"/>
        <v>0.57332503629952292</v>
      </c>
      <c r="P50" s="16">
        <v>731.46699999999998</v>
      </c>
      <c r="S50" s="1"/>
    </row>
    <row r="51" spans="1:19" x14ac:dyDescent="0.2">
      <c r="A51" s="42">
        <f t="shared" si="2"/>
        <v>44244</v>
      </c>
      <c r="B51" s="16">
        <v>0</v>
      </c>
      <c r="C51" s="16">
        <v>82.421999999999997</v>
      </c>
      <c r="D51" s="16">
        <v>24.396000000000001</v>
      </c>
      <c r="E51" s="16">
        <v>22.01</v>
      </c>
      <c r="F51" s="16">
        <v>29.69</v>
      </c>
      <c r="G51" s="16">
        <v>3.468</v>
      </c>
      <c r="H51" s="16">
        <v>9.15</v>
      </c>
      <c r="I51" s="16">
        <v>358.32499999999999</v>
      </c>
      <c r="J51" s="41">
        <v>4.6109999999999998</v>
      </c>
      <c r="K51" s="16">
        <v>19.125</v>
      </c>
      <c r="L51" s="16">
        <v>24.388999999999999</v>
      </c>
      <c r="M51" s="139">
        <v>40.685947121453381</v>
      </c>
      <c r="N51" s="16">
        <v>8.4789999999999992</v>
      </c>
      <c r="O51" s="146">
        <f t="shared" si="1"/>
        <v>0.44334640522875812</v>
      </c>
      <c r="P51" s="16">
        <v>731.27499999999998</v>
      </c>
      <c r="S51" s="1"/>
    </row>
    <row r="52" spans="1:19" x14ac:dyDescent="0.2">
      <c r="A52" s="42">
        <f t="shared" si="2"/>
        <v>44245</v>
      </c>
      <c r="B52" s="16">
        <v>1.651</v>
      </c>
      <c r="C52" s="16">
        <v>84.522999999999996</v>
      </c>
      <c r="D52" s="16">
        <v>24.228999999999999</v>
      </c>
      <c r="E52" s="16">
        <v>21.87</v>
      </c>
      <c r="F52" s="16">
        <v>29.14</v>
      </c>
      <c r="G52" s="16">
        <v>3.5289999999999999</v>
      </c>
      <c r="H52" s="16">
        <v>8.33</v>
      </c>
      <c r="I52" s="16">
        <v>350.65</v>
      </c>
      <c r="J52" s="41">
        <v>4.556</v>
      </c>
      <c r="K52" s="16">
        <v>19.683</v>
      </c>
      <c r="L52" s="16">
        <v>24.414999999999999</v>
      </c>
      <c r="M52" s="139">
        <v>42.302664490537893</v>
      </c>
      <c r="N52" s="16">
        <v>8.9909999999999997</v>
      </c>
      <c r="O52" s="146">
        <f t="shared" si="1"/>
        <v>0.4567901234567901</v>
      </c>
      <c r="P52" s="16">
        <v>731.18299999999999</v>
      </c>
      <c r="S52" s="1"/>
    </row>
    <row r="53" spans="1:19" x14ac:dyDescent="0.2">
      <c r="A53" s="42">
        <f t="shared" si="2"/>
        <v>44246</v>
      </c>
      <c r="B53" s="16">
        <v>0</v>
      </c>
      <c r="C53" s="16">
        <v>90.05</v>
      </c>
      <c r="D53" s="16">
        <v>23.77</v>
      </c>
      <c r="E53" s="16">
        <v>21.86</v>
      </c>
      <c r="F53" s="16">
        <v>28.73</v>
      </c>
      <c r="G53" s="16">
        <v>3.08</v>
      </c>
      <c r="H53" s="16">
        <v>9.27</v>
      </c>
      <c r="I53" s="16">
        <v>338.53</v>
      </c>
      <c r="J53" s="41">
        <v>4.1109999999999998</v>
      </c>
      <c r="K53" s="16">
        <v>19.469000000000001</v>
      </c>
      <c r="L53" s="16">
        <v>24.408999999999999</v>
      </c>
      <c r="M53" s="139">
        <v>41.847249930231975</v>
      </c>
      <c r="N53" s="16">
        <v>11.356</v>
      </c>
      <c r="O53" s="146">
        <f t="shared" si="1"/>
        <v>0.58328624993579536</v>
      </c>
      <c r="P53" s="16">
        <v>731.65</v>
      </c>
      <c r="S53" s="1"/>
    </row>
    <row r="54" spans="1:19" x14ac:dyDescent="0.2">
      <c r="A54" s="42">
        <f t="shared" si="2"/>
        <v>44247</v>
      </c>
      <c r="B54" s="16">
        <v>14.605</v>
      </c>
      <c r="C54" s="16">
        <v>87.245999999999995</v>
      </c>
      <c r="D54" s="16">
        <v>23.687000000000001</v>
      </c>
      <c r="E54" s="16">
        <v>20.7</v>
      </c>
      <c r="F54" s="16">
        <v>28.7</v>
      </c>
      <c r="G54" s="16">
        <v>2.6930000000000001</v>
      </c>
      <c r="H54" s="16">
        <v>7.82</v>
      </c>
      <c r="I54" s="16">
        <v>3.4889999999999999</v>
      </c>
      <c r="J54" s="41">
        <v>2.7</v>
      </c>
      <c r="K54" s="16">
        <v>11.606</v>
      </c>
      <c r="L54" s="16">
        <v>24.576000000000001</v>
      </c>
      <c r="M54" s="139">
        <v>25.711785050548333</v>
      </c>
      <c r="N54" s="16">
        <v>5.6020000000000003</v>
      </c>
      <c r="O54" s="146">
        <f t="shared" si="1"/>
        <v>0.48268137170429093</v>
      </c>
      <c r="P54" s="16">
        <v>731.59199999999998</v>
      </c>
      <c r="S54" s="1"/>
    </row>
    <row r="55" spans="1:19" x14ac:dyDescent="0.2">
      <c r="A55" s="42">
        <f t="shared" si="2"/>
        <v>44248</v>
      </c>
      <c r="B55" s="16">
        <v>0.127</v>
      </c>
      <c r="C55" s="16">
        <v>78.933000000000007</v>
      </c>
      <c r="D55" s="16">
        <v>24.463999999999999</v>
      </c>
      <c r="E55" s="16">
        <v>21.94</v>
      </c>
      <c r="F55" s="16">
        <v>29.42</v>
      </c>
      <c r="G55" s="16">
        <v>4.1580000000000004</v>
      </c>
      <c r="H55" s="16">
        <v>9.92</v>
      </c>
      <c r="I55" s="16">
        <v>15.459</v>
      </c>
      <c r="J55" s="41">
        <v>5.7720000000000002</v>
      </c>
      <c r="K55" s="16">
        <v>22.077999999999999</v>
      </c>
      <c r="L55" s="16">
        <v>24.768000000000001</v>
      </c>
      <c r="M55" s="139">
        <v>47.320346256761873</v>
      </c>
      <c r="N55" s="16">
        <v>10.388</v>
      </c>
      <c r="O55" s="146">
        <f t="shared" si="1"/>
        <v>0.4705136334812936</v>
      </c>
      <c r="P55" s="16">
        <v>731.58799999999997</v>
      </c>
      <c r="S55" s="1"/>
    </row>
    <row r="56" spans="1:19" x14ac:dyDescent="0.2">
      <c r="A56" s="42">
        <f t="shared" si="2"/>
        <v>44249</v>
      </c>
      <c r="B56" s="16">
        <v>0</v>
      </c>
      <c r="C56" s="16">
        <v>76.855999999999995</v>
      </c>
      <c r="D56" s="16">
        <v>24.271000000000001</v>
      </c>
      <c r="E56" s="16">
        <v>21.43</v>
      </c>
      <c r="F56" s="16">
        <v>29.96</v>
      </c>
      <c r="G56" s="16">
        <v>4.3849999999999998</v>
      </c>
      <c r="H56" s="16">
        <v>10.23</v>
      </c>
      <c r="I56" s="16">
        <v>12.396000000000001</v>
      </c>
      <c r="J56" s="41">
        <v>6.26</v>
      </c>
      <c r="K56" s="16">
        <v>24.263999999999999</v>
      </c>
      <c r="L56" s="16">
        <v>24.916</v>
      </c>
      <c r="M56" s="139">
        <v>51.604146164659447</v>
      </c>
      <c r="N56" s="16">
        <v>11.96</v>
      </c>
      <c r="O56" s="146">
        <f t="shared" si="1"/>
        <v>0.49291130893504786</v>
      </c>
      <c r="P56" s="16">
        <v>730.95</v>
      </c>
      <c r="S56" s="1"/>
    </row>
    <row r="57" spans="1:19" x14ac:dyDescent="0.2">
      <c r="A57" s="42">
        <f t="shared" si="2"/>
        <v>44250</v>
      </c>
      <c r="B57" s="16">
        <v>0</v>
      </c>
      <c r="C57" s="16">
        <v>84.406999999999996</v>
      </c>
      <c r="D57" s="16">
        <v>23.937999999999999</v>
      </c>
      <c r="E57" s="16">
        <v>21.7</v>
      </c>
      <c r="F57" s="16">
        <v>28.01</v>
      </c>
      <c r="G57" s="16">
        <v>4.952</v>
      </c>
      <c r="H57" s="16">
        <v>10.82</v>
      </c>
      <c r="I57" s="16">
        <v>352.512</v>
      </c>
      <c r="J57" s="41">
        <v>4.8310000000000004</v>
      </c>
      <c r="K57" s="16">
        <v>20.047999999999998</v>
      </c>
      <c r="L57" s="16">
        <v>24.827999999999999</v>
      </c>
      <c r="M57" s="139">
        <v>42.902107901541982</v>
      </c>
      <c r="N57" s="16">
        <v>9.7490000000000006</v>
      </c>
      <c r="O57" s="146">
        <f t="shared" si="1"/>
        <v>0.48628292098962494</v>
      </c>
      <c r="P57" s="16">
        <v>730.68299999999999</v>
      </c>
      <c r="S57" s="1"/>
    </row>
    <row r="58" spans="1:19" x14ac:dyDescent="0.2">
      <c r="A58" s="42">
        <f t="shared" si="2"/>
        <v>44251</v>
      </c>
      <c r="B58" s="16">
        <v>0</v>
      </c>
      <c r="C58" s="16">
        <v>88.649000000000001</v>
      </c>
      <c r="D58" s="16">
        <v>24.233000000000001</v>
      </c>
      <c r="E58" s="16">
        <v>22.14</v>
      </c>
      <c r="F58" s="16">
        <v>28.66</v>
      </c>
      <c r="G58" s="16">
        <v>4.766</v>
      </c>
      <c r="H58" s="16">
        <v>11.49</v>
      </c>
      <c r="I58" s="16">
        <v>352.45100000000002</v>
      </c>
      <c r="J58" s="41">
        <v>4.0439999999999996</v>
      </c>
      <c r="K58" s="16">
        <v>17.408999999999999</v>
      </c>
      <c r="L58" s="16">
        <v>24.788</v>
      </c>
      <c r="M58" s="139">
        <v>37.381664358345851</v>
      </c>
      <c r="N58" s="16">
        <v>9.2560000000000002</v>
      </c>
      <c r="O58" s="146">
        <f t="shared" si="1"/>
        <v>0.5316790166006089</v>
      </c>
      <c r="P58" s="16">
        <v>730.22900000000004</v>
      </c>
      <c r="S58" s="1"/>
    </row>
    <row r="59" spans="1:19" x14ac:dyDescent="0.2">
      <c r="A59" s="42">
        <f t="shared" si="2"/>
        <v>44252</v>
      </c>
      <c r="B59" s="16">
        <v>0.50800000000000001</v>
      </c>
      <c r="C59" s="16">
        <v>87.35</v>
      </c>
      <c r="D59" s="16">
        <v>24.571000000000002</v>
      </c>
      <c r="E59" s="16">
        <v>22.75</v>
      </c>
      <c r="F59" s="16">
        <v>29.72</v>
      </c>
      <c r="G59" s="16">
        <v>4.6379999999999999</v>
      </c>
      <c r="H59" s="16">
        <v>12.52</v>
      </c>
      <c r="I59" s="16">
        <v>0.621</v>
      </c>
      <c r="J59" s="41">
        <v>4.0789999999999997</v>
      </c>
      <c r="K59" s="16">
        <v>16.803000000000001</v>
      </c>
      <c r="L59" s="16">
        <v>24.884</v>
      </c>
      <c r="M59" s="139">
        <v>35.647615747960742</v>
      </c>
      <c r="N59" s="16">
        <v>9.3710000000000004</v>
      </c>
      <c r="O59" s="146">
        <f t="shared" si="1"/>
        <v>0.55769803011367014</v>
      </c>
      <c r="P59" s="16">
        <v>730.02499999999998</v>
      </c>
      <c r="S59" s="1"/>
    </row>
    <row r="60" spans="1:19" x14ac:dyDescent="0.2">
      <c r="A60" s="42">
        <f t="shared" si="2"/>
        <v>44253</v>
      </c>
      <c r="B60" s="16">
        <v>0.254</v>
      </c>
      <c r="C60" s="16">
        <v>84.787999999999997</v>
      </c>
      <c r="D60" s="16">
        <v>25.010999999999999</v>
      </c>
      <c r="E60" s="16">
        <v>22.48</v>
      </c>
      <c r="F60" s="16">
        <v>30.44</v>
      </c>
      <c r="G60" s="16">
        <v>3.8679999999999999</v>
      </c>
      <c r="H60" s="16">
        <v>10.88</v>
      </c>
      <c r="I60" s="16">
        <v>16.117999999999999</v>
      </c>
      <c r="J60" s="41">
        <v>4.78</v>
      </c>
      <c r="K60" s="16">
        <v>19.635000000000002</v>
      </c>
      <c r="L60" s="16">
        <v>24.933</v>
      </c>
      <c r="M60" s="139">
        <v>42.13703563223654</v>
      </c>
      <c r="N60" s="16">
        <v>10.542</v>
      </c>
      <c r="O60" s="146">
        <f t="shared" si="1"/>
        <v>0.5368983957219251</v>
      </c>
      <c r="P60" s="16">
        <v>729.33799999999997</v>
      </c>
      <c r="S60" s="1"/>
    </row>
    <row r="61" spans="1:19" x14ac:dyDescent="0.2">
      <c r="A61" s="42">
        <f t="shared" si="2"/>
        <v>44254</v>
      </c>
      <c r="B61" s="16">
        <v>0</v>
      </c>
      <c r="C61" s="16">
        <v>83.873999999999995</v>
      </c>
      <c r="D61" s="16">
        <v>24.661000000000001</v>
      </c>
      <c r="E61" s="16">
        <v>22.52</v>
      </c>
      <c r="F61" s="16">
        <v>28.25</v>
      </c>
      <c r="G61" s="16">
        <v>4.5069999999999997</v>
      </c>
      <c r="H61" s="16">
        <v>14.07</v>
      </c>
      <c r="I61" s="16">
        <v>33.249000000000002</v>
      </c>
      <c r="J61" s="41">
        <v>5.4989999999999997</v>
      </c>
      <c r="K61" s="16">
        <v>23.353000000000002</v>
      </c>
      <c r="L61" s="16">
        <v>25.08</v>
      </c>
      <c r="M61" s="139">
        <v>49.389540585118283</v>
      </c>
      <c r="N61" s="16">
        <v>13.808999999999999</v>
      </c>
      <c r="O61" s="146">
        <f t="shared" si="1"/>
        <v>0.59131589089196246</v>
      </c>
      <c r="P61" s="16">
        <v>729.31700000000001</v>
      </c>
      <c r="S61" s="1"/>
    </row>
    <row r="62" spans="1:19" x14ac:dyDescent="0.2">
      <c r="A62" s="42">
        <f t="shared" si="2"/>
        <v>44255</v>
      </c>
      <c r="B62" s="16">
        <v>0</v>
      </c>
      <c r="C62" s="16">
        <v>82.042000000000002</v>
      </c>
      <c r="D62" s="16">
        <v>24.683</v>
      </c>
      <c r="E62" s="16">
        <v>22.08</v>
      </c>
      <c r="F62" s="16">
        <v>30.44</v>
      </c>
      <c r="G62" s="16">
        <v>3.9390000000000001</v>
      </c>
      <c r="H62" s="16">
        <v>9.94</v>
      </c>
      <c r="I62" s="16">
        <v>359.517</v>
      </c>
      <c r="J62" s="41">
        <v>6.1230000000000002</v>
      </c>
      <c r="K62" s="16">
        <v>25.428999999999998</v>
      </c>
      <c r="L62" s="16">
        <v>25.238</v>
      </c>
      <c r="M62" s="139">
        <v>53.626943676684171</v>
      </c>
      <c r="N62" s="16">
        <v>12.981</v>
      </c>
      <c r="O62" s="146">
        <f t="shared" si="1"/>
        <v>0.51048016044673405</v>
      </c>
      <c r="P62" s="16">
        <v>729.22500000000002</v>
      </c>
      <c r="S62" s="1"/>
    </row>
    <row r="63" spans="1:19" x14ac:dyDescent="0.2">
      <c r="A63" s="42">
        <f t="shared" si="2"/>
        <v>44256</v>
      </c>
      <c r="B63" s="16">
        <v>0</v>
      </c>
      <c r="C63" s="16">
        <v>82.174999999999997</v>
      </c>
      <c r="D63" s="16">
        <v>24.683</v>
      </c>
      <c r="E63" s="16">
        <v>21.98</v>
      </c>
      <c r="F63" s="16">
        <v>31.26</v>
      </c>
      <c r="G63" s="16">
        <v>3.3180000000000001</v>
      </c>
      <c r="H63" s="16">
        <v>9.25</v>
      </c>
      <c r="I63" s="16">
        <v>358.98099999999999</v>
      </c>
      <c r="J63" s="41">
        <v>5.03</v>
      </c>
      <c r="K63" s="16">
        <v>21.291</v>
      </c>
      <c r="L63" s="16">
        <v>25.195</v>
      </c>
      <c r="M63" s="139">
        <v>44.835826982211096</v>
      </c>
      <c r="N63" s="16">
        <v>10.523</v>
      </c>
      <c r="O63" s="146">
        <f t="shared" si="1"/>
        <v>0.49424639519045604</v>
      </c>
      <c r="P63" s="16">
        <v>728.97500000000002</v>
      </c>
      <c r="S63" s="1"/>
    </row>
    <row r="64" spans="1:19" x14ac:dyDescent="0.2">
      <c r="A64" s="42">
        <f t="shared" si="2"/>
        <v>44257</v>
      </c>
      <c r="B64" s="16">
        <v>0</v>
      </c>
      <c r="C64" s="16">
        <v>77.552000000000007</v>
      </c>
      <c r="D64" s="16">
        <v>24.471</v>
      </c>
      <c r="E64" s="16">
        <v>21.74</v>
      </c>
      <c r="F64" s="16">
        <v>30.34</v>
      </c>
      <c r="G64" s="16">
        <v>3.431</v>
      </c>
      <c r="H64" s="16">
        <v>10.45</v>
      </c>
      <c r="I64" s="16">
        <v>11.637</v>
      </c>
      <c r="J64" s="41">
        <v>5.4989999999999997</v>
      </c>
      <c r="K64" s="16">
        <v>21.555</v>
      </c>
      <c r="L64" s="16">
        <v>25.414999999999999</v>
      </c>
      <c r="M64" s="139">
        <v>45.255990330108595</v>
      </c>
      <c r="N64" s="16">
        <v>10.023</v>
      </c>
      <c r="O64" s="146">
        <f t="shared" si="1"/>
        <v>0.46499652052887958</v>
      </c>
      <c r="P64" s="16">
        <v>730.1</v>
      </c>
      <c r="S64" s="1"/>
    </row>
    <row r="65" spans="1:19" x14ac:dyDescent="0.2">
      <c r="A65" s="42">
        <f t="shared" si="2"/>
        <v>44258</v>
      </c>
      <c r="B65" s="16">
        <v>0</v>
      </c>
      <c r="C65" s="16">
        <v>80.441000000000003</v>
      </c>
      <c r="D65" s="16">
        <v>23.974</v>
      </c>
      <c r="E65" s="16">
        <v>21.4</v>
      </c>
      <c r="F65" s="16">
        <v>28.83</v>
      </c>
      <c r="G65" s="16">
        <v>4.617</v>
      </c>
      <c r="H65" s="16">
        <v>9.8800000000000008</v>
      </c>
      <c r="I65" s="16">
        <v>354.37700000000001</v>
      </c>
      <c r="J65" s="41">
        <v>5.1529999999999996</v>
      </c>
      <c r="K65" s="16">
        <v>19.890999999999998</v>
      </c>
      <c r="L65" s="16">
        <v>25.497</v>
      </c>
      <c r="M65" s="139">
        <v>42.145762035308231</v>
      </c>
      <c r="N65" s="16">
        <v>8.6549999999999994</v>
      </c>
      <c r="O65" s="146">
        <f t="shared" si="1"/>
        <v>0.43512141169373086</v>
      </c>
      <c r="P65" s="16">
        <v>731.26300000000003</v>
      </c>
      <c r="S65" s="1"/>
    </row>
    <row r="66" spans="1:19" x14ac:dyDescent="0.2">
      <c r="A66" s="42">
        <f t="shared" si="2"/>
        <v>44259</v>
      </c>
      <c r="B66" s="16">
        <v>0</v>
      </c>
      <c r="C66" s="16">
        <v>75.085999999999999</v>
      </c>
      <c r="D66" s="16">
        <v>24.385000000000002</v>
      </c>
      <c r="E66" s="16">
        <v>21.67</v>
      </c>
      <c r="F66" s="16">
        <v>29.31</v>
      </c>
      <c r="G66" s="16">
        <v>3.8050000000000002</v>
      </c>
      <c r="H66" s="16">
        <v>9.92</v>
      </c>
      <c r="I66" s="16">
        <v>3.98</v>
      </c>
      <c r="J66" s="41">
        <v>5.4850000000000003</v>
      </c>
      <c r="K66" s="16">
        <v>19.936</v>
      </c>
      <c r="L66" s="16">
        <v>25.620999999999999</v>
      </c>
      <c r="M66" s="139">
        <v>42.234667666603016</v>
      </c>
      <c r="N66" s="16">
        <v>8.6449999999999996</v>
      </c>
      <c r="O66" s="146">
        <f t="shared" si="1"/>
        <v>0.4336376404494382</v>
      </c>
      <c r="P66" s="16">
        <v>731.69200000000001</v>
      </c>
      <c r="S66" s="1"/>
    </row>
    <row r="67" spans="1:19" x14ac:dyDescent="0.2">
      <c r="A67" s="42">
        <f t="shared" si="2"/>
        <v>44260</v>
      </c>
      <c r="B67" s="16">
        <v>0</v>
      </c>
      <c r="C67" s="16">
        <v>72.694000000000003</v>
      </c>
      <c r="D67" s="16">
        <v>23.937000000000001</v>
      </c>
      <c r="E67" s="16">
        <v>21.43</v>
      </c>
      <c r="F67" s="16">
        <v>29.76</v>
      </c>
      <c r="G67" s="16">
        <v>4.258</v>
      </c>
      <c r="H67" s="16">
        <v>10.37</v>
      </c>
      <c r="I67" s="16">
        <v>7.0179999999999998</v>
      </c>
      <c r="J67" s="41">
        <v>5.9870000000000001</v>
      </c>
      <c r="K67" s="16">
        <v>22.38</v>
      </c>
      <c r="L67" s="16">
        <v>25.713000000000001</v>
      </c>
      <c r="M67" s="139">
        <v>46.897677307982413</v>
      </c>
      <c r="N67" s="16">
        <v>9.7240000000000002</v>
      </c>
      <c r="O67" s="146">
        <f t="shared" si="1"/>
        <v>0.43449508489722971</v>
      </c>
      <c r="P67" s="16">
        <v>730.904</v>
      </c>
      <c r="S67" s="1"/>
    </row>
    <row r="68" spans="1:19" x14ac:dyDescent="0.2">
      <c r="A68" s="42">
        <f t="shared" si="2"/>
        <v>44261</v>
      </c>
      <c r="B68" s="16">
        <v>0</v>
      </c>
      <c r="C68" s="16">
        <v>80.893000000000001</v>
      </c>
      <c r="D68" s="16">
        <v>23.420999999999999</v>
      </c>
      <c r="E68" s="16">
        <v>21.23</v>
      </c>
      <c r="F68" s="16">
        <v>27.6</v>
      </c>
      <c r="G68" s="16">
        <v>4.78</v>
      </c>
      <c r="H68" s="16">
        <v>11.39</v>
      </c>
      <c r="I68" s="16">
        <v>352.76400000000001</v>
      </c>
      <c r="J68" s="41">
        <v>5.2460000000000004</v>
      </c>
      <c r="K68" s="16">
        <v>21.181000000000001</v>
      </c>
      <c r="L68" s="16">
        <v>25.69</v>
      </c>
      <c r="M68" s="139">
        <v>44.078617115673218</v>
      </c>
      <c r="N68" s="16">
        <v>10.894</v>
      </c>
      <c r="O68" s="146">
        <f t="shared" si="1"/>
        <v>0.5143288796562957</v>
      </c>
      <c r="P68" s="16">
        <v>730.71299999999997</v>
      </c>
      <c r="S68" s="1"/>
    </row>
    <row r="69" spans="1:19" x14ac:dyDescent="0.2">
      <c r="A69" s="42">
        <f t="shared" si="2"/>
        <v>44262</v>
      </c>
      <c r="B69" s="16">
        <v>18.033999999999999</v>
      </c>
      <c r="C69" s="16">
        <v>96.308000000000007</v>
      </c>
      <c r="D69" s="16">
        <v>22.870999999999999</v>
      </c>
      <c r="E69" s="16">
        <v>21.83</v>
      </c>
      <c r="F69" s="16">
        <v>25.48</v>
      </c>
      <c r="G69" s="16">
        <v>5.5810000000000004</v>
      </c>
      <c r="H69" s="16">
        <v>12.31</v>
      </c>
      <c r="I69" s="16">
        <v>348.40699999999998</v>
      </c>
      <c r="J69" s="41">
        <v>2.0070000000000001</v>
      </c>
      <c r="K69" s="16">
        <v>10.596</v>
      </c>
      <c r="L69" s="16">
        <v>25.445</v>
      </c>
      <c r="M69" s="139">
        <v>22.63188316642287</v>
      </c>
      <c r="N69" s="16">
        <v>6.4370000000000003</v>
      </c>
      <c r="O69" s="146">
        <f t="shared" ref="O69:O132" si="3">N69/K69</f>
        <v>0.60749339373348432</v>
      </c>
      <c r="P69" s="16">
        <v>731.41300000000001</v>
      </c>
      <c r="S69" s="1"/>
    </row>
    <row r="70" spans="1:19" x14ac:dyDescent="0.2">
      <c r="A70" s="42">
        <f t="shared" si="2"/>
        <v>44263</v>
      </c>
      <c r="B70" s="16">
        <v>8.6359999999999992</v>
      </c>
      <c r="C70" s="16">
        <v>94.534999999999997</v>
      </c>
      <c r="D70" s="16">
        <v>23.172000000000001</v>
      </c>
      <c r="E70" s="16">
        <v>21.76</v>
      </c>
      <c r="F70" s="16">
        <v>25.82</v>
      </c>
      <c r="G70" s="16">
        <v>4.1230000000000002</v>
      </c>
      <c r="H70" s="16">
        <v>10.37</v>
      </c>
      <c r="I70" s="16">
        <v>3.3559999999999999</v>
      </c>
      <c r="J70" s="41">
        <v>2.0880000000000001</v>
      </c>
      <c r="K70" s="16">
        <v>9.4870000000000001</v>
      </c>
      <c r="L70" s="16">
        <v>25.495999999999999</v>
      </c>
      <c r="M70" s="139">
        <v>21.217687468625986</v>
      </c>
      <c r="N70" s="16">
        <v>6.1680000000000001</v>
      </c>
      <c r="O70" s="146">
        <f t="shared" si="3"/>
        <v>0.65015284072941926</v>
      </c>
      <c r="P70" s="16">
        <v>731.904</v>
      </c>
      <c r="S70" s="1"/>
    </row>
    <row r="71" spans="1:19" x14ac:dyDescent="0.2">
      <c r="A71" s="42">
        <f t="shared" si="2"/>
        <v>44264</v>
      </c>
      <c r="B71" s="16">
        <v>0</v>
      </c>
      <c r="C71" s="16">
        <v>82.444999999999993</v>
      </c>
      <c r="D71" s="16">
        <v>24.655000000000001</v>
      </c>
      <c r="E71" s="16">
        <v>22.34</v>
      </c>
      <c r="F71" s="16">
        <v>29.31</v>
      </c>
      <c r="G71" s="16">
        <v>3.7010000000000001</v>
      </c>
      <c r="H71" s="16">
        <v>12.13</v>
      </c>
      <c r="I71" s="16">
        <v>21.459</v>
      </c>
      <c r="J71" s="41">
        <v>5.1150000000000002</v>
      </c>
      <c r="K71" s="16">
        <v>19.802</v>
      </c>
      <c r="L71" s="16">
        <v>25.731000000000002</v>
      </c>
      <c r="M71" s="139">
        <v>41.949893166362394</v>
      </c>
      <c r="N71" s="16">
        <v>10.763</v>
      </c>
      <c r="O71" s="146">
        <f t="shared" si="3"/>
        <v>0.54353095646904359</v>
      </c>
      <c r="P71" s="16">
        <v>731.56700000000001</v>
      </c>
      <c r="S71" s="1"/>
    </row>
    <row r="72" spans="1:19" x14ac:dyDescent="0.2">
      <c r="A72" s="42">
        <f t="shared" si="2"/>
        <v>44265</v>
      </c>
      <c r="B72" s="16">
        <v>0</v>
      </c>
      <c r="C72" s="16">
        <v>80.644999999999996</v>
      </c>
      <c r="D72" s="16">
        <v>24.388000000000002</v>
      </c>
      <c r="E72" s="16">
        <v>22.04</v>
      </c>
      <c r="F72" s="16">
        <v>29.21</v>
      </c>
      <c r="G72" s="16">
        <v>4.1399999999999997</v>
      </c>
      <c r="H72" s="16">
        <v>12.35</v>
      </c>
      <c r="I72" s="16">
        <v>20.177</v>
      </c>
      <c r="J72" s="41">
        <v>5.55</v>
      </c>
      <c r="K72" s="16">
        <v>22.442</v>
      </c>
      <c r="L72" s="16">
        <v>25.815000000000001</v>
      </c>
      <c r="M72" s="139">
        <v>47.667760779051797</v>
      </c>
      <c r="N72" s="16">
        <v>12.135999999999999</v>
      </c>
      <c r="O72" s="146">
        <f t="shared" si="3"/>
        <v>0.54077176722217268</v>
      </c>
      <c r="P72" s="16">
        <v>731.27099999999996</v>
      </c>
      <c r="S72" s="1"/>
    </row>
    <row r="73" spans="1:19" x14ac:dyDescent="0.2">
      <c r="A73" s="42">
        <f t="shared" si="2"/>
        <v>44266</v>
      </c>
      <c r="B73" s="16">
        <v>0</v>
      </c>
      <c r="C73" s="16">
        <v>75.334999999999994</v>
      </c>
      <c r="D73" s="16">
        <v>24.381</v>
      </c>
      <c r="E73" s="16">
        <v>21.8</v>
      </c>
      <c r="F73" s="16">
        <v>29.52</v>
      </c>
      <c r="G73" s="16">
        <v>3.8239999999999998</v>
      </c>
      <c r="H73" s="16">
        <v>11.23</v>
      </c>
      <c r="I73" s="16">
        <v>1.8620000000000001</v>
      </c>
      <c r="J73" s="41">
        <v>6.0220000000000002</v>
      </c>
      <c r="K73" s="16">
        <v>23.579000000000001</v>
      </c>
      <c r="L73" s="16">
        <v>26.003</v>
      </c>
      <c r="M73" s="139">
        <v>49.767713518235155</v>
      </c>
      <c r="N73" s="16">
        <v>12.282999999999999</v>
      </c>
      <c r="O73" s="146">
        <f t="shared" si="3"/>
        <v>0.52092964078205184</v>
      </c>
      <c r="P73" s="16">
        <v>731.97500000000002</v>
      </c>
      <c r="S73" s="1"/>
    </row>
    <row r="74" spans="1:19" x14ac:dyDescent="0.2">
      <c r="A74" s="42">
        <f t="shared" si="2"/>
        <v>44267</v>
      </c>
      <c r="B74" s="16">
        <v>0</v>
      </c>
      <c r="C74" s="16">
        <v>84.013000000000005</v>
      </c>
      <c r="D74" s="16">
        <v>23.975999999999999</v>
      </c>
      <c r="E74" s="16">
        <v>21.16</v>
      </c>
      <c r="F74" s="16">
        <v>28.6</v>
      </c>
      <c r="G74" s="16">
        <v>3.363</v>
      </c>
      <c r="H74" s="16">
        <v>10.66</v>
      </c>
      <c r="I74" s="16">
        <v>0.8</v>
      </c>
      <c r="J74" s="41">
        <v>3.2490000000000001</v>
      </c>
      <c r="K74" s="16">
        <v>12.39</v>
      </c>
      <c r="L74" s="16">
        <v>25.829000000000001</v>
      </c>
      <c r="M74" s="139">
        <v>26.30094685793329</v>
      </c>
      <c r="N74" s="16">
        <v>4.8449999999999998</v>
      </c>
      <c r="O74" s="146">
        <f t="shared" si="3"/>
        <v>0.39104116222760288</v>
      </c>
      <c r="P74" s="16">
        <v>732.33799999999997</v>
      </c>
      <c r="S74" s="1"/>
    </row>
    <row r="75" spans="1:19" x14ac:dyDescent="0.2">
      <c r="A75" s="42">
        <f t="shared" si="2"/>
        <v>44268</v>
      </c>
      <c r="B75" s="16">
        <v>0</v>
      </c>
      <c r="C75" s="16">
        <v>78.582999999999998</v>
      </c>
      <c r="D75" s="16">
        <v>24.463000000000001</v>
      </c>
      <c r="E75" s="16">
        <v>21.6</v>
      </c>
      <c r="F75" s="16">
        <v>29.93</v>
      </c>
      <c r="G75" s="16">
        <v>3.61</v>
      </c>
      <c r="H75" s="16">
        <v>9.56</v>
      </c>
      <c r="I75" s="16">
        <v>29.099</v>
      </c>
      <c r="J75" s="41">
        <v>5.5540000000000003</v>
      </c>
      <c r="K75" s="16">
        <v>21.433</v>
      </c>
      <c r="L75" s="16">
        <v>26.061</v>
      </c>
      <c r="M75" s="139">
        <v>44.818374176067707</v>
      </c>
      <c r="N75" s="16">
        <v>10.673999999999999</v>
      </c>
      <c r="O75" s="146">
        <f t="shared" si="3"/>
        <v>0.49801707647086269</v>
      </c>
      <c r="P75" s="16">
        <v>732.23800000000006</v>
      </c>
      <c r="S75" s="1"/>
    </row>
    <row r="76" spans="1:19" x14ac:dyDescent="0.2">
      <c r="A76" s="42">
        <f t="shared" si="2"/>
        <v>44269</v>
      </c>
      <c r="B76" s="16">
        <v>0</v>
      </c>
      <c r="C76" s="16">
        <v>79.447999999999993</v>
      </c>
      <c r="D76" s="16">
        <v>24.224</v>
      </c>
      <c r="E76" s="16">
        <v>21.74</v>
      </c>
      <c r="F76" s="16">
        <v>29.24</v>
      </c>
      <c r="G76" s="16">
        <v>3.5619999999999998</v>
      </c>
      <c r="H76" s="16">
        <v>8.8800000000000008</v>
      </c>
      <c r="I76" s="16">
        <v>19.561</v>
      </c>
      <c r="J76" s="41">
        <v>4.6440000000000001</v>
      </c>
      <c r="K76" s="16">
        <v>17.817</v>
      </c>
      <c r="L76" s="16">
        <v>26.074999999999999</v>
      </c>
      <c r="M76" s="139">
        <v>37.994845374185566</v>
      </c>
      <c r="N76" s="16">
        <v>8.3170000000000002</v>
      </c>
      <c r="O76" s="146">
        <f t="shared" si="3"/>
        <v>0.46680136947858786</v>
      </c>
      <c r="P76" s="16">
        <v>731.93299999999999</v>
      </c>
      <c r="S76" s="1"/>
    </row>
    <row r="77" spans="1:19" x14ac:dyDescent="0.2">
      <c r="A77" s="42">
        <f t="shared" si="2"/>
        <v>44270</v>
      </c>
      <c r="B77" s="16">
        <v>0</v>
      </c>
      <c r="C77" s="16">
        <v>79.643000000000001</v>
      </c>
      <c r="D77" s="16">
        <v>24.280999999999999</v>
      </c>
      <c r="E77" s="16">
        <v>21.67</v>
      </c>
      <c r="F77" s="16">
        <v>30.65</v>
      </c>
      <c r="G77" s="16">
        <v>3.536</v>
      </c>
      <c r="H77" s="16">
        <v>11.51</v>
      </c>
      <c r="I77" s="16">
        <v>3.4670000000000001</v>
      </c>
      <c r="J77" s="41">
        <v>5.1790000000000003</v>
      </c>
      <c r="K77" s="16">
        <v>20.027000000000001</v>
      </c>
      <c r="L77" s="16">
        <v>26.077999999999999</v>
      </c>
      <c r="M77" s="139">
        <v>41.908334751733832</v>
      </c>
      <c r="N77" s="16">
        <v>9.5449999999999999</v>
      </c>
      <c r="O77" s="146">
        <f t="shared" si="3"/>
        <v>0.47660658111549403</v>
      </c>
      <c r="P77" s="16">
        <v>731.35</v>
      </c>
      <c r="S77" s="1"/>
    </row>
    <row r="78" spans="1:19" x14ac:dyDescent="0.2">
      <c r="A78" s="42">
        <f t="shared" si="2"/>
        <v>44271</v>
      </c>
      <c r="B78" s="16">
        <v>6.2229999999999999</v>
      </c>
      <c r="C78" s="16">
        <v>86.472999999999999</v>
      </c>
      <c r="D78" s="16">
        <v>24.132999999999999</v>
      </c>
      <c r="E78" s="16">
        <v>21.91</v>
      </c>
      <c r="F78" s="16">
        <v>28.73</v>
      </c>
      <c r="G78" s="16">
        <v>3.2229999999999999</v>
      </c>
      <c r="H78" s="16">
        <v>12.29</v>
      </c>
      <c r="I78" s="16">
        <v>7.3869999999999996</v>
      </c>
      <c r="J78" s="41">
        <v>4.343</v>
      </c>
      <c r="K78" s="16">
        <v>18.388000000000002</v>
      </c>
      <c r="L78" s="16">
        <v>26.044</v>
      </c>
      <c r="M78" s="139">
        <v>38.660557608516271</v>
      </c>
      <c r="N78" s="16">
        <v>9.5660000000000007</v>
      </c>
      <c r="O78" s="146">
        <f t="shared" si="3"/>
        <v>0.52023058516423759</v>
      </c>
      <c r="P78" s="16">
        <v>730.70799999999997</v>
      </c>
      <c r="S78" s="1"/>
    </row>
    <row r="79" spans="1:19" x14ac:dyDescent="0.2">
      <c r="A79" s="42">
        <f t="shared" si="2"/>
        <v>44272</v>
      </c>
      <c r="B79" s="16">
        <v>0</v>
      </c>
      <c r="C79" s="16">
        <v>92.775999999999996</v>
      </c>
      <c r="D79" s="16">
        <v>23.878</v>
      </c>
      <c r="E79" s="16">
        <v>21.59</v>
      </c>
      <c r="F79" s="16">
        <v>27.94</v>
      </c>
      <c r="G79" s="16">
        <v>2.7639999999999998</v>
      </c>
      <c r="H79" s="16">
        <v>9.2100000000000009</v>
      </c>
      <c r="I79" s="16">
        <v>300.93599999999998</v>
      </c>
      <c r="J79" s="41">
        <v>4.3079999999999998</v>
      </c>
      <c r="K79" s="16">
        <v>20.318999999999999</v>
      </c>
      <c r="L79" s="16">
        <v>25.933</v>
      </c>
      <c r="M79" s="139">
        <v>42.751339848471623</v>
      </c>
      <c r="N79" s="16">
        <v>12.634</v>
      </c>
      <c r="O79" s="146">
        <f t="shared" si="3"/>
        <v>0.62178256803976584</v>
      </c>
      <c r="P79" s="16">
        <v>730.279</v>
      </c>
      <c r="S79" s="1"/>
    </row>
    <row r="80" spans="1:19" x14ac:dyDescent="0.2">
      <c r="A80" s="42">
        <f t="shared" si="2"/>
        <v>44273</v>
      </c>
      <c r="B80" s="16">
        <v>1.27</v>
      </c>
      <c r="C80" s="16">
        <v>96.052000000000007</v>
      </c>
      <c r="D80" s="16">
        <v>23.859000000000002</v>
      </c>
      <c r="E80" s="16">
        <v>22.51</v>
      </c>
      <c r="F80" s="16">
        <v>28.39</v>
      </c>
      <c r="G80" s="16">
        <v>2.4980000000000002</v>
      </c>
      <c r="H80" s="16">
        <v>7.53</v>
      </c>
      <c r="I80" s="16">
        <v>320.90600000000001</v>
      </c>
      <c r="J80" s="41">
        <v>1.85</v>
      </c>
      <c r="K80" s="16">
        <v>8.9860000000000007</v>
      </c>
      <c r="L80" s="16">
        <v>25.905999999999999</v>
      </c>
      <c r="M80" s="139">
        <v>19.585072493945518</v>
      </c>
      <c r="N80" s="16">
        <v>4.5860000000000003</v>
      </c>
      <c r="O80" s="146">
        <f t="shared" si="3"/>
        <v>0.51034943245047848</v>
      </c>
      <c r="P80" s="16">
        <v>730.49599999999998</v>
      </c>
      <c r="S80" s="1"/>
    </row>
    <row r="81" spans="1:19" x14ac:dyDescent="0.2">
      <c r="A81" s="42">
        <f t="shared" si="2"/>
        <v>44274</v>
      </c>
      <c r="B81" s="16">
        <v>5.7149999999999999</v>
      </c>
      <c r="C81" s="16">
        <v>90.602999999999994</v>
      </c>
      <c r="D81" s="16">
        <v>23.678000000000001</v>
      </c>
      <c r="E81" s="16">
        <v>21.86</v>
      </c>
      <c r="F81" s="16">
        <v>28.29</v>
      </c>
      <c r="G81" s="16">
        <v>2.794</v>
      </c>
      <c r="H81" s="16">
        <v>9.6199999999999992</v>
      </c>
      <c r="I81" s="16">
        <v>43.825000000000003</v>
      </c>
      <c r="J81" s="41">
        <v>3.089</v>
      </c>
      <c r="K81" s="16">
        <v>14.569000000000001</v>
      </c>
      <c r="L81" s="16">
        <v>26.04</v>
      </c>
      <c r="M81" s="139">
        <v>32.0377360772831</v>
      </c>
      <c r="N81" s="16">
        <v>7.5419999999999998</v>
      </c>
      <c r="O81" s="146">
        <f t="shared" si="3"/>
        <v>0.51767451437984757</v>
      </c>
      <c r="P81" s="16">
        <v>730.47500000000002</v>
      </c>
      <c r="S81" s="1"/>
    </row>
    <row r="82" spans="1:19" x14ac:dyDescent="0.2">
      <c r="A82" s="42">
        <f t="shared" si="2"/>
        <v>44275</v>
      </c>
      <c r="B82" s="16">
        <v>0</v>
      </c>
      <c r="C82" s="16">
        <v>78.673000000000002</v>
      </c>
      <c r="D82" s="16">
        <v>24.526</v>
      </c>
      <c r="E82" s="16">
        <v>21.98</v>
      </c>
      <c r="F82" s="16">
        <v>29.48</v>
      </c>
      <c r="G82" s="16">
        <v>3.6659999999999999</v>
      </c>
      <c r="H82" s="16">
        <v>10.29</v>
      </c>
      <c r="I82" s="16">
        <v>27.866</v>
      </c>
      <c r="J82" s="41">
        <v>5.524</v>
      </c>
      <c r="K82" s="16">
        <v>21.962</v>
      </c>
      <c r="L82" s="16">
        <v>26.257000000000001</v>
      </c>
      <c r="M82" s="139">
        <v>45.920233763922283</v>
      </c>
      <c r="N82" s="16">
        <v>10.8</v>
      </c>
      <c r="O82" s="146">
        <f t="shared" si="3"/>
        <v>0.49175849194062476</v>
      </c>
      <c r="P82" s="16">
        <v>730.94200000000001</v>
      </c>
      <c r="S82" s="1"/>
    </row>
    <row r="83" spans="1:19" x14ac:dyDescent="0.2">
      <c r="A83" s="42">
        <f t="shared" si="2"/>
        <v>44276</v>
      </c>
      <c r="B83" s="16">
        <v>1.651</v>
      </c>
      <c r="C83" s="16">
        <v>85.457999999999998</v>
      </c>
      <c r="D83" s="16">
        <v>23.73</v>
      </c>
      <c r="E83" s="16">
        <v>21.18</v>
      </c>
      <c r="F83" s="16">
        <v>28.8</v>
      </c>
      <c r="G83" s="16">
        <v>4.0090000000000003</v>
      </c>
      <c r="H83" s="16">
        <v>10</v>
      </c>
      <c r="I83" s="16">
        <v>12.273</v>
      </c>
      <c r="J83" s="41">
        <v>3.7549999999999999</v>
      </c>
      <c r="K83" s="16">
        <v>15.878</v>
      </c>
      <c r="L83" s="16">
        <v>26.238</v>
      </c>
      <c r="M83" s="139">
        <v>33.87235432306872</v>
      </c>
      <c r="N83" s="16">
        <v>8.0530000000000008</v>
      </c>
      <c r="O83" s="146">
        <f t="shared" si="3"/>
        <v>0.5071797455598942</v>
      </c>
      <c r="P83" s="16">
        <v>730.68799999999999</v>
      </c>
      <c r="S83" s="1"/>
    </row>
    <row r="84" spans="1:19" x14ac:dyDescent="0.2">
      <c r="A84" s="42">
        <f t="shared" si="2"/>
        <v>44277</v>
      </c>
      <c r="B84" s="16">
        <v>0</v>
      </c>
      <c r="C84" s="16">
        <v>80.701999999999998</v>
      </c>
      <c r="D84" s="16">
        <v>24.552</v>
      </c>
      <c r="E84" s="16">
        <v>22.01</v>
      </c>
      <c r="F84" s="16">
        <v>30.65</v>
      </c>
      <c r="G84" s="16">
        <v>3.734</v>
      </c>
      <c r="H84" s="16">
        <v>9.25</v>
      </c>
      <c r="I84" s="16">
        <v>358.529</v>
      </c>
      <c r="J84" s="41">
        <v>5.343</v>
      </c>
      <c r="K84" s="16">
        <v>21.771999999999998</v>
      </c>
      <c r="L84" s="16">
        <v>26.407</v>
      </c>
      <c r="M84" s="139">
        <v>45.327011155107925</v>
      </c>
      <c r="N84" s="16">
        <v>10.153</v>
      </c>
      <c r="O84" s="146">
        <f t="shared" si="3"/>
        <v>0.46633290464817201</v>
      </c>
      <c r="P84" s="16">
        <v>731.00400000000002</v>
      </c>
      <c r="S84" s="1"/>
    </row>
    <row r="85" spans="1:19" x14ac:dyDescent="0.2">
      <c r="A85" s="42">
        <f t="shared" si="2"/>
        <v>44278</v>
      </c>
      <c r="B85" s="16">
        <v>0</v>
      </c>
      <c r="C85" s="16">
        <v>82.929000000000002</v>
      </c>
      <c r="D85" s="16">
        <v>24.58</v>
      </c>
      <c r="E85" s="16">
        <v>21.84</v>
      </c>
      <c r="F85" s="16">
        <v>30</v>
      </c>
      <c r="G85" s="16">
        <v>3.121</v>
      </c>
      <c r="H85" s="16">
        <v>9.51</v>
      </c>
      <c r="I85" s="16">
        <v>356.97699999999998</v>
      </c>
      <c r="J85" s="41">
        <v>5.37</v>
      </c>
      <c r="K85" s="16">
        <v>23.207000000000001</v>
      </c>
      <c r="L85" s="16">
        <v>26.398</v>
      </c>
      <c r="M85" s="139">
        <v>48.294679399727144</v>
      </c>
      <c r="N85" s="16">
        <v>11.284000000000001</v>
      </c>
      <c r="O85" s="146">
        <f t="shared" si="3"/>
        <v>0.48623260223208514</v>
      </c>
      <c r="P85" s="16">
        <v>731.1</v>
      </c>
      <c r="S85" s="1"/>
    </row>
    <row r="86" spans="1:19" x14ac:dyDescent="0.2">
      <c r="A86" s="42">
        <f t="shared" si="2"/>
        <v>44279</v>
      </c>
      <c r="B86" s="16">
        <v>0</v>
      </c>
      <c r="C86" s="16">
        <v>81.242999999999995</v>
      </c>
      <c r="D86" s="16">
        <v>24.882000000000001</v>
      </c>
      <c r="E86" s="16">
        <v>22.42</v>
      </c>
      <c r="F86" s="16">
        <v>30.72</v>
      </c>
      <c r="G86" s="16">
        <v>3.1949999999999998</v>
      </c>
      <c r="H86" s="16">
        <v>8.33</v>
      </c>
      <c r="I86" s="16">
        <v>16.260999999999999</v>
      </c>
      <c r="J86" s="41">
        <v>4.6749999999999998</v>
      </c>
      <c r="K86" s="16">
        <v>19.382000000000001</v>
      </c>
      <c r="L86" s="16">
        <v>26.312999999999999</v>
      </c>
      <c r="M86" s="139">
        <v>40.477636648128097</v>
      </c>
      <c r="N86" s="16">
        <v>8.8490000000000002</v>
      </c>
      <c r="O86" s="146">
        <f t="shared" si="3"/>
        <v>0.45655763079145595</v>
      </c>
      <c r="P86" s="16">
        <v>730.73800000000006</v>
      </c>
      <c r="S86" s="1"/>
    </row>
    <row r="87" spans="1:19" x14ac:dyDescent="0.2">
      <c r="A87" s="42">
        <f t="shared" si="2"/>
        <v>44280</v>
      </c>
      <c r="B87" s="16">
        <v>0</v>
      </c>
      <c r="C87" s="16">
        <v>81.894000000000005</v>
      </c>
      <c r="D87" s="16">
        <v>25.196999999999999</v>
      </c>
      <c r="E87" s="16">
        <v>22.25</v>
      </c>
      <c r="F87" s="16">
        <v>30.85</v>
      </c>
      <c r="G87" s="16">
        <v>3.161</v>
      </c>
      <c r="H87" s="16">
        <v>8.39</v>
      </c>
      <c r="I87" s="16">
        <v>14.815</v>
      </c>
      <c r="J87" s="41">
        <v>5.1879999999999997</v>
      </c>
      <c r="K87" s="16">
        <v>21.161999999999999</v>
      </c>
      <c r="L87" s="16">
        <v>26.343</v>
      </c>
      <c r="M87" s="139">
        <v>43.414028081737882</v>
      </c>
      <c r="N87" s="16">
        <v>10.845000000000001</v>
      </c>
      <c r="O87" s="146">
        <f t="shared" si="3"/>
        <v>0.51247519138077691</v>
      </c>
      <c r="P87" s="16">
        <v>730.7</v>
      </c>
      <c r="S87" s="1"/>
    </row>
    <row r="88" spans="1:19" x14ac:dyDescent="0.2">
      <c r="A88" s="42">
        <f t="shared" si="2"/>
        <v>44281</v>
      </c>
      <c r="B88" s="16">
        <v>0</v>
      </c>
      <c r="C88" s="16">
        <v>84.087000000000003</v>
      </c>
      <c r="D88" s="16">
        <v>24.757000000000001</v>
      </c>
      <c r="E88" s="16">
        <v>22.75</v>
      </c>
      <c r="F88" s="16">
        <v>29.21</v>
      </c>
      <c r="G88" s="16">
        <v>3.1680000000000001</v>
      </c>
      <c r="H88" s="16">
        <v>8.57</v>
      </c>
      <c r="I88" s="16">
        <v>4.6230000000000002</v>
      </c>
      <c r="J88" s="41">
        <v>3.8559999999999999</v>
      </c>
      <c r="K88" s="16">
        <v>14.558</v>
      </c>
      <c r="L88" s="16">
        <v>26.382000000000001</v>
      </c>
      <c r="M88" s="139">
        <v>30.442359515710546</v>
      </c>
      <c r="N88" s="16">
        <v>8.2949999999999999</v>
      </c>
      <c r="O88" s="146">
        <f t="shared" si="3"/>
        <v>0.5697898062920731</v>
      </c>
      <c r="P88" s="16">
        <v>730.625</v>
      </c>
      <c r="S88" s="1"/>
    </row>
    <row r="89" spans="1:19" x14ac:dyDescent="0.2">
      <c r="A89" s="42">
        <f t="shared" si="2"/>
        <v>44282</v>
      </c>
      <c r="B89" s="16">
        <v>0.254</v>
      </c>
      <c r="C89" s="16">
        <v>83.194999999999993</v>
      </c>
      <c r="D89" s="16">
        <v>24.457999999999998</v>
      </c>
      <c r="E89" s="16">
        <v>22.15</v>
      </c>
      <c r="F89" s="16">
        <v>30.24</v>
      </c>
      <c r="G89" s="16">
        <v>4.4809999999999999</v>
      </c>
      <c r="H89" s="16">
        <v>13.7</v>
      </c>
      <c r="I89" s="16">
        <v>1.0609999999999999</v>
      </c>
      <c r="J89" s="41">
        <v>6.0819999999999999</v>
      </c>
      <c r="K89" s="16">
        <v>25.152999999999999</v>
      </c>
      <c r="L89" s="16">
        <v>26.562000000000001</v>
      </c>
      <c r="M89" s="139">
        <v>51.190462819042907</v>
      </c>
      <c r="N89" s="16">
        <v>13.513999999999999</v>
      </c>
      <c r="O89" s="146">
        <f t="shared" si="3"/>
        <v>0.53727189599650138</v>
      </c>
      <c r="P89" s="16">
        <v>730.28800000000001</v>
      </c>
      <c r="S89" s="1"/>
    </row>
    <row r="90" spans="1:19" x14ac:dyDescent="0.2">
      <c r="A90" s="42">
        <f t="shared" si="2"/>
        <v>44283</v>
      </c>
      <c r="B90" s="16">
        <v>0.254</v>
      </c>
      <c r="C90" s="16">
        <v>83.71</v>
      </c>
      <c r="D90" s="16">
        <v>24.635000000000002</v>
      </c>
      <c r="E90" s="16">
        <v>21.94</v>
      </c>
      <c r="F90" s="16">
        <v>30.99</v>
      </c>
      <c r="G90" s="16">
        <v>3.9279999999999999</v>
      </c>
      <c r="H90" s="16">
        <v>11.11</v>
      </c>
      <c r="I90" s="16">
        <v>0.72499999999999998</v>
      </c>
      <c r="J90" s="41">
        <v>5.5469999999999997</v>
      </c>
      <c r="K90" s="16">
        <v>23</v>
      </c>
      <c r="L90" s="16">
        <v>26.574999999999999</v>
      </c>
      <c r="M90" s="139">
        <v>47.281120642954463</v>
      </c>
      <c r="N90" s="16">
        <v>12.718999999999999</v>
      </c>
      <c r="O90" s="146">
        <f t="shared" si="3"/>
        <v>0.55299999999999994</v>
      </c>
      <c r="P90" s="16">
        <v>729.39599999999996</v>
      </c>
      <c r="S90" s="1"/>
    </row>
    <row r="91" spans="1:19" x14ac:dyDescent="0.2">
      <c r="A91" s="42">
        <f t="shared" si="2"/>
        <v>44284</v>
      </c>
      <c r="B91" s="16">
        <v>0</v>
      </c>
      <c r="C91" s="16">
        <v>81.646000000000001</v>
      </c>
      <c r="D91" s="16">
        <v>25.373999999999999</v>
      </c>
      <c r="E91" s="16">
        <v>22.07</v>
      </c>
      <c r="F91" s="16">
        <v>30.79</v>
      </c>
      <c r="G91" s="16">
        <v>3.6280000000000001</v>
      </c>
      <c r="H91" s="16">
        <v>10.15</v>
      </c>
      <c r="I91" s="16">
        <v>32.957000000000001</v>
      </c>
      <c r="J91" s="41">
        <v>5.6059999999999999</v>
      </c>
      <c r="K91" s="16">
        <v>22.957999999999998</v>
      </c>
      <c r="L91" s="16">
        <v>26.459</v>
      </c>
      <c r="M91" s="139">
        <v>47.808247228503021</v>
      </c>
      <c r="N91" s="16">
        <v>12.433999999999999</v>
      </c>
      <c r="O91" s="146">
        <f t="shared" si="3"/>
        <v>0.54159770014809649</v>
      </c>
      <c r="P91" s="16">
        <v>728.99199999999996</v>
      </c>
    </row>
    <row r="92" spans="1:19" x14ac:dyDescent="0.2">
      <c r="A92" s="42">
        <f t="shared" ref="A92:A155" si="4">A91+1</f>
        <v>44285</v>
      </c>
      <c r="B92" s="16">
        <v>0</v>
      </c>
      <c r="C92" s="16">
        <v>86.135999999999996</v>
      </c>
      <c r="D92" s="16">
        <v>25.542999999999999</v>
      </c>
      <c r="E92" s="16">
        <v>23.51</v>
      </c>
      <c r="F92" s="16">
        <v>30.65</v>
      </c>
      <c r="G92" s="16">
        <v>3.0230000000000001</v>
      </c>
      <c r="H92" s="16">
        <v>8.5500000000000007</v>
      </c>
      <c r="I92" s="16">
        <v>18.059000000000001</v>
      </c>
      <c r="J92" s="41">
        <v>3.4169999999999998</v>
      </c>
      <c r="K92" s="16">
        <v>13.797000000000001</v>
      </c>
      <c r="L92" s="16">
        <v>26.324999999999999</v>
      </c>
      <c r="M92" s="139">
        <v>29.508202386887238</v>
      </c>
      <c r="N92" s="16">
        <v>6.5990000000000002</v>
      </c>
      <c r="O92" s="146">
        <f t="shared" si="3"/>
        <v>0.47829238240197142</v>
      </c>
      <c r="P92" s="16">
        <v>728.86699999999996</v>
      </c>
    </row>
    <row r="93" spans="1:19" x14ac:dyDescent="0.2">
      <c r="A93" s="42">
        <f t="shared" si="4"/>
        <v>44286</v>
      </c>
      <c r="B93" s="16">
        <v>0</v>
      </c>
      <c r="C93" s="16">
        <v>84.483000000000004</v>
      </c>
      <c r="D93" s="16">
        <v>25.978999999999999</v>
      </c>
      <c r="E93" s="16">
        <v>23.44</v>
      </c>
      <c r="F93" s="16">
        <v>31.1</v>
      </c>
      <c r="G93" s="16">
        <v>3.681</v>
      </c>
      <c r="H93" s="16">
        <v>10.53</v>
      </c>
      <c r="I93" s="16">
        <v>29.568999999999999</v>
      </c>
      <c r="J93" s="41">
        <v>5.1289999999999996</v>
      </c>
      <c r="K93" s="16">
        <v>20.613</v>
      </c>
      <c r="L93" s="16">
        <v>26.407</v>
      </c>
      <c r="M93" s="139">
        <v>43.240018420486486</v>
      </c>
      <c r="N93" s="16">
        <v>11.496</v>
      </c>
      <c r="O93" s="146">
        <f t="shared" si="3"/>
        <v>0.55770630184834813</v>
      </c>
      <c r="P93" s="16">
        <v>728.28300000000002</v>
      </c>
    </row>
    <row r="94" spans="1:19" x14ac:dyDescent="0.2">
      <c r="A94" s="42">
        <f t="shared" si="4"/>
        <v>44287</v>
      </c>
      <c r="B94" s="16">
        <v>0</v>
      </c>
      <c r="C94" s="16">
        <v>87.33</v>
      </c>
      <c r="D94" s="16">
        <v>24.992999999999999</v>
      </c>
      <c r="E94" s="16">
        <v>22.82</v>
      </c>
      <c r="F94" s="16">
        <v>29.83</v>
      </c>
      <c r="G94" s="16">
        <v>3.387</v>
      </c>
      <c r="H94" s="16">
        <v>8.8800000000000008</v>
      </c>
      <c r="I94" s="16">
        <v>10.826000000000001</v>
      </c>
      <c r="J94" s="41">
        <v>3.927</v>
      </c>
      <c r="K94" s="16">
        <v>16.353999999999999</v>
      </c>
      <c r="L94" s="16">
        <v>26.446000000000002</v>
      </c>
      <c r="M94" s="139">
        <v>34.17337202902695</v>
      </c>
      <c r="N94" s="16">
        <v>9.0350000000000001</v>
      </c>
      <c r="O94" s="146">
        <f t="shared" si="3"/>
        <v>0.55246422893481717</v>
      </c>
      <c r="P94" s="16">
        <v>728.18299999999999</v>
      </c>
      <c r="Q94" s="16"/>
    </row>
    <row r="95" spans="1:19" x14ac:dyDescent="0.2">
      <c r="A95" s="42">
        <f t="shared" si="4"/>
        <v>44288</v>
      </c>
      <c r="B95" s="16">
        <v>5.2069999999999999</v>
      </c>
      <c r="C95" s="16">
        <v>89.123999999999995</v>
      </c>
      <c r="D95" s="16">
        <v>24.234000000000002</v>
      </c>
      <c r="E95" s="16">
        <v>22.75</v>
      </c>
      <c r="F95" s="16">
        <v>29</v>
      </c>
      <c r="G95" s="16">
        <v>4.2389999999999999</v>
      </c>
      <c r="H95" s="16">
        <v>12.54</v>
      </c>
      <c r="I95" s="16">
        <v>15.747</v>
      </c>
      <c r="J95" s="16">
        <v>3.448</v>
      </c>
      <c r="K95" s="16">
        <v>14.484</v>
      </c>
      <c r="L95" s="16">
        <v>26.481000000000002</v>
      </c>
      <c r="M95" s="139">
        <v>30.542842751080645</v>
      </c>
      <c r="N95" s="16">
        <v>8.3810000000000002</v>
      </c>
      <c r="O95" s="146">
        <f t="shared" si="3"/>
        <v>0.57863849765258213</v>
      </c>
      <c r="P95" s="16">
        <v>729</v>
      </c>
      <c r="Q95" s="16"/>
    </row>
    <row r="96" spans="1:19" x14ac:dyDescent="0.2">
      <c r="A96" s="42">
        <f t="shared" si="4"/>
        <v>44289</v>
      </c>
      <c r="B96" s="16">
        <v>3.302</v>
      </c>
      <c r="C96" s="16">
        <v>91.918000000000006</v>
      </c>
      <c r="D96" s="16">
        <v>23.794</v>
      </c>
      <c r="E96" s="16">
        <v>22.45</v>
      </c>
      <c r="F96" s="16">
        <v>27.06</v>
      </c>
      <c r="G96" s="16">
        <v>5.843</v>
      </c>
      <c r="H96" s="16">
        <v>12.92</v>
      </c>
      <c r="I96" s="16">
        <v>350.97899999999998</v>
      </c>
      <c r="J96" s="16">
        <v>4.33</v>
      </c>
      <c r="K96" s="16">
        <v>20.686</v>
      </c>
      <c r="L96" s="16">
        <v>26.536999999999999</v>
      </c>
      <c r="M96" s="139">
        <v>43.052098354338618</v>
      </c>
      <c r="N96" s="16">
        <v>13.435</v>
      </c>
      <c r="O96" s="146">
        <f t="shared" si="3"/>
        <v>0.64947307357633188</v>
      </c>
      <c r="P96" s="16">
        <v>730.33299999999997</v>
      </c>
      <c r="Q96" s="16"/>
    </row>
    <row r="97" spans="1:17" x14ac:dyDescent="0.2">
      <c r="A97" s="42">
        <f t="shared" si="4"/>
        <v>44290</v>
      </c>
      <c r="B97" s="16">
        <v>3.556</v>
      </c>
      <c r="C97" s="16">
        <v>94.046999999999997</v>
      </c>
      <c r="D97" s="16">
        <v>23.734999999999999</v>
      </c>
      <c r="E97" s="16">
        <v>21.59</v>
      </c>
      <c r="F97" s="16">
        <v>27.94</v>
      </c>
      <c r="G97" s="16">
        <v>3.5640000000000001</v>
      </c>
      <c r="H97" s="16">
        <v>9.19</v>
      </c>
      <c r="I97" s="16">
        <v>0.71899999999999997</v>
      </c>
      <c r="J97" s="16">
        <v>2.7890000000000001</v>
      </c>
      <c r="K97" s="16">
        <v>13.3</v>
      </c>
      <c r="L97" s="16">
        <v>26.422000000000001</v>
      </c>
      <c r="M97" s="139">
        <v>28.704077303835209</v>
      </c>
      <c r="N97" s="16">
        <v>8.3450000000000006</v>
      </c>
      <c r="O97" s="146">
        <f t="shared" si="3"/>
        <v>0.62744360902255636</v>
      </c>
      <c r="P97" s="16">
        <v>729.63800000000003</v>
      </c>
      <c r="Q97" s="16"/>
    </row>
    <row r="98" spans="1:17" x14ac:dyDescent="0.2">
      <c r="A98" s="42">
        <f t="shared" si="4"/>
        <v>44291</v>
      </c>
      <c r="B98" s="16">
        <v>3.9370000000000003</v>
      </c>
      <c r="C98" s="16">
        <v>88.83</v>
      </c>
      <c r="D98" s="16">
        <v>23.808</v>
      </c>
      <c r="E98" s="16">
        <v>22.11</v>
      </c>
      <c r="F98" s="16">
        <v>27.6</v>
      </c>
      <c r="G98" s="16">
        <v>4.2670000000000003</v>
      </c>
      <c r="H98" s="16">
        <v>10.98</v>
      </c>
      <c r="I98" s="16">
        <v>0.90300000000000002</v>
      </c>
      <c r="J98" s="16">
        <v>3.4889999999999999</v>
      </c>
      <c r="K98" s="16">
        <v>14.811</v>
      </c>
      <c r="L98" s="16">
        <v>26.599</v>
      </c>
      <c r="M98" s="139">
        <v>31.202420583252046</v>
      </c>
      <c r="N98" s="16">
        <v>9.4369999999999994</v>
      </c>
      <c r="O98" s="146">
        <f t="shared" si="3"/>
        <v>0.6371615691040442</v>
      </c>
      <c r="P98" s="16">
        <v>729.70399999999995</v>
      </c>
      <c r="Q98" s="16"/>
    </row>
    <row r="99" spans="1:17" x14ac:dyDescent="0.2">
      <c r="A99" s="42">
        <f t="shared" si="4"/>
        <v>44292</v>
      </c>
      <c r="B99" s="16">
        <v>8.254999999999999</v>
      </c>
      <c r="C99" s="16">
        <v>96.56</v>
      </c>
      <c r="D99" s="16">
        <v>23.513000000000002</v>
      </c>
      <c r="E99" s="16">
        <v>22.04</v>
      </c>
      <c r="F99" s="16">
        <v>26.85</v>
      </c>
      <c r="G99" s="16">
        <v>3.92</v>
      </c>
      <c r="H99" s="16">
        <v>9.35</v>
      </c>
      <c r="I99" s="16">
        <v>341.846</v>
      </c>
      <c r="J99" s="16">
        <v>2.6659999999999999</v>
      </c>
      <c r="K99" s="16">
        <v>14.151</v>
      </c>
      <c r="L99" s="16">
        <v>26.445</v>
      </c>
      <c r="M99" s="139">
        <v>29.928797734936804</v>
      </c>
      <c r="N99" s="16">
        <v>9.7970000000000006</v>
      </c>
      <c r="O99" s="146">
        <f t="shared" si="3"/>
        <v>0.6923185640590771</v>
      </c>
      <c r="P99" s="16">
        <v>730.05399999999997</v>
      </c>
      <c r="Q99" s="16"/>
    </row>
    <row r="100" spans="1:17" x14ac:dyDescent="0.2">
      <c r="A100" s="42">
        <f t="shared" si="4"/>
        <v>44293</v>
      </c>
      <c r="B100" s="16">
        <v>10.16</v>
      </c>
      <c r="C100" s="16">
        <v>96.343999999999994</v>
      </c>
      <c r="D100" s="16">
        <v>24.268999999999998</v>
      </c>
      <c r="E100" s="16">
        <v>22.31</v>
      </c>
      <c r="F100" s="16">
        <v>28.76</v>
      </c>
      <c r="G100" s="16">
        <v>3.0939999999999999</v>
      </c>
      <c r="H100" s="16">
        <v>7.62</v>
      </c>
      <c r="I100" s="16">
        <v>2.9119999999999999</v>
      </c>
      <c r="J100" s="16">
        <v>2.2120000000000002</v>
      </c>
      <c r="K100" s="16">
        <v>10.984999999999999</v>
      </c>
      <c r="L100" s="16">
        <v>26.367000000000001</v>
      </c>
      <c r="M100" s="139">
        <v>24.036747660935173</v>
      </c>
      <c r="N100" s="16">
        <v>7.3959999999999999</v>
      </c>
      <c r="O100" s="146">
        <f t="shared" si="3"/>
        <v>0.67328174783796091</v>
      </c>
      <c r="P100" s="16">
        <v>729.76300000000003</v>
      </c>
      <c r="Q100" s="16"/>
    </row>
    <row r="101" spans="1:17" x14ac:dyDescent="0.2">
      <c r="A101" s="42">
        <f t="shared" si="4"/>
        <v>44294</v>
      </c>
      <c r="B101" s="16">
        <v>0</v>
      </c>
      <c r="C101" s="16">
        <v>93.581000000000003</v>
      </c>
      <c r="D101" s="16">
        <v>24.602</v>
      </c>
      <c r="E101" s="16">
        <v>22.14</v>
      </c>
      <c r="F101" s="16">
        <v>28.94</v>
      </c>
      <c r="G101" s="16">
        <v>2.3860000000000001</v>
      </c>
      <c r="H101" s="16">
        <v>8.82</v>
      </c>
      <c r="I101" s="16">
        <v>14.481</v>
      </c>
      <c r="J101" s="16">
        <v>2.8519999999999999</v>
      </c>
      <c r="K101" s="16">
        <v>12.664999999999999</v>
      </c>
      <c r="L101" s="16">
        <v>26.417999999999999</v>
      </c>
      <c r="M101" s="139">
        <v>27.629952125743145</v>
      </c>
      <c r="N101" s="16">
        <v>8.2639999999999993</v>
      </c>
      <c r="O101" s="146">
        <f t="shared" si="3"/>
        <v>0.65250690880378992</v>
      </c>
      <c r="P101" s="16">
        <v>729.67499999999995</v>
      </c>
      <c r="Q101" s="16"/>
    </row>
    <row r="102" spans="1:17" x14ac:dyDescent="0.2">
      <c r="A102" s="42">
        <f t="shared" si="4"/>
        <v>44295</v>
      </c>
      <c r="B102" s="16">
        <v>35.302999999999997</v>
      </c>
      <c r="C102" s="16">
        <v>95</v>
      </c>
      <c r="D102" s="16">
        <v>23.497</v>
      </c>
      <c r="E102" s="16">
        <v>21.05</v>
      </c>
      <c r="F102" s="16">
        <v>29.31</v>
      </c>
      <c r="G102" s="16">
        <v>2.0790000000000002</v>
      </c>
      <c r="H102" s="16">
        <v>7.33</v>
      </c>
      <c r="I102" s="16">
        <v>47.23</v>
      </c>
      <c r="J102" s="16">
        <v>1.9710000000000001</v>
      </c>
      <c r="K102" s="16">
        <v>8.6829999999999998</v>
      </c>
      <c r="L102" s="16">
        <v>26.506</v>
      </c>
      <c r="M102" s="139">
        <v>18.991677085070332</v>
      </c>
      <c r="N102" s="16">
        <v>4.6050000000000004</v>
      </c>
      <c r="O102" s="146">
        <f t="shared" si="3"/>
        <v>0.53034665438212603</v>
      </c>
      <c r="P102" s="16">
        <v>730.38300000000004</v>
      </c>
      <c r="Q102" s="16"/>
    </row>
    <row r="103" spans="1:17" x14ac:dyDescent="0.2">
      <c r="A103" s="42">
        <f t="shared" si="4"/>
        <v>44296</v>
      </c>
      <c r="B103" s="16">
        <v>0</v>
      </c>
      <c r="C103" s="16">
        <v>86.617999999999995</v>
      </c>
      <c r="D103" s="16">
        <v>25.076000000000001</v>
      </c>
      <c r="E103" s="16">
        <v>21.97</v>
      </c>
      <c r="F103" s="16">
        <v>30.1</v>
      </c>
      <c r="G103" s="16">
        <v>1.885</v>
      </c>
      <c r="H103" s="16">
        <v>5.94</v>
      </c>
      <c r="I103" s="16">
        <v>20.722999999999999</v>
      </c>
      <c r="J103" s="16">
        <v>4.069</v>
      </c>
      <c r="K103" s="16">
        <v>17.792999999999999</v>
      </c>
      <c r="L103" s="16">
        <v>26.509</v>
      </c>
      <c r="M103" s="139">
        <v>37.951645358979164</v>
      </c>
      <c r="N103" s="16">
        <v>10.962999999999999</v>
      </c>
      <c r="O103" s="146">
        <f t="shared" si="3"/>
        <v>0.61614117911538246</v>
      </c>
      <c r="P103" s="16">
        <v>729.846</v>
      </c>
      <c r="Q103" s="16"/>
    </row>
    <row r="104" spans="1:17" x14ac:dyDescent="0.2">
      <c r="A104" s="42">
        <f t="shared" si="4"/>
        <v>44297</v>
      </c>
      <c r="B104" s="16">
        <v>0</v>
      </c>
      <c r="C104" s="16">
        <v>89.316000000000003</v>
      </c>
      <c r="D104" s="16">
        <v>25.274999999999999</v>
      </c>
      <c r="E104" s="16">
        <v>22.96</v>
      </c>
      <c r="F104" s="16">
        <v>29.35</v>
      </c>
      <c r="G104" s="16">
        <v>2.6389999999999998</v>
      </c>
      <c r="H104" s="16">
        <v>7.82</v>
      </c>
      <c r="I104" s="16">
        <v>352.96199999999999</v>
      </c>
      <c r="J104" s="16">
        <v>4.4340000000000002</v>
      </c>
      <c r="K104" s="16">
        <v>20.908000000000001</v>
      </c>
      <c r="L104" s="16">
        <v>26.472000000000001</v>
      </c>
      <c r="M104" s="139">
        <v>44.040773902352413</v>
      </c>
      <c r="N104" s="16">
        <v>12.256</v>
      </c>
      <c r="O104" s="146">
        <f t="shared" si="3"/>
        <v>0.5861871054141955</v>
      </c>
      <c r="P104" s="16">
        <v>728.66300000000001</v>
      </c>
      <c r="Q104" s="16"/>
    </row>
    <row r="105" spans="1:17" x14ac:dyDescent="0.2">
      <c r="A105" s="42">
        <f t="shared" si="4"/>
        <v>44298</v>
      </c>
      <c r="B105" s="16">
        <v>0</v>
      </c>
      <c r="C105" s="16">
        <v>89.518000000000001</v>
      </c>
      <c r="D105" s="16">
        <v>25.291</v>
      </c>
      <c r="E105" s="16">
        <v>23</v>
      </c>
      <c r="F105" s="16">
        <v>30</v>
      </c>
      <c r="G105" s="16">
        <v>2.802</v>
      </c>
      <c r="H105" s="16">
        <v>8.94</v>
      </c>
      <c r="I105" s="16">
        <v>9.86</v>
      </c>
      <c r="J105" s="16">
        <v>3.2330000000000001</v>
      </c>
      <c r="K105" s="16">
        <v>14.788</v>
      </c>
      <c r="L105" s="16">
        <v>26.440999999999999</v>
      </c>
      <c r="M105" s="139">
        <v>31.498254287385507</v>
      </c>
      <c r="N105" s="16">
        <v>8.4860000000000007</v>
      </c>
      <c r="O105" s="146">
        <f t="shared" si="3"/>
        <v>0.57384365701920481</v>
      </c>
      <c r="P105" s="16">
        <v>728.53800000000001</v>
      </c>
      <c r="Q105" s="16"/>
    </row>
    <row r="106" spans="1:17" x14ac:dyDescent="0.2">
      <c r="A106" s="42">
        <f t="shared" si="4"/>
        <v>44299</v>
      </c>
      <c r="B106" s="16">
        <v>0.254</v>
      </c>
      <c r="C106" s="16">
        <v>92.311999999999998</v>
      </c>
      <c r="D106" s="16">
        <v>24.931999999999999</v>
      </c>
      <c r="E106" s="16">
        <v>23.27</v>
      </c>
      <c r="F106" s="16">
        <v>29.97</v>
      </c>
      <c r="G106" s="16">
        <v>2.9</v>
      </c>
      <c r="H106" s="16">
        <v>7.9</v>
      </c>
      <c r="I106" s="16">
        <v>5.375</v>
      </c>
      <c r="J106" s="16">
        <v>2.5289999999999999</v>
      </c>
      <c r="K106" s="16">
        <v>11.175000000000001</v>
      </c>
      <c r="L106" s="16">
        <v>26.44</v>
      </c>
      <c r="M106" s="139">
        <v>24.135675695757843</v>
      </c>
      <c r="N106" s="16">
        <v>6.2679999999999998</v>
      </c>
      <c r="O106" s="146">
        <f t="shared" si="3"/>
        <v>0.56089485458612975</v>
      </c>
      <c r="P106" s="16">
        <v>729.19600000000003</v>
      </c>
      <c r="Q106" s="16"/>
    </row>
    <row r="107" spans="1:17" x14ac:dyDescent="0.2">
      <c r="A107" s="42">
        <f t="shared" si="4"/>
        <v>44300</v>
      </c>
      <c r="B107" s="16">
        <v>0.254</v>
      </c>
      <c r="C107" s="16">
        <v>87.8</v>
      </c>
      <c r="D107" s="16">
        <v>25.614000000000001</v>
      </c>
      <c r="E107" s="16">
        <v>23.54</v>
      </c>
      <c r="F107" s="16">
        <v>30.51</v>
      </c>
      <c r="G107" s="16">
        <v>3.3090000000000002</v>
      </c>
      <c r="H107" s="16">
        <v>9.76</v>
      </c>
      <c r="I107" s="16">
        <v>33.648000000000003</v>
      </c>
      <c r="J107" s="16">
        <v>4.6390000000000002</v>
      </c>
      <c r="K107" s="16">
        <v>19.446000000000002</v>
      </c>
      <c r="L107" s="16">
        <v>26.475999999999999</v>
      </c>
      <c r="M107" s="139">
        <v>40.93452000895104</v>
      </c>
      <c r="N107" s="16">
        <v>12.4</v>
      </c>
      <c r="O107" s="146">
        <f t="shared" si="3"/>
        <v>0.63766327265247347</v>
      </c>
      <c r="P107" s="16">
        <v>729.75</v>
      </c>
      <c r="Q107" s="16"/>
    </row>
    <row r="108" spans="1:17" x14ac:dyDescent="0.2">
      <c r="A108" s="42">
        <f t="shared" si="4"/>
        <v>44301</v>
      </c>
      <c r="B108" s="16">
        <v>0</v>
      </c>
      <c r="C108" s="16">
        <v>90.516000000000005</v>
      </c>
      <c r="D108" s="16">
        <v>25.398</v>
      </c>
      <c r="E108" s="16">
        <v>23.64</v>
      </c>
      <c r="F108" s="16">
        <v>29.66</v>
      </c>
      <c r="G108" s="16">
        <v>2.9489999999999998</v>
      </c>
      <c r="H108" s="16">
        <v>8.86</v>
      </c>
      <c r="I108" s="16">
        <v>34.819000000000003</v>
      </c>
      <c r="J108" s="16">
        <v>3.081</v>
      </c>
      <c r="K108" s="16">
        <v>12.474</v>
      </c>
      <c r="L108" s="16">
        <v>26.428999999999998</v>
      </c>
      <c r="M108" s="139">
        <v>27.228105584293164</v>
      </c>
      <c r="N108" s="16">
        <v>7.0469999999999997</v>
      </c>
      <c r="O108" s="146">
        <f t="shared" si="3"/>
        <v>0.56493506493506496</v>
      </c>
      <c r="P108" s="16">
        <v>729.096</v>
      </c>
      <c r="Q108" s="16"/>
    </row>
    <row r="109" spans="1:17" x14ac:dyDescent="0.2">
      <c r="A109" s="42">
        <f t="shared" si="4"/>
        <v>44302</v>
      </c>
      <c r="B109" s="16">
        <v>9.0169999999999995</v>
      </c>
      <c r="C109" s="16">
        <v>98.066999999999993</v>
      </c>
      <c r="D109" s="16">
        <v>24.167000000000002</v>
      </c>
      <c r="E109" s="16">
        <v>22.89</v>
      </c>
      <c r="F109" s="16">
        <v>28.32</v>
      </c>
      <c r="G109" s="16">
        <v>1.08</v>
      </c>
      <c r="H109" s="16">
        <v>7.43</v>
      </c>
      <c r="I109" s="16">
        <v>260.93700000000001</v>
      </c>
      <c r="J109" s="16">
        <v>1.6080000000000001</v>
      </c>
      <c r="K109" s="16">
        <v>7.673</v>
      </c>
      <c r="L109" s="16">
        <v>26.407</v>
      </c>
      <c r="M109" s="139">
        <v>17.185657249351351</v>
      </c>
      <c r="N109" s="16">
        <v>5.1520000000000001</v>
      </c>
      <c r="O109" s="146">
        <f t="shared" si="3"/>
        <v>0.67144532777270949</v>
      </c>
      <c r="P109" s="16">
        <v>729.45399999999995</v>
      </c>
      <c r="Q109" s="16"/>
    </row>
    <row r="110" spans="1:17" x14ac:dyDescent="0.2">
      <c r="A110" s="42">
        <f t="shared" si="4"/>
        <v>44303</v>
      </c>
      <c r="B110" s="16">
        <v>0.254</v>
      </c>
      <c r="C110" s="16">
        <v>98.846999999999994</v>
      </c>
      <c r="D110" s="16">
        <v>23.584</v>
      </c>
      <c r="E110" s="16">
        <v>22.79</v>
      </c>
      <c r="F110" s="16">
        <v>28.25</v>
      </c>
      <c r="G110" s="16">
        <v>1.4610000000000001</v>
      </c>
      <c r="H110" s="16">
        <v>6.76</v>
      </c>
      <c r="I110" s="16">
        <v>238.53299999999999</v>
      </c>
      <c r="J110" s="16">
        <v>1.532</v>
      </c>
      <c r="K110" s="16">
        <v>7.649</v>
      </c>
      <c r="L110" s="16">
        <v>26.434000000000001</v>
      </c>
      <c r="M110" s="139">
        <v>17.139951633262974</v>
      </c>
      <c r="N110" s="16">
        <v>5.085</v>
      </c>
      <c r="O110" s="146">
        <f t="shared" si="3"/>
        <v>0.66479278337037517</v>
      </c>
      <c r="P110" s="16">
        <v>729.84199999999998</v>
      </c>
      <c r="Q110" s="16"/>
    </row>
    <row r="111" spans="1:17" x14ac:dyDescent="0.2">
      <c r="A111" s="42">
        <f t="shared" si="4"/>
        <v>44304</v>
      </c>
      <c r="B111" s="16">
        <v>25.146000000000001</v>
      </c>
      <c r="C111" s="16">
        <v>95.106999999999999</v>
      </c>
      <c r="D111" s="16">
        <v>23.81</v>
      </c>
      <c r="E111" s="16">
        <v>21.46</v>
      </c>
      <c r="F111" s="16">
        <v>29.93</v>
      </c>
      <c r="G111" s="16">
        <v>1.593</v>
      </c>
      <c r="H111" s="16">
        <v>7.37</v>
      </c>
      <c r="I111" s="16">
        <v>254.24299999999999</v>
      </c>
      <c r="J111" s="16">
        <v>2.9729999999999999</v>
      </c>
      <c r="K111" s="16">
        <v>13.462999999999999</v>
      </c>
      <c r="L111" s="16">
        <v>26.463000000000001</v>
      </c>
      <c r="M111" s="139">
        <v>28.406861199215143</v>
      </c>
      <c r="N111" s="16">
        <v>9.0190000000000001</v>
      </c>
      <c r="O111" s="146">
        <f t="shared" si="3"/>
        <v>0.66991012404367534</v>
      </c>
      <c r="P111" s="16">
        <v>730.42899999999997</v>
      </c>
      <c r="Q111" s="16"/>
    </row>
    <row r="112" spans="1:17" x14ac:dyDescent="0.2">
      <c r="A112" s="42">
        <f t="shared" si="4"/>
        <v>44305</v>
      </c>
      <c r="B112" s="16">
        <v>4.6989999999999998</v>
      </c>
      <c r="C112" s="16">
        <v>90.995999999999995</v>
      </c>
      <c r="D112" s="16">
        <v>24.928000000000001</v>
      </c>
      <c r="E112" s="16">
        <v>22.21</v>
      </c>
      <c r="F112" s="16">
        <v>29.72</v>
      </c>
      <c r="G112" s="16">
        <v>1.718</v>
      </c>
      <c r="H112" s="16">
        <v>7.9</v>
      </c>
      <c r="I112" s="16">
        <v>353.89800000000002</v>
      </c>
      <c r="J112" s="16">
        <v>3.597</v>
      </c>
      <c r="K112" s="16">
        <v>16.760999999999999</v>
      </c>
      <c r="L112" s="16">
        <v>26.468</v>
      </c>
      <c r="M112" s="139">
        <v>35.671807756476326</v>
      </c>
      <c r="N112" s="16">
        <v>10.084</v>
      </c>
      <c r="O112" s="146">
        <f t="shared" si="3"/>
        <v>0.60163474733011157</v>
      </c>
      <c r="P112" s="16">
        <v>730.58299999999997</v>
      </c>
      <c r="Q112" s="16"/>
    </row>
    <row r="113" spans="1:17" x14ac:dyDescent="0.2">
      <c r="A113" s="42">
        <f t="shared" si="4"/>
        <v>44306</v>
      </c>
      <c r="B113" s="16">
        <v>7.8740000000000006</v>
      </c>
      <c r="C113" s="16">
        <v>92.188000000000002</v>
      </c>
      <c r="D113" s="16">
        <v>25.303999999999998</v>
      </c>
      <c r="E113" s="16">
        <v>23.23</v>
      </c>
      <c r="F113" s="16">
        <v>29.87</v>
      </c>
      <c r="G113" s="16">
        <v>3.0659999999999998</v>
      </c>
      <c r="H113" s="16">
        <v>8.15</v>
      </c>
      <c r="I113" s="16">
        <v>8.3490000000000002</v>
      </c>
      <c r="J113" s="16">
        <v>4.0259999999999998</v>
      </c>
      <c r="K113" s="16">
        <v>18.667000000000002</v>
      </c>
      <c r="L113" s="16">
        <v>26.388000000000002</v>
      </c>
      <c r="M113" s="139">
        <v>38.731232833393953</v>
      </c>
      <c r="N113" s="16">
        <v>11.41</v>
      </c>
      <c r="O113" s="146">
        <f t="shared" si="3"/>
        <v>0.61123908501633895</v>
      </c>
      <c r="P113" s="16">
        <v>730.36699999999996</v>
      </c>
      <c r="Q113" s="16"/>
    </row>
    <row r="114" spans="1:17" x14ac:dyDescent="0.2">
      <c r="A114" s="42">
        <f t="shared" si="4"/>
        <v>44307</v>
      </c>
      <c r="B114" s="16">
        <v>0.50800000000000001</v>
      </c>
      <c r="C114" s="16">
        <v>87.906000000000006</v>
      </c>
      <c r="D114" s="16">
        <v>25.196000000000002</v>
      </c>
      <c r="E114" s="16">
        <v>22.83</v>
      </c>
      <c r="F114" s="16">
        <v>30.28</v>
      </c>
      <c r="G114" s="16">
        <v>2.7530000000000001</v>
      </c>
      <c r="H114" s="16">
        <v>8.2100000000000009</v>
      </c>
      <c r="I114" s="16">
        <v>18.873999999999999</v>
      </c>
      <c r="J114" s="16">
        <v>4.37</v>
      </c>
      <c r="K114" s="16">
        <v>19.227</v>
      </c>
      <c r="L114" s="16">
        <v>26.439</v>
      </c>
      <c r="M114" s="139">
        <v>39.576570730952895</v>
      </c>
      <c r="N114" s="16">
        <v>10.847</v>
      </c>
      <c r="O114" s="146">
        <f t="shared" si="3"/>
        <v>0.56415457429656213</v>
      </c>
      <c r="P114" s="16">
        <v>730.25400000000002</v>
      </c>
      <c r="Q114" s="16"/>
    </row>
    <row r="115" spans="1:17" x14ac:dyDescent="0.2">
      <c r="A115" s="42">
        <f t="shared" si="4"/>
        <v>44308</v>
      </c>
      <c r="B115" s="16">
        <v>7.3659999999999997</v>
      </c>
      <c r="C115" s="16">
        <v>89.191999999999993</v>
      </c>
      <c r="D115" s="16">
        <v>24.189</v>
      </c>
      <c r="E115" s="16">
        <v>21.97</v>
      </c>
      <c r="F115" s="16">
        <v>28.67</v>
      </c>
      <c r="G115" s="16">
        <v>3.653</v>
      </c>
      <c r="H115" s="16">
        <v>9.68</v>
      </c>
      <c r="I115" s="16">
        <v>358.21899999999999</v>
      </c>
      <c r="J115" s="16">
        <v>3.8079999999999998</v>
      </c>
      <c r="K115" s="16">
        <v>16.776</v>
      </c>
      <c r="L115" s="16">
        <v>26.539000000000001</v>
      </c>
      <c r="M115" s="139">
        <v>34.650991397148971</v>
      </c>
      <c r="N115" s="16">
        <v>10.016</v>
      </c>
      <c r="O115" s="146">
        <f t="shared" si="3"/>
        <v>0.59704339532665718</v>
      </c>
      <c r="P115" s="16">
        <v>730.07899999999995</v>
      </c>
      <c r="Q115" s="16"/>
    </row>
    <row r="116" spans="1:17" x14ac:dyDescent="0.2">
      <c r="A116" s="42">
        <f t="shared" si="4"/>
        <v>44309</v>
      </c>
      <c r="B116" s="16">
        <v>23.622</v>
      </c>
      <c r="C116" s="16">
        <v>94.35</v>
      </c>
      <c r="D116" s="16">
        <v>23.739000000000001</v>
      </c>
      <c r="E116" s="16">
        <v>22.52</v>
      </c>
      <c r="F116" s="16">
        <v>27.13</v>
      </c>
      <c r="G116" s="16">
        <v>3.4809999999999999</v>
      </c>
      <c r="H116" s="16">
        <v>7.45</v>
      </c>
      <c r="I116" s="16">
        <v>356.27499999999998</v>
      </c>
      <c r="J116" s="16">
        <v>2.2360000000000002</v>
      </c>
      <c r="K116" s="16">
        <v>10.63</v>
      </c>
      <c r="L116" s="16">
        <v>26.443000000000001</v>
      </c>
      <c r="M116" s="139">
        <v>22.530795130839888</v>
      </c>
      <c r="N116" s="16">
        <v>5.5279999999999996</v>
      </c>
      <c r="O116" s="146">
        <f t="shared" si="3"/>
        <v>0.52003762935089359</v>
      </c>
      <c r="P116" s="16">
        <v>730.47500000000002</v>
      </c>
      <c r="Q116" s="16"/>
    </row>
    <row r="117" spans="1:17" x14ac:dyDescent="0.2">
      <c r="A117" s="42">
        <f t="shared" si="4"/>
        <v>44310</v>
      </c>
      <c r="B117" s="16">
        <v>2.1589999999999998</v>
      </c>
      <c r="C117" s="16">
        <v>92.483999999999995</v>
      </c>
      <c r="D117" s="16">
        <v>24.501000000000001</v>
      </c>
      <c r="E117" s="16">
        <v>22.52</v>
      </c>
      <c r="F117" s="16">
        <v>28.12</v>
      </c>
      <c r="G117" s="16">
        <v>3.597</v>
      </c>
      <c r="H117" s="16">
        <v>9.11</v>
      </c>
      <c r="I117" s="16">
        <v>349.13900000000001</v>
      </c>
      <c r="J117" s="16">
        <v>3.5819999999999999</v>
      </c>
      <c r="K117" s="16">
        <v>16.452000000000002</v>
      </c>
      <c r="L117" s="16">
        <v>26.4</v>
      </c>
      <c r="M117" s="139">
        <v>33.773599088306881</v>
      </c>
      <c r="N117" s="16">
        <v>9.8420000000000005</v>
      </c>
      <c r="O117" s="146">
        <f t="shared" si="3"/>
        <v>0.59822513980063208</v>
      </c>
      <c r="P117" s="16">
        <v>730.48299999999995</v>
      </c>
      <c r="Q117" s="16"/>
    </row>
    <row r="118" spans="1:17" x14ac:dyDescent="0.2">
      <c r="A118" s="42">
        <f t="shared" si="4"/>
        <v>44311</v>
      </c>
      <c r="B118" s="16">
        <v>0.127</v>
      </c>
      <c r="C118" s="16">
        <v>85.558999999999997</v>
      </c>
      <c r="D118" s="16">
        <v>25.321999999999999</v>
      </c>
      <c r="E118" s="16">
        <v>23.1</v>
      </c>
      <c r="F118" s="16">
        <v>30.24</v>
      </c>
      <c r="G118" s="16">
        <v>3.9060000000000001</v>
      </c>
      <c r="H118" s="16">
        <v>9.82</v>
      </c>
      <c r="I118" s="16">
        <v>354.10700000000003</v>
      </c>
      <c r="J118" s="16">
        <v>5.4029999999999996</v>
      </c>
      <c r="K118" s="16">
        <v>22.780999999999999</v>
      </c>
      <c r="L118" s="16">
        <v>26.518000000000001</v>
      </c>
      <c r="M118" s="139">
        <v>46.364070720152888</v>
      </c>
      <c r="N118" s="16">
        <v>13.28</v>
      </c>
      <c r="O118" s="146">
        <f t="shared" si="3"/>
        <v>0.58294192528861766</v>
      </c>
      <c r="P118" s="16">
        <v>730.21699999999998</v>
      </c>
      <c r="Q118" s="16"/>
    </row>
    <row r="119" spans="1:17" x14ac:dyDescent="0.2">
      <c r="A119" s="42">
        <f t="shared" si="4"/>
        <v>44312</v>
      </c>
      <c r="B119" s="16">
        <v>0</v>
      </c>
      <c r="C119" s="16">
        <v>88.802000000000007</v>
      </c>
      <c r="D119" s="16">
        <v>24.457000000000001</v>
      </c>
      <c r="E119" s="16">
        <v>22.62</v>
      </c>
      <c r="F119" s="16">
        <v>27.61</v>
      </c>
      <c r="G119" s="16">
        <v>4.9029999999999996</v>
      </c>
      <c r="H119" s="16">
        <v>12.29</v>
      </c>
      <c r="I119" s="16">
        <v>353.30099999999999</v>
      </c>
      <c r="J119" s="16">
        <v>4.492</v>
      </c>
      <c r="K119" s="16">
        <v>20.99</v>
      </c>
      <c r="L119" s="16">
        <v>26.506</v>
      </c>
      <c r="M119" s="139">
        <v>42.730085440990074</v>
      </c>
      <c r="N119" s="16">
        <v>12.035</v>
      </c>
      <c r="O119" s="146">
        <f t="shared" si="3"/>
        <v>0.57336827060505002</v>
      </c>
      <c r="P119" s="16">
        <v>730.28300000000002</v>
      </c>
      <c r="Q119" s="16"/>
    </row>
    <row r="120" spans="1:17" x14ac:dyDescent="0.2">
      <c r="A120" s="42">
        <f t="shared" si="4"/>
        <v>44313</v>
      </c>
      <c r="B120" s="16">
        <v>0</v>
      </c>
      <c r="C120" s="16">
        <v>83.656999999999996</v>
      </c>
      <c r="D120" s="16">
        <v>24.826000000000001</v>
      </c>
      <c r="E120" s="16">
        <v>22.75</v>
      </c>
      <c r="F120" s="16">
        <v>29.38</v>
      </c>
      <c r="G120" s="16">
        <v>4.2699999999999996</v>
      </c>
      <c r="H120" s="16">
        <v>10.51</v>
      </c>
      <c r="I120" s="16">
        <v>356.55799999999999</v>
      </c>
      <c r="J120" s="16">
        <v>5.008</v>
      </c>
      <c r="K120" s="16">
        <v>20.565000000000001</v>
      </c>
      <c r="L120" s="16">
        <v>26.634</v>
      </c>
      <c r="M120" s="139">
        <v>41.437368185953595</v>
      </c>
      <c r="N120" s="16">
        <v>11.518000000000001</v>
      </c>
      <c r="O120" s="146">
        <f t="shared" si="3"/>
        <v>0.56007780209093116</v>
      </c>
      <c r="P120" s="16">
        <v>730.69600000000003</v>
      </c>
      <c r="Q120" s="16"/>
    </row>
    <row r="121" spans="1:17" x14ac:dyDescent="0.2">
      <c r="A121" s="42">
        <f t="shared" si="4"/>
        <v>44314</v>
      </c>
      <c r="B121" s="16">
        <v>3.81</v>
      </c>
      <c r="C121" s="16">
        <v>83.828000000000003</v>
      </c>
      <c r="D121" s="16">
        <v>24.393000000000001</v>
      </c>
      <c r="E121" s="16">
        <v>22.01</v>
      </c>
      <c r="F121" s="16">
        <v>28.9</v>
      </c>
      <c r="G121" s="16">
        <v>2.992</v>
      </c>
      <c r="H121" s="16">
        <v>8.1300000000000008</v>
      </c>
      <c r="I121" s="16">
        <v>2.3969999999999998</v>
      </c>
      <c r="J121" s="16">
        <v>3.968</v>
      </c>
      <c r="K121" s="16">
        <v>17.288</v>
      </c>
      <c r="L121" s="16">
        <v>26.582000000000001</v>
      </c>
      <c r="M121" s="139">
        <v>35.770130991086106</v>
      </c>
      <c r="N121" s="16">
        <v>8.8829999999999991</v>
      </c>
      <c r="O121" s="146">
        <f t="shared" si="3"/>
        <v>0.51382461823229986</v>
      </c>
      <c r="P121" s="16">
        <v>731.17499999999995</v>
      </c>
      <c r="Q121" s="16"/>
    </row>
    <row r="122" spans="1:17" x14ac:dyDescent="0.2">
      <c r="A122" s="42">
        <f t="shared" si="4"/>
        <v>44315</v>
      </c>
      <c r="B122" s="16">
        <v>0</v>
      </c>
      <c r="C122" s="16">
        <v>83.984999999999999</v>
      </c>
      <c r="D122" s="16">
        <v>24.707999999999998</v>
      </c>
      <c r="E122" s="16">
        <v>22.01</v>
      </c>
      <c r="F122" s="16">
        <v>29.29</v>
      </c>
      <c r="G122" s="16">
        <v>2.9769999999999999</v>
      </c>
      <c r="H122" s="16">
        <v>8.84</v>
      </c>
      <c r="I122" s="16">
        <v>6.2850000000000001</v>
      </c>
      <c r="J122" s="16">
        <v>4.8109999999999999</v>
      </c>
      <c r="K122" s="16">
        <v>21.626999999999999</v>
      </c>
      <c r="L122" s="16">
        <v>26.603999999999999</v>
      </c>
      <c r="M122" s="139">
        <v>44.401494029325889</v>
      </c>
      <c r="N122" s="16">
        <v>11.727</v>
      </c>
      <c r="O122" s="146">
        <f t="shared" si="3"/>
        <v>0.54223886808156474</v>
      </c>
      <c r="P122" s="16">
        <v>731.47900000000004</v>
      </c>
      <c r="Q122" s="16"/>
    </row>
    <row r="123" spans="1:17" x14ac:dyDescent="0.2">
      <c r="A123" s="42">
        <f t="shared" si="4"/>
        <v>44316</v>
      </c>
      <c r="B123" s="16">
        <v>5.8420000000000005</v>
      </c>
      <c r="C123" s="16">
        <v>88.537000000000006</v>
      </c>
      <c r="D123" s="16">
        <v>24.456</v>
      </c>
      <c r="E123" s="16">
        <v>22.31</v>
      </c>
      <c r="F123" s="16">
        <v>28.98</v>
      </c>
      <c r="G123" s="16">
        <v>2.2690000000000001</v>
      </c>
      <c r="H123" s="16">
        <v>9.17</v>
      </c>
      <c r="I123" s="16">
        <v>42.155000000000001</v>
      </c>
      <c r="J123" s="16">
        <v>3.7349999999999999</v>
      </c>
      <c r="K123" s="16">
        <v>17.488</v>
      </c>
      <c r="L123" s="16">
        <v>26.469000000000001</v>
      </c>
      <c r="M123" s="139">
        <v>37.066045047247854</v>
      </c>
      <c r="N123" s="16">
        <v>11.005000000000001</v>
      </c>
      <c r="O123" s="146">
        <f t="shared" si="3"/>
        <v>0.62928865507776766</v>
      </c>
      <c r="P123" s="16">
        <v>731.41700000000003</v>
      </c>
      <c r="Q123" s="16"/>
    </row>
    <row r="124" spans="1:17" x14ac:dyDescent="0.2">
      <c r="A124" s="42">
        <f t="shared" si="4"/>
        <v>44317</v>
      </c>
      <c r="B124" s="16">
        <v>0.254</v>
      </c>
      <c r="C124" s="16">
        <v>93.61</v>
      </c>
      <c r="D124" s="16">
        <v>23.83</v>
      </c>
      <c r="E124" s="16">
        <v>22.28</v>
      </c>
      <c r="F124" s="16">
        <v>26.71</v>
      </c>
      <c r="G124" s="16">
        <v>1.7949999999999999</v>
      </c>
      <c r="H124" s="16">
        <v>9.43</v>
      </c>
      <c r="I124" s="16">
        <v>316.13299999999998</v>
      </c>
      <c r="J124" s="16">
        <v>2.8279999999999998</v>
      </c>
      <c r="K124" s="16">
        <v>14.939</v>
      </c>
      <c r="L124" s="16">
        <v>26.390999999999998</v>
      </c>
      <c r="M124" s="139">
        <v>31.704836760102538</v>
      </c>
      <c r="N124" s="16">
        <v>9.4969999999999999</v>
      </c>
      <c r="O124" s="146">
        <f t="shared" si="3"/>
        <v>0.63571858892830846</v>
      </c>
      <c r="P124" s="16">
        <v>731.596</v>
      </c>
      <c r="Q124" s="16"/>
    </row>
    <row r="125" spans="1:17" x14ac:dyDescent="0.2">
      <c r="A125" s="42">
        <f t="shared" si="4"/>
        <v>44318</v>
      </c>
      <c r="B125" s="16">
        <v>22.733000000000001</v>
      </c>
      <c r="C125" s="16">
        <v>94.364000000000004</v>
      </c>
      <c r="D125" s="16">
        <v>23.841999999999999</v>
      </c>
      <c r="E125" s="16">
        <v>22.21</v>
      </c>
      <c r="F125" s="16">
        <v>29.66</v>
      </c>
      <c r="G125" s="16">
        <v>1.3340000000000001</v>
      </c>
      <c r="H125" s="16">
        <v>6.66</v>
      </c>
      <c r="I125" s="16">
        <v>337.23899999999998</v>
      </c>
      <c r="J125" s="16">
        <v>2.1030000000000002</v>
      </c>
      <c r="K125" s="16">
        <v>10.220000000000001</v>
      </c>
      <c r="L125" s="16">
        <v>26.370999999999999</v>
      </c>
      <c r="M125" s="139">
        <v>21.765377261412794</v>
      </c>
      <c r="N125" s="16">
        <v>6.0049999999999999</v>
      </c>
      <c r="O125" s="146">
        <f t="shared" si="3"/>
        <v>0.58757338551859095</v>
      </c>
      <c r="P125" s="16">
        <v>731.46699999999998</v>
      </c>
    </row>
    <row r="126" spans="1:17" x14ac:dyDescent="0.2">
      <c r="A126" s="42">
        <f t="shared" si="4"/>
        <v>44319</v>
      </c>
      <c r="B126" s="16">
        <v>0.38100000000000001</v>
      </c>
      <c r="C126" s="16">
        <v>92.165999999999997</v>
      </c>
      <c r="D126" s="16">
        <v>24.116</v>
      </c>
      <c r="E126" s="16">
        <v>21.87</v>
      </c>
      <c r="F126" s="16">
        <v>28.8</v>
      </c>
      <c r="G126" s="16">
        <v>2.3260000000000001</v>
      </c>
      <c r="H126" s="16">
        <v>7.04</v>
      </c>
      <c r="I126" s="16">
        <v>162.80099999999999</v>
      </c>
      <c r="J126" s="16">
        <v>3.5219999999999998</v>
      </c>
      <c r="K126" s="16">
        <v>16.835999999999999</v>
      </c>
      <c r="L126" s="16">
        <v>26.388999999999999</v>
      </c>
      <c r="M126" s="139">
        <v>35.619362938015755</v>
      </c>
      <c r="N126" s="16">
        <v>10.987</v>
      </c>
      <c r="O126" s="146">
        <f t="shared" si="3"/>
        <v>0.65258968876217638</v>
      </c>
      <c r="P126" s="16">
        <v>731.55</v>
      </c>
    </row>
    <row r="127" spans="1:17" x14ac:dyDescent="0.2">
      <c r="A127" s="42">
        <f t="shared" si="4"/>
        <v>44320</v>
      </c>
      <c r="B127" s="16">
        <v>6.8580000000000005</v>
      </c>
      <c r="C127" s="16">
        <v>90.492999999999995</v>
      </c>
      <c r="D127" s="16">
        <v>24.460999999999999</v>
      </c>
      <c r="E127" s="16">
        <v>22.25</v>
      </c>
      <c r="F127" s="16">
        <v>29.31</v>
      </c>
      <c r="G127" s="16">
        <v>1.9410000000000001</v>
      </c>
      <c r="H127" s="16">
        <v>7.06</v>
      </c>
      <c r="I127" s="16">
        <v>142.81299999999999</v>
      </c>
      <c r="J127" s="16">
        <v>3.49</v>
      </c>
      <c r="K127" s="16">
        <v>17.163</v>
      </c>
      <c r="L127" s="16">
        <v>26.402000000000001</v>
      </c>
      <c r="M127" s="139">
        <v>36.593609680950607</v>
      </c>
      <c r="N127" s="16">
        <v>10.288</v>
      </c>
      <c r="O127" s="146">
        <f t="shared" si="3"/>
        <v>0.59942900425333567</v>
      </c>
      <c r="P127" s="16">
        <v>731.779</v>
      </c>
    </row>
    <row r="128" spans="1:17" x14ac:dyDescent="0.2">
      <c r="A128" s="42">
        <f t="shared" si="4"/>
        <v>44321</v>
      </c>
      <c r="B128" s="16">
        <v>6.4770000000000003</v>
      </c>
      <c r="C128" s="16">
        <v>93.677999999999997</v>
      </c>
      <c r="D128" s="16">
        <v>24.151</v>
      </c>
      <c r="E128" s="16">
        <v>22.24</v>
      </c>
      <c r="F128" s="16">
        <v>29.25</v>
      </c>
      <c r="G128" s="16">
        <v>2.3730000000000002</v>
      </c>
      <c r="H128" s="16">
        <v>8.17</v>
      </c>
      <c r="I128" s="16">
        <v>30.431000000000001</v>
      </c>
      <c r="J128" s="16">
        <v>2.4950000000000001</v>
      </c>
      <c r="K128" s="16">
        <v>12.156000000000001</v>
      </c>
      <c r="L128" s="16">
        <v>26.344999999999999</v>
      </c>
      <c r="M128" s="139">
        <v>25.614671416364338</v>
      </c>
      <c r="N128" s="16">
        <v>6.266</v>
      </c>
      <c r="O128" s="146">
        <f t="shared" si="3"/>
        <v>0.51546561368871335</v>
      </c>
      <c r="P128" s="16">
        <v>731.904</v>
      </c>
    </row>
    <row r="129" spans="1:16" x14ac:dyDescent="0.2">
      <c r="A129" s="42">
        <f t="shared" si="4"/>
        <v>44322</v>
      </c>
      <c r="B129" s="16">
        <v>0.127</v>
      </c>
      <c r="C129" s="16">
        <v>98.24</v>
      </c>
      <c r="D129" s="16">
        <v>23.585000000000001</v>
      </c>
      <c r="E129" s="16">
        <v>22.28</v>
      </c>
      <c r="F129" s="16">
        <v>25.15</v>
      </c>
      <c r="G129" s="16">
        <v>2.2160000000000002</v>
      </c>
      <c r="H129" s="16">
        <v>5.9</v>
      </c>
      <c r="I129" s="16">
        <v>331.76499999999999</v>
      </c>
      <c r="J129" s="16">
        <v>1.5760000000000001</v>
      </c>
      <c r="K129" s="16">
        <v>7.8120000000000003</v>
      </c>
      <c r="L129" s="16">
        <v>26.254999999999999</v>
      </c>
      <c r="M129" s="139">
        <v>17.182633248286901</v>
      </c>
      <c r="N129" s="16">
        <v>3.742</v>
      </c>
      <c r="O129" s="146">
        <f t="shared" si="3"/>
        <v>0.47900665642601126</v>
      </c>
      <c r="P129" s="92">
        <v>731.31700000000001</v>
      </c>
    </row>
    <row r="130" spans="1:16" x14ac:dyDescent="0.2">
      <c r="A130" s="42">
        <f t="shared" si="4"/>
        <v>44323</v>
      </c>
      <c r="B130" s="16">
        <v>0.50800000000000001</v>
      </c>
      <c r="C130" s="16">
        <v>97.701999999999998</v>
      </c>
      <c r="D130" s="16">
        <v>23.350999999999999</v>
      </c>
      <c r="E130" s="16">
        <v>22.34</v>
      </c>
      <c r="F130" s="16">
        <v>25.52</v>
      </c>
      <c r="G130" s="16">
        <v>2.4180000000000001</v>
      </c>
      <c r="H130" s="16">
        <v>7.45</v>
      </c>
      <c r="I130" s="16">
        <v>291.64400000000001</v>
      </c>
      <c r="J130" s="16">
        <v>1.774</v>
      </c>
      <c r="K130" s="16">
        <v>9.1910000000000007</v>
      </c>
      <c r="L130" s="16">
        <v>26.295999999999999</v>
      </c>
      <c r="M130" s="139">
        <v>19.648490116268519</v>
      </c>
      <c r="N130" s="16">
        <v>5.9329999999999998</v>
      </c>
      <c r="O130" s="146">
        <f t="shared" si="3"/>
        <v>0.64552279403764545</v>
      </c>
      <c r="P130" s="16">
        <v>731.21299999999997</v>
      </c>
    </row>
    <row r="131" spans="1:16" x14ac:dyDescent="0.2">
      <c r="A131" s="42">
        <f t="shared" si="4"/>
        <v>44324</v>
      </c>
      <c r="B131" s="16">
        <v>17.907</v>
      </c>
      <c r="C131" s="16">
        <v>92.957999999999998</v>
      </c>
      <c r="D131" s="16">
        <v>24.324000000000002</v>
      </c>
      <c r="E131" s="16">
        <v>22.14</v>
      </c>
      <c r="F131" s="16">
        <v>30.04</v>
      </c>
      <c r="G131" s="16">
        <v>2.3820000000000001</v>
      </c>
      <c r="H131" s="16">
        <v>9.25</v>
      </c>
      <c r="I131" s="16">
        <v>351.26</v>
      </c>
      <c r="J131" s="16">
        <v>3.411</v>
      </c>
      <c r="K131" s="16">
        <v>15.943</v>
      </c>
      <c r="L131" s="16">
        <v>26.210999999999999</v>
      </c>
      <c r="M131" s="139">
        <v>33.288030917386884</v>
      </c>
      <c r="N131" s="16">
        <v>9.7360000000000007</v>
      </c>
      <c r="O131" s="146">
        <f t="shared" si="3"/>
        <v>0.61067553158125831</v>
      </c>
      <c r="P131" s="16">
        <v>731.00400000000002</v>
      </c>
    </row>
    <row r="132" spans="1:16" x14ac:dyDescent="0.2">
      <c r="A132" s="42">
        <f t="shared" si="4"/>
        <v>44325</v>
      </c>
      <c r="B132" s="16">
        <v>0.254</v>
      </c>
      <c r="C132" s="16">
        <v>91.572000000000003</v>
      </c>
      <c r="D132" s="16">
        <v>24.329000000000001</v>
      </c>
      <c r="E132" s="16">
        <v>22.86</v>
      </c>
      <c r="F132" s="16">
        <v>28.87</v>
      </c>
      <c r="G132" s="16">
        <v>2.976</v>
      </c>
      <c r="H132" s="16">
        <v>8.02</v>
      </c>
      <c r="I132" s="16">
        <v>27.129000000000001</v>
      </c>
      <c r="J132" s="16">
        <v>2.302</v>
      </c>
      <c r="K132" s="16">
        <v>9.5570000000000004</v>
      </c>
      <c r="L132" s="16">
        <v>26.24</v>
      </c>
      <c r="M132" s="139">
        <v>20.773504912273726</v>
      </c>
      <c r="N132" s="16">
        <v>4.6870000000000003</v>
      </c>
      <c r="O132" s="146">
        <f t="shared" si="3"/>
        <v>0.49042586585748665</v>
      </c>
      <c r="P132" s="16">
        <v>730.29600000000005</v>
      </c>
    </row>
    <row r="133" spans="1:16" x14ac:dyDescent="0.2">
      <c r="A133" s="42">
        <f t="shared" si="4"/>
        <v>44326</v>
      </c>
      <c r="B133" s="16">
        <v>2.794</v>
      </c>
      <c r="C133" s="16">
        <v>95.4</v>
      </c>
      <c r="D133" s="16">
        <v>24.622</v>
      </c>
      <c r="E133" s="16">
        <v>23.37</v>
      </c>
      <c r="F133" s="16">
        <v>28.77</v>
      </c>
      <c r="G133" s="16">
        <v>3.0950000000000002</v>
      </c>
      <c r="H133" s="16">
        <v>9.07</v>
      </c>
      <c r="I133" s="16">
        <v>346.07600000000002</v>
      </c>
      <c r="J133" s="16">
        <v>2.4900000000000002</v>
      </c>
      <c r="K133" s="16">
        <v>11.606999999999999</v>
      </c>
      <c r="L133" s="16">
        <v>26.093</v>
      </c>
      <c r="M133" s="139">
        <v>24.548754241161493</v>
      </c>
      <c r="N133" s="16">
        <v>7.5010000000000003</v>
      </c>
      <c r="O133" s="146">
        <f t="shared" ref="O133:O196" si="5">N133/K133</f>
        <v>0.64624795382097022</v>
      </c>
      <c r="P133" s="16">
        <v>729.125</v>
      </c>
    </row>
    <row r="134" spans="1:16" x14ac:dyDescent="0.2">
      <c r="A134" s="42">
        <f t="shared" si="4"/>
        <v>44327</v>
      </c>
      <c r="B134" s="16">
        <v>17.018000000000001</v>
      </c>
      <c r="C134" s="16">
        <v>98.483000000000004</v>
      </c>
      <c r="D134" s="16">
        <v>24.472999999999999</v>
      </c>
      <c r="E134" s="16">
        <v>22.45</v>
      </c>
      <c r="F134" s="16">
        <v>28.49</v>
      </c>
      <c r="G134" s="16">
        <v>2.7919999999999998</v>
      </c>
      <c r="H134" s="16">
        <v>8.43</v>
      </c>
      <c r="I134" s="16">
        <v>325.12200000000001</v>
      </c>
      <c r="J134" s="16">
        <v>2.3460000000000001</v>
      </c>
      <c r="K134" s="16">
        <v>11.51</v>
      </c>
      <c r="L134" s="16">
        <v>26.023</v>
      </c>
      <c r="M134" s="139">
        <v>24.288603749588518</v>
      </c>
      <c r="N134" s="16">
        <v>8.0950000000000006</v>
      </c>
      <c r="O134" s="146">
        <f t="shared" si="5"/>
        <v>0.70330147697654222</v>
      </c>
      <c r="P134" s="16">
        <v>729.45</v>
      </c>
    </row>
    <row r="135" spans="1:16" x14ac:dyDescent="0.2">
      <c r="A135" s="42">
        <f t="shared" si="4"/>
        <v>44328</v>
      </c>
      <c r="B135" s="16">
        <v>2.794</v>
      </c>
      <c r="C135" s="16">
        <v>95.281000000000006</v>
      </c>
      <c r="D135" s="16">
        <v>24.891999999999999</v>
      </c>
      <c r="E135" s="16">
        <v>23.16</v>
      </c>
      <c r="F135" s="16">
        <v>29.48</v>
      </c>
      <c r="G135" s="16">
        <v>2.3559999999999999</v>
      </c>
      <c r="H135" s="16">
        <v>7.86</v>
      </c>
      <c r="I135" s="16">
        <v>3.0550000000000002</v>
      </c>
      <c r="J135" s="16">
        <v>2.4380000000000002</v>
      </c>
      <c r="K135" s="16">
        <v>11.054</v>
      </c>
      <c r="L135" s="16">
        <v>25.99</v>
      </c>
      <c r="M135" s="139">
        <v>24.078997275807041</v>
      </c>
      <c r="N135" s="16">
        <v>6.359</v>
      </c>
      <c r="O135" s="146">
        <f t="shared" si="5"/>
        <v>0.57526687172064406</v>
      </c>
      <c r="P135" s="16">
        <v>729.68299999999999</v>
      </c>
    </row>
    <row r="136" spans="1:16" x14ac:dyDescent="0.2">
      <c r="A136" s="42">
        <f t="shared" si="4"/>
        <v>44329</v>
      </c>
      <c r="B136" s="16">
        <v>2.794</v>
      </c>
      <c r="C136" s="16">
        <v>92.936000000000007</v>
      </c>
      <c r="D136" s="16">
        <v>25.152999999999999</v>
      </c>
      <c r="E136" s="16">
        <v>23.57</v>
      </c>
      <c r="F136" s="16">
        <v>28.05</v>
      </c>
      <c r="G136" s="16">
        <v>2.3959999999999999</v>
      </c>
      <c r="H136" s="16">
        <v>8.4700000000000006</v>
      </c>
      <c r="I136" s="16">
        <v>354.48</v>
      </c>
      <c r="J136" s="16">
        <v>3.2360000000000002</v>
      </c>
      <c r="K136" s="16">
        <v>15.661</v>
      </c>
      <c r="L136" s="16">
        <v>25.988</v>
      </c>
      <c r="M136" s="139">
        <v>32.894133178734876</v>
      </c>
      <c r="N136" s="16">
        <v>9.3699999999999992</v>
      </c>
      <c r="O136" s="146">
        <f t="shared" si="5"/>
        <v>0.59830151331332604</v>
      </c>
      <c r="P136" s="16">
        <v>729.55799999999999</v>
      </c>
    </row>
    <row r="137" spans="1:16" x14ac:dyDescent="0.2">
      <c r="A137" s="42">
        <f t="shared" si="4"/>
        <v>44330</v>
      </c>
      <c r="B137" s="16">
        <v>0.254</v>
      </c>
      <c r="C137" s="16">
        <v>89.757999999999996</v>
      </c>
      <c r="D137" s="16">
        <v>25.286999999999999</v>
      </c>
      <c r="E137" s="16">
        <v>22.79</v>
      </c>
      <c r="F137" s="16">
        <v>30.1</v>
      </c>
      <c r="G137" s="16">
        <v>2.9079999999999999</v>
      </c>
      <c r="H137" s="16">
        <v>8.7200000000000006</v>
      </c>
      <c r="I137" s="16">
        <v>7.673</v>
      </c>
      <c r="J137" s="16">
        <v>3.9049999999999998</v>
      </c>
      <c r="K137" s="16">
        <v>17.068999999999999</v>
      </c>
      <c r="L137" s="16">
        <v>26.045999999999999</v>
      </c>
      <c r="M137" s="139">
        <v>35.404313262318269</v>
      </c>
      <c r="N137" s="16">
        <v>9.5020000000000007</v>
      </c>
      <c r="O137" s="146">
        <f t="shared" si="5"/>
        <v>0.55668170367332603</v>
      </c>
      <c r="P137" s="16">
        <v>729.80399999999997</v>
      </c>
    </row>
    <row r="138" spans="1:16" x14ac:dyDescent="0.2">
      <c r="A138" s="42">
        <f t="shared" si="4"/>
        <v>44331</v>
      </c>
      <c r="B138" s="16">
        <v>0.254</v>
      </c>
      <c r="C138" s="16">
        <v>87.159000000000006</v>
      </c>
      <c r="D138" s="16">
        <v>25.152000000000001</v>
      </c>
      <c r="E138" s="16">
        <v>23.03</v>
      </c>
      <c r="F138" s="16">
        <v>29.56</v>
      </c>
      <c r="G138" s="16">
        <v>3.734</v>
      </c>
      <c r="H138" s="16">
        <v>9.27</v>
      </c>
      <c r="I138" s="16">
        <v>3.262</v>
      </c>
      <c r="J138" s="16">
        <v>4.7910000000000004</v>
      </c>
      <c r="K138" s="16">
        <v>20.779</v>
      </c>
      <c r="L138" s="16">
        <v>26.122</v>
      </c>
      <c r="M138" s="139">
        <v>42.737083843453512</v>
      </c>
      <c r="N138" s="16">
        <v>12.12</v>
      </c>
      <c r="O138" s="146">
        <f t="shared" si="5"/>
        <v>0.58328119736272199</v>
      </c>
      <c r="P138" s="16">
        <v>730.19200000000001</v>
      </c>
    </row>
    <row r="139" spans="1:16" x14ac:dyDescent="0.2">
      <c r="A139" s="42">
        <f t="shared" si="4"/>
        <v>44332</v>
      </c>
      <c r="B139" s="16">
        <v>0</v>
      </c>
      <c r="C139" s="16">
        <v>90.503</v>
      </c>
      <c r="D139" s="16">
        <v>24.831</v>
      </c>
      <c r="E139" s="16">
        <v>23.06</v>
      </c>
      <c r="F139" s="16">
        <v>28.22</v>
      </c>
      <c r="G139" s="16">
        <v>4.7460000000000004</v>
      </c>
      <c r="H139" s="16">
        <v>10.94</v>
      </c>
      <c r="I139" s="16">
        <v>352.12599999999998</v>
      </c>
      <c r="J139" s="16">
        <v>4.0060000000000002</v>
      </c>
      <c r="K139" s="16">
        <v>18.7</v>
      </c>
      <c r="L139" s="16">
        <v>26.102</v>
      </c>
      <c r="M139" s="139">
        <v>38.725616831417128</v>
      </c>
      <c r="N139" s="16">
        <v>11.683999999999999</v>
      </c>
      <c r="O139" s="146">
        <f t="shared" si="5"/>
        <v>0.62481283422459888</v>
      </c>
      <c r="P139" s="16">
        <v>731</v>
      </c>
    </row>
    <row r="140" spans="1:16" x14ac:dyDescent="0.2">
      <c r="A140" s="42">
        <f t="shared" si="4"/>
        <v>44333</v>
      </c>
      <c r="B140" s="16">
        <v>0</v>
      </c>
      <c r="C140" s="16">
        <v>88.543999999999997</v>
      </c>
      <c r="D140" s="16">
        <v>24.872</v>
      </c>
      <c r="E140" s="16">
        <v>22.82</v>
      </c>
      <c r="F140" s="16">
        <v>28.53</v>
      </c>
      <c r="G140" s="16">
        <v>3.5550000000000002</v>
      </c>
      <c r="H140" s="16">
        <v>9.3699999999999992</v>
      </c>
      <c r="I140" s="16">
        <v>352.13099999999997</v>
      </c>
      <c r="J140" s="16">
        <v>4.5209999999999999</v>
      </c>
      <c r="K140" s="16">
        <v>20.83</v>
      </c>
      <c r="L140" s="16">
        <v>26.100999999999999</v>
      </c>
      <c r="M140" s="139">
        <v>42.375326916115071</v>
      </c>
      <c r="N140" s="16">
        <v>12.701000000000001</v>
      </c>
      <c r="O140" s="146">
        <f t="shared" si="5"/>
        <v>0.60974555928948637</v>
      </c>
      <c r="P140" s="16">
        <v>731.15</v>
      </c>
    </row>
    <row r="141" spans="1:16" x14ac:dyDescent="0.2">
      <c r="A141" s="42">
        <f t="shared" si="4"/>
        <v>44334</v>
      </c>
      <c r="B141" s="16">
        <v>1.905</v>
      </c>
      <c r="C141" s="16">
        <v>97.006</v>
      </c>
      <c r="D141" s="16">
        <v>23.896999999999998</v>
      </c>
      <c r="E141" s="16">
        <v>22.17</v>
      </c>
      <c r="F141" s="16">
        <v>26.75</v>
      </c>
      <c r="G141" s="16">
        <v>2.6070000000000002</v>
      </c>
      <c r="H141" s="16">
        <v>9.2899999999999991</v>
      </c>
      <c r="I141" s="16">
        <v>325.27100000000002</v>
      </c>
      <c r="J141" s="16">
        <v>2.2599999999999998</v>
      </c>
      <c r="K141" s="16">
        <v>11.961</v>
      </c>
      <c r="L141" s="16">
        <v>25.975000000000001</v>
      </c>
      <c r="M141" s="139">
        <v>25.477554568099208</v>
      </c>
      <c r="N141" s="16">
        <v>7.71</v>
      </c>
      <c r="O141" s="146">
        <f t="shared" si="5"/>
        <v>0.64459493353398545</v>
      </c>
      <c r="P141" s="16">
        <v>731.125</v>
      </c>
    </row>
    <row r="142" spans="1:16" x14ac:dyDescent="0.2">
      <c r="A142" s="42">
        <f t="shared" si="4"/>
        <v>44335</v>
      </c>
      <c r="B142" s="16">
        <v>0.127</v>
      </c>
      <c r="C142" s="16">
        <v>96.02</v>
      </c>
      <c r="D142" s="16">
        <v>24.303000000000001</v>
      </c>
      <c r="E142" s="16">
        <v>22.75</v>
      </c>
      <c r="F142" s="16">
        <v>28.49</v>
      </c>
      <c r="G142" s="16">
        <v>3.13</v>
      </c>
      <c r="H142" s="16">
        <v>9.27</v>
      </c>
      <c r="I142" s="16">
        <v>312.642</v>
      </c>
      <c r="J142" s="16">
        <v>3.0739999999999998</v>
      </c>
      <c r="K142" s="16">
        <v>15.781000000000001</v>
      </c>
      <c r="L142" s="16">
        <v>25.931000000000001</v>
      </c>
      <c r="M142" s="139">
        <v>32.649102692484142</v>
      </c>
      <c r="N142" s="16">
        <v>10.132999999999999</v>
      </c>
      <c r="O142" s="146">
        <f t="shared" si="5"/>
        <v>0.64210126101007536</v>
      </c>
      <c r="P142" s="16">
        <v>730.05</v>
      </c>
    </row>
    <row r="143" spans="1:16" x14ac:dyDescent="0.2">
      <c r="A143" s="42">
        <f t="shared" si="4"/>
        <v>44336</v>
      </c>
      <c r="B143" s="16">
        <v>1.27</v>
      </c>
      <c r="C143" s="16">
        <v>94.097999999999999</v>
      </c>
      <c r="D143" s="16">
        <v>25.175999999999998</v>
      </c>
      <c r="E143" s="16">
        <v>23.3</v>
      </c>
      <c r="F143" s="16">
        <v>29.49</v>
      </c>
      <c r="G143" s="16">
        <v>2.7759999999999998</v>
      </c>
      <c r="H143" s="16">
        <v>9.2899999999999991</v>
      </c>
      <c r="I143" s="16">
        <v>342.17399999999998</v>
      </c>
      <c r="J143" s="16">
        <v>3.5030000000000001</v>
      </c>
      <c r="K143" s="16">
        <v>16.917999999999999</v>
      </c>
      <c r="L143" s="16">
        <v>25.850999999999999</v>
      </c>
      <c r="M143" s="139">
        <v>34.687020209831111</v>
      </c>
      <c r="N143" s="16">
        <v>10.199999999999999</v>
      </c>
      <c r="O143" s="146">
        <f t="shared" si="5"/>
        <v>0.60290814517082392</v>
      </c>
      <c r="P143" s="16">
        <v>729.45399999999995</v>
      </c>
    </row>
    <row r="144" spans="1:16" x14ac:dyDescent="0.2">
      <c r="A144" s="42">
        <f t="shared" si="4"/>
        <v>44337</v>
      </c>
      <c r="B144" s="16">
        <v>22.732999999999997</v>
      </c>
      <c r="C144" s="16">
        <v>91.433000000000007</v>
      </c>
      <c r="D144" s="16">
        <v>25.437999999999999</v>
      </c>
      <c r="E144" s="16">
        <v>23.61</v>
      </c>
      <c r="F144" s="16">
        <v>29.11</v>
      </c>
      <c r="G144" s="16">
        <v>2.8959999999999999</v>
      </c>
      <c r="H144" s="16">
        <v>9.11</v>
      </c>
      <c r="I144" s="16">
        <v>5.4130000000000003</v>
      </c>
      <c r="J144" s="16">
        <v>3.8260000000000001</v>
      </c>
      <c r="K144" s="16">
        <v>18.123000000000001</v>
      </c>
      <c r="L144" s="16">
        <v>25.824999999999999</v>
      </c>
      <c r="M144" s="139">
        <v>37.645184451104925</v>
      </c>
      <c r="N144" s="16">
        <v>10.507999999999999</v>
      </c>
      <c r="O144" s="146">
        <f t="shared" si="5"/>
        <v>0.5798157038017987</v>
      </c>
      <c r="P144" s="16">
        <v>729.57899999999995</v>
      </c>
    </row>
    <row r="145" spans="1:16" x14ac:dyDescent="0.2">
      <c r="A145" s="42">
        <f t="shared" si="4"/>
        <v>44338</v>
      </c>
      <c r="B145" s="16">
        <v>0.254</v>
      </c>
      <c r="C145" s="16">
        <v>91.453000000000003</v>
      </c>
      <c r="D145" s="16">
        <v>25.754000000000001</v>
      </c>
      <c r="E145" s="16">
        <v>23.71</v>
      </c>
      <c r="F145" s="16">
        <v>30.62</v>
      </c>
      <c r="G145" s="16">
        <v>2.48</v>
      </c>
      <c r="H145" s="16">
        <v>8.58</v>
      </c>
      <c r="I145" s="16">
        <v>25.968</v>
      </c>
      <c r="J145" s="16">
        <v>3.6880000000000002</v>
      </c>
      <c r="K145" s="16">
        <v>16.117999999999999</v>
      </c>
      <c r="L145" s="16">
        <v>25.823</v>
      </c>
      <c r="M145" s="139">
        <v>33.675103053636271</v>
      </c>
      <c r="N145" s="16">
        <v>9.2390000000000008</v>
      </c>
      <c r="O145" s="146">
        <f t="shared" si="5"/>
        <v>0.57321007569177329</v>
      </c>
      <c r="P145" s="16">
        <v>729.66300000000001</v>
      </c>
    </row>
    <row r="146" spans="1:16" x14ac:dyDescent="0.2">
      <c r="A146" s="42">
        <f t="shared" si="4"/>
        <v>44339</v>
      </c>
      <c r="B146" s="16">
        <v>13.081</v>
      </c>
      <c r="C146" s="16">
        <v>95.548000000000002</v>
      </c>
      <c r="D146" s="16">
        <v>24.071000000000002</v>
      </c>
      <c r="E146" s="16">
        <v>21.81</v>
      </c>
      <c r="F146" s="16">
        <v>29.69</v>
      </c>
      <c r="G146" s="16">
        <v>2.4359999999999999</v>
      </c>
      <c r="H146" s="16">
        <v>12.94</v>
      </c>
      <c r="I146" s="16">
        <v>11.743</v>
      </c>
      <c r="J146" s="16">
        <v>2.3159999999999998</v>
      </c>
      <c r="K146" s="16">
        <v>10.874000000000001</v>
      </c>
      <c r="L146" s="16">
        <v>25.876999999999999</v>
      </c>
      <c r="M146" s="139">
        <v>23.113304135883052</v>
      </c>
      <c r="N146" s="16">
        <v>5.6109999999999998</v>
      </c>
      <c r="O146" s="146">
        <f t="shared" si="5"/>
        <v>0.5160014713996689</v>
      </c>
      <c r="P146" s="16">
        <v>729.63800000000003</v>
      </c>
    </row>
    <row r="147" spans="1:16" x14ac:dyDescent="0.2">
      <c r="A147" s="42">
        <f t="shared" si="4"/>
        <v>44340</v>
      </c>
      <c r="B147" s="16">
        <v>6.0960000000000001</v>
      </c>
      <c r="C147" s="16">
        <v>99.566999999999993</v>
      </c>
      <c r="D147" s="16">
        <v>24.042999999999999</v>
      </c>
      <c r="E147" s="16">
        <v>22.65</v>
      </c>
      <c r="F147" s="16">
        <v>26.13</v>
      </c>
      <c r="G147" s="16">
        <v>2.3580000000000001</v>
      </c>
      <c r="H147" s="16">
        <v>6.7</v>
      </c>
      <c r="I147" s="16">
        <v>304.64699999999999</v>
      </c>
      <c r="J147" s="16">
        <v>1.446</v>
      </c>
      <c r="K147" s="16">
        <v>7.2880000000000003</v>
      </c>
      <c r="L147" s="16">
        <v>25.782</v>
      </c>
      <c r="M147" s="139">
        <v>15.691109523270553</v>
      </c>
      <c r="N147" s="16">
        <v>5.27</v>
      </c>
      <c r="O147" s="146">
        <f t="shared" si="5"/>
        <v>0.72310647639956083</v>
      </c>
      <c r="P147" s="16">
        <v>730.11300000000006</v>
      </c>
    </row>
    <row r="148" spans="1:16" x14ac:dyDescent="0.2">
      <c r="A148" s="42">
        <f t="shared" si="4"/>
        <v>44341</v>
      </c>
      <c r="B148" s="16">
        <v>35.305999999999997</v>
      </c>
      <c r="C148" s="16">
        <v>97.76</v>
      </c>
      <c r="D148" s="16">
        <v>24.655999999999999</v>
      </c>
      <c r="E148" s="16">
        <v>23.44</v>
      </c>
      <c r="F148" s="16">
        <v>28.46</v>
      </c>
      <c r="G148" s="16">
        <v>2.1890000000000001</v>
      </c>
      <c r="H148" s="16">
        <v>6.86</v>
      </c>
      <c r="I148" s="16">
        <v>347.84800000000001</v>
      </c>
      <c r="J148" s="16">
        <v>1.8089999999999999</v>
      </c>
      <c r="K148" s="16">
        <v>8.68</v>
      </c>
      <c r="L148" s="16">
        <v>25.727</v>
      </c>
      <c r="M148" s="139">
        <v>18.827949027438056</v>
      </c>
      <c r="N148" s="16">
        <v>5.6779999999999999</v>
      </c>
      <c r="O148" s="146">
        <f t="shared" si="5"/>
        <v>0.65414746543778801</v>
      </c>
      <c r="P148" s="16">
        <v>730.57100000000003</v>
      </c>
    </row>
    <row r="149" spans="1:16" x14ac:dyDescent="0.2">
      <c r="A149" s="42">
        <f t="shared" si="4"/>
        <v>44342</v>
      </c>
      <c r="B149" s="16">
        <v>0.254</v>
      </c>
      <c r="C149" s="16">
        <v>98.043000000000006</v>
      </c>
      <c r="D149" s="16">
        <v>24.744</v>
      </c>
      <c r="E149" s="16">
        <v>23.3</v>
      </c>
      <c r="F149" s="16">
        <v>28.56</v>
      </c>
      <c r="G149" s="16">
        <v>1.708</v>
      </c>
      <c r="H149" s="16">
        <v>5.53</v>
      </c>
      <c r="I149" s="16">
        <v>334.262</v>
      </c>
      <c r="J149" s="16">
        <v>1.7749999999999999</v>
      </c>
      <c r="K149" s="16">
        <v>8.8859999999999992</v>
      </c>
      <c r="L149" s="16">
        <v>25.681000000000001</v>
      </c>
      <c r="M149" s="139">
        <v>19.388598824786786</v>
      </c>
      <c r="N149" s="16">
        <v>5.6710000000000003</v>
      </c>
      <c r="O149" s="146">
        <f t="shared" si="5"/>
        <v>0.63819491334683776</v>
      </c>
      <c r="P149" s="16">
        <v>730.79200000000003</v>
      </c>
    </row>
    <row r="150" spans="1:16" x14ac:dyDescent="0.2">
      <c r="A150" s="42">
        <f t="shared" si="4"/>
        <v>44343</v>
      </c>
      <c r="B150" s="16">
        <v>22.86</v>
      </c>
      <c r="C150" s="16">
        <v>95.093999999999994</v>
      </c>
      <c r="D150" s="16">
        <v>24.838000000000001</v>
      </c>
      <c r="E150" s="16">
        <v>23.3</v>
      </c>
      <c r="F150" s="16">
        <v>30.07</v>
      </c>
      <c r="G150" s="16">
        <v>2.972</v>
      </c>
      <c r="H150" s="16">
        <v>8.08</v>
      </c>
      <c r="I150" s="16">
        <v>16.62</v>
      </c>
      <c r="J150" s="16">
        <v>2.6909999999999998</v>
      </c>
      <c r="K150" s="16">
        <v>12.239000000000001</v>
      </c>
      <c r="L150" s="16">
        <v>25.745000000000001</v>
      </c>
      <c r="M150" s="139">
        <v>25.818402688077747</v>
      </c>
      <c r="N150" s="16">
        <v>7.6619999999999999</v>
      </c>
      <c r="O150" s="146">
        <f t="shared" si="5"/>
        <v>0.6260315385243892</v>
      </c>
      <c r="P150" s="16">
        <v>730.99199999999996</v>
      </c>
    </row>
    <row r="151" spans="1:16" x14ac:dyDescent="0.2">
      <c r="A151" s="42">
        <f t="shared" si="4"/>
        <v>44344</v>
      </c>
      <c r="B151" s="16">
        <v>9.1440000000000001</v>
      </c>
      <c r="C151" s="16">
        <v>93.652000000000001</v>
      </c>
      <c r="D151" s="16">
        <v>24.562999999999999</v>
      </c>
      <c r="E151" s="16">
        <v>22.99</v>
      </c>
      <c r="F151" s="16">
        <v>27.98</v>
      </c>
      <c r="G151" s="16">
        <v>2.476</v>
      </c>
      <c r="H151" s="16">
        <v>7.84</v>
      </c>
      <c r="I151" s="16">
        <v>348.303</v>
      </c>
      <c r="J151" s="16">
        <v>2.6989999999999998</v>
      </c>
      <c r="K151" s="16">
        <v>12.273999999999999</v>
      </c>
      <c r="L151" s="16">
        <v>25.754999999999999</v>
      </c>
      <c r="M151" s="139">
        <v>26.172556412739855</v>
      </c>
      <c r="N151" s="16">
        <v>8.1270000000000007</v>
      </c>
      <c r="O151" s="146">
        <f t="shared" si="5"/>
        <v>0.66213133452827122</v>
      </c>
      <c r="P151" s="16">
        <v>730.98299999999995</v>
      </c>
    </row>
    <row r="152" spans="1:16" x14ac:dyDescent="0.2">
      <c r="A152" s="42">
        <f t="shared" si="4"/>
        <v>44345</v>
      </c>
      <c r="B152" s="16">
        <v>17.652999999999999</v>
      </c>
      <c r="C152" s="16">
        <v>97.784999999999997</v>
      </c>
      <c r="D152" s="16">
        <v>23.332999999999998</v>
      </c>
      <c r="E152" s="16">
        <v>21.76</v>
      </c>
      <c r="F152" s="16">
        <v>25.8</v>
      </c>
      <c r="G152" s="16">
        <v>2.4529999999999998</v>
      </c>
      <c r="H152" s="16">
        <v>6.57</v>
      </c>
      <c r="I152" s="16">
        <v>340.79399999999998</v>
      </c>
      <c r="J152" s="16">
        <v>2.0150000000000001</v>
      </c>
      <c r="K152" s="16">
        <v>10.648</v>
      </c>
      <c r="L152" s="16">
        <v>25.777000000000001</v>
      </c>
      <c r="M152" s="139">
        <v>23.124104139684654</v>
      </c>
      <c r="N152" s="16">
        <v>6.8639999999999999</v>
      </c>
      <c r="O152" s="146">
        <f t="shared" si="5"/>
        <v>0.64462809917355368</v>
      </c>
      <c r="P152" s="16">
        <v>730.73800000000006</v>
      </c>
    </row>
    <row r="153" spans="1:16" x14ac:dyDescent="0.2">
      <c r="A153" s="42">
        <f t="shared" si="4"/>
        <v>44346</v>
      </c>
      <c r="B153" s="16">
        <v>47.75</v>
      </c>
      <c r="C153" s="16">
        <v>94.058999999999997</v>
      </c>
      <c r="D153" s="16">
        <v>24.398</v>
      </c>
      <c r="E153" s="16">
        <v>22.44</v>
      </c>
      <c r="F153" s="16">
        <v>29.9</v>
      </c>
      <c r="G153" s="16">
        <v>3</v>
      </c>
      <c r="H153" s="16">
        <v>8.5500000000000007</v>
      </c>
      <c r="I153" s="16">
        <v>18.463999999999999</v>
      </c>
      <c r="J153" s="16">
        <v>3.234</v>
      </c>
      <c r="K153" s="16">
        <v>15.305999999999999</v>
      </c>
      <c r="L153" s="16">
        <v>25.744</v>
      </c>
      <c r="M153" s="139">
        <v>31.647035139756369</v>
      </c>
      <c r="N153" s="16">
        <v>8.7330000000000005</v>
      </c>
      <c r="O153" s="146">
        <f t="shared" si="5"/>
        <v>0.57056056448451598</v>
      </c>
      <c r="P153" s="16">
        <v>730.80799999999999</v>
      </c>
    </row>
    <row r="154" spans="1:16" x14ac:dyDescent="0.2">
      <c r="A154" s="42">
        <f t="shared" si="4"/>
        <v>44347</v>
      </c>
      <c r="B154" s="16">
        <v>0.127</v>
      </c>
      <c r="C154" s="16">
        <v>90.712000000000003</v>
      </c>
      <c r="D154" s="16">
        <v>25.22</v>
      </c>
      <c r="E154" s="16">
        <v>23.03</v>
      </c>
      <c r="F154" s="16">
        <v>29.52</v>
      </c>
      <c r="G154" s="16">
        <v>3.4129999999999998</v>
      </c>
      <c r="H154" s="16">
        <v>8.76</v>
      </c>
      <c r="I154" s="16">
        <v>3.395</v>
      </c>
      <c r="J154" s="16">
        <v>4.548</v>
      </c>
      <c r="K154" s="16">
        <v>21.547999999999998</v>
      </c>
      <c r="L154" s="16">
        <v>25.747</v>
      </c>
      <c r="M154" s="139">
        <v>44.490313260590263</v>
      </c>
      <c r="N154" s="16">
        <v>12.769</v>
      </c>
      <c r="O154" s="146">
        <f t="shared" si="5"/>
        <v>0.59258399851494348</v>
      </c>
      <c r="P154" s="16">
        <v>731.11699999999996</v>
      </c>
    </row>
    <row r="155" spans="1:16" x14ac:dyDescent="0.2">
      <c r="A155" s="42">
        <f t="shared" si="4"/>
        <v>44348</v>
      </c>
      <c r="B155" s="16">
        <v>1.397</v>
      </c>
      <c r="C155" s="16">
        <v>91.162999999999997</v>
      </c>
      <c r="D155" s="16">
        <v>24.931000000000001</v>
      </c>
      <c r="E155" s="16">
        <v>22.89</v>
      </c>
      <c r="F155" s="16">
        <v>28.4</v>
      </c>
      <c r="G155" s="16">
        <v>4.1840000000000002</v>
      </c>
      <c r="H155" s="16">
        <v>10.8</v>
      </c>
      <c r="I155" s="16">
        <v>339.08699999999999</v>
      </c>
      <c r="J155" s="16">
        <v>4.4379999999999997</v>
      </c>
      <c r="K155" s="16">
        <v>21.222999999999999</v>
      </c>
      <c r="L155" s="16">
        <v>25.777000000000001</v>
      </c>
      <c r="M155" s="139">
        <v>43.008984739162621</v>
      </c>
      <c r="N155" s="16">
        <v>13.840999999999999</v>
      </c>
      <c r="O155" s="146">
        <f t="shared" si="5"/>
        <v>0.65216981576591437</v>
      </c>
      <c r="P155" s="16">
        <v>730.49599999999998</v>
      </c>
    </row>
    <row r="156" spans="1:16" x14ac:dyDescent="0.2">
      <c r="A156" s="42">
        <f t="shared" ref="A156:A219" si="6">A155+1</f>
        <v>44349</v>
      </c>
      <c r="B156" s="16">
        <v>23.494999999999997</v>
      </c>
      <c r="C156" s="16">
        <v>98.241</v>
      </c>
      <c r="D156" s="16">
        <v>23.385999999999999</v>
      </c>
      <c r="E156" s="16">
        <v>22.04</v>
      </c>
      <c r="F156" s="16">
        <v>26.24</v>
      </c>
      <c r="G156" s="16">
        <v>3.371</v>
      </c>
      <c r="H156" s="16">
        <v>7.78</v>
      </c>
      <c r="I156" s="16">
        <v>325.93400000000003</v>
      </c>
      <c r="J156" s="16">
        <v>1.74</v>
      </c>
      <c r="K156" s="16">
        <v>10.282999999999999</v>
      </c>
      <c r="L156" s="16">
        <v>25.756</v>
      </c>
      <c r="M156" s="139">
        <v>21.498401167437212</v>
      </c>
      <c r="N156" s="16">
        <v>6.2619999999999996</v>
      </c>
      <c r="O156" s="146">
        <f t="shared" si="5"/>
        <v>0.60896625498395407</v>
      </c>
      <c r="P156" s="16">
        <v>729.97500000000002</v>
      </c>
    </row>
    <row r="157" spans="1:16" x14ac:dyDescent="0.2">
      <c r="A157" s="42">
        <f t="shared" si="6"/>
        <v>44350</v>
      </c>
      <c r="B157" s="16">
        <v>57.531000000000006</v>
      </c>
      <c r="C157" s="16">
        <v>98.98</v>
      </c>
      <c r="D157" s="16">
        <v>23.382999999999999</v>
      </c>
      <c r="E157" s="16">
        <v>22.2</v>
      </c>
      <c r="F157" s="16">
        <v>26.23</v>
      </c>
      <c r="G157" s="16">
        <v>2.77</v>
      </c>
      <c r="H157" s="16">
        <v>9</v>
      </c>
      <c r="I157" s="16">
        <v>329.03899999999999</v>
      </c>
      <c r="J157" s="16">
        <v>1.502</v>
      </c>
      <c r="K157" s="16">
        <v>8.4659999999999993</v>
      </c>
      <c r="L157" s="16">
        <v>25.667000000000002</v>
      </c>
      <c r="M157" s="139">
        <v>18.262115228264559</v>
      </c>
      <c r="N157" s="16">
        <v>5.5439999999999996</v>
      </c>
      <c r="O157" s="146">
        <f t="shared" si="5"/>
        <v>0.65485471296952513</v>
      </c>
      <c r="P157" s="16">
        <v>729.971</v>
      </c>
    </row>
    <row r="158" spans="1:16" x14ac:dyDescent="0.2">
      <c r="A158" s="42">
        <f t="shared" si="6"/>
        <v>44351</v>
      </c>
      <c r="B158" s="16">
        <v>37.337999999999994</v>
      </c>
      <c r="C158" s="16">
        <v>95.027000000000001</v>
      </c>
      <c r="D158" s="16">
        <v>25.082000000000001</v>
      </c>
      <c r="E158" s="16">
        <v>23.16</v>
      </c>
      <c r="F158" s="16">
        <v>28.9</v>
      </c>
      <c r="G158" s="16">
        <v>2.2869999999999999</v>
      </c>
      <c r="H158" s="16">
        <v>6.33</v>
      </c>
      <c r="I158" s="16">
        <v>15.228</v>
      </c>
      <c r="J158" s="16">
        <v>2.8109999999999999</v>
      </c>
      <c r="K158" s="16">
        <v>13.391999999999999</v>
      </c>
      <c r="L158" s="16">
        <v>25.539000000000001</v>
      </c>
      <c r="M158" s="139">
        <v>28.539485245898803</v>
      </c>
      <c r="N158" s="16">
        <v>8.1519999999999992</v>
      </c>
      <c r="O158" s="146">
        <f t="shared" si="5"/>
        <v>0.60872162485065706</v>
      </c>
      <c r="P158" s="16">
        <v>729.71299999999997</v>
      </c>
    </row>
    <row r="159" spans="1:16" x14ac:dyDescent="0.2">
      <c r="A159" s="42">
        <f t="shared" si="6"/>
        <v>44352</v>
      </c>
      <c r="B159" s="16">
        <v>0.254</v>
      </c>
      <c r="C159" s="16">
        <v>91.103999999999999</v>
      </c>
      <c r="D159" s="16">
        <v>25.126000000000001</v>
      </c>
      <c r="E159" s="16">
        <v>23.33</v>
      </c>
      <c r="F159" s="16">
        <v>28.97</v>
      </c>
      <c r="G159" s="16">
        <v>2.4700000000000002</v>
      </c>
      <c r="H159" s="16">
        <v>7.74</v>
      </c>
      <c r="I159" s="16">
        <v>4.9180000000000001</v>
      </c>
      <c r="J159" s="16">
        <v>4.109</v>
      </c>
      <c r="K159" s="16">
        <v>19.446000000000002</v>
      </c>
      <c r="L159" s="16">
        <v>25.594000000000001</v>
      </c>
      <c r="M159" s="139">
        <v>40.578638283680675</v>
      </c>
      <c r="N159" s="16">
        <v>11.211</v>
      </c>
      <c r="O159" s="146">
        <f t="shared" si="5"/>
        <v>0.57651959271829678</v>
      </c>
      <c r="P159" s="16">
        <v>729.76300000000003</v>
      </c>
    </row>
    <row r="160" spans="1:16" x14ac:dyDescent="0.2">
      <c r="A160" s="42">
        <f t="shared" si="6"/>
        <v>44353</v>
      </c>
      <c r="B160" s="16">
        <v>0</v>
      </c>
      <c r="C160" s="16">
        <v>98.263999999999996</v>
      </c>
      <c r="D160" s="16">
        <v>24.236000000000001</v>
      </c>
      <c r="E160" s="16">
        <v>22.99</v>
      </c>
      <c r="F160" s="16">
        <v>26.68</v>
      </c>
      <c r="G160" s="16">
        <v>2.2549999999999999</v>
      </c>
      <c r="H160" s="16">
        <v>6.78</v>
      </c>
      <c r="I160" s="16">
        <v>322.81099999999998</v>
      </c>
      <c r="J160" s="16">
        <v>1.923</v>
      </c>
      <c r="K160" s="16">
        <v>9.9659999999999993</v>
      </c>
      <c r="L160" s="16">
        <v>25.527000000000001</v>
      </c>
      <c r="M160" s="139">
        <v>21.257604282676706</v>
      </c>
      <c r="N160" s="16">
        <v>6.1429999999999998</v>
      </c>
      <c r="O160" s="146">
        <f t="shared" si="5"/>
        <v>0.61639574553481835</v>
      </c>
      <c r="P160" s="16">
        <v>729.721</v>
      </c>
    </row>
    <row r="161" spans="1:16" x14ac:dyDescent="0.2">
      <c r="A161" s="42">
        <f t="shared" si="6"/>
        <v>44354</v>
      </c>
      <c r="B161" s="16">
        <v>14.350999999999999</v>
      </c>
      <c r="C161" s="16">
        <v>91.075999999999993</v>
      </c>
      <c r="D161" s="16">
        <v>23.49</v>
      </c>
      <c r="E161" s="16">
        <v>19.89</v>
      </c>
      <c r="F161" s="16">
        <v>27.5</v>
      </c>
      <c r="G161" s="16">
        <v>2.4079999999999999</v>
      </c>
      <c r="H161" s="16">
        <v>14.52</v>
      </c>
      <c r="I161" s="16">
        <v>142.208</v>
      </c>
      <c r="J161" s="16">
        <v>2.8380000000000001</v>
      </c>
      <c r="K161" s="16">
        <v>13.106</v>
      </c>
      <c r="L161" s="16">
        <v>25.802</v>
      </c>
      <c r="M161" s="139">
        <v>27.496204878664116</v>
      </c>
      <c r="N161" s="16">
        <v>8.3829999999999991</v>
      </c>
      <c r="O161" s="146">
        <f t="shared" si="5"/>
        <v>0.63963070349458262</v>
      </c>
      <c r="P161" s="16">
        <v>730.42499999999995</v>
      </c>
    </row>
    <row r="162" spans="1:16" x14ac:dyDescent="0.2">
      <c r="A162" s="42">
        <f t="shared" si="6"/>
        <v>44355</v>
      </c>
      <c r="B162" s="16">
        <v>0</v>
      </c>
      <c r="C162" s="16">
        <v>90.878</v>
      </c>
      <c r="D162" s="16">
        <v>23.863</v>
      </c>
      <c r="E162" s="16">
        <v>21.87</v>
      </c>
      <c r="F162" s="16">
        <v>28.25</v>
      </c>
      <c r="G162" s="16">
        <v>1.742</v>
      </c>
      <c r="H162" s="16">
        <v>5.57</v>
      </c>
      <c r="I162" s="16">
        <v>130.07300000000001</v>
      </c>
      <c r="J162" s="16">
        <v>2.6520000000000001</v>
      </c>
      <c r="K162" s="16">
        <v>13.147</v>
      </c>
      <c r="L162" s="16">
        <v>25.736000000000001</v>
      </c>
      <c r="M162" s="139">
        <v>28.271385951527851</v>
      </c>
      <c r="N162" s="16">
        <v>7.5979999999999999</v>
      </c>
      <c r="O162" s="146">
        <f t="shared" si="5"/>
        <v>0.57792652316117743</v>
      </c>
      <c r="P162" s="16">
        <v>731.66700000000003</v>
      </c>
    </row>
    <row r="163" spans="1:16" x14ac:dyDescent="0.2">
      <c r="A163" s="42">
        <f t="shared" si="6"/>
        <v>44356</v>
      </c>
      <c r="B163" s="16">
        <v>0</v>
      </c>
      <c r="C163" s="16">
        <v>94.081999999999994</v>
      </c>
      <c r="D163" s="16">
        <v>23.870999999999999</v>
      </c>
      <c r="E163" s="16">
        <v>21.84</v>
      </c>
      <c r="F163" s="16">
        <v>28.29</v>
      </c>
      <c r="G163" s="16">
        <v>1.548</v>
      </c>
      <c r="H163" s="16">
        <v>4.0999999999999996</v>
      </c>
      <c r="I163" s="16">
        <v>183.46600000000001</v>
      </c>
      <c r="J163" s="16">
        <v>1.998</v>
      </c>
      <c r="K163" s="16">
        <v>9.452</v>
      </c>
      <c r="L163" s="16">
        <v>25.658000000000001</v>
      </c>
      <c r="M163" s="139">
        <v>20.451059998773118</v>
      </c>
      <c r="N163" s="16">
        <v>5.21</v>
      </c>
      <c r="O163" s="146">
        <f t="shared" si="5"/>
        <v>0.55120609394837072</v>
      </c>
      <c r="P163" s="16">
        <v>732.07500000000005</v>
      </c>
    </row>
    <row r="164" spans="1:16" x14ac:dyDescent="0.2">
      <c r="A164" s="42">
        <f t="shared" si="6"/>
        <v>44357</v>
      </c>
      <c r="B164" s="16">
        <v>0.254</v>
      </c>
      <c r="C164" s="16">
        <v>90.680999999999997</v>
      </c>
      <c r="D164" s="16">
        <v>25.038</v>
      </c>
      <c r="E164" s="16">
        <v>22.34</v>
      </c>
      <c r="F164" s="16">
        <v>30.14</v>
      </c>
      <c r="G164" s="16">
        <v>2.101</v>
      </c>
      <c r="H164" s="16">
        <v>5.8</v>
      </c>
      <c r="I164" s="16">
        <v>85.091999999999999</v>
      </c>
      <c r="J164" s="16">
        <v>3.6909999999999998</v>
      </c>
      <c r="K164" s="16">
        <v>17.652999999999999</v>
      </c>
      <c r="L164" s="16">
        <v>25.577000000000002</v>
      </c>
      <c r="M164" s="139">
        <v>35.776006193154181</v>
      </c>
      <c r="N164" s="16">
        <v>11.151</v>
      </c>
      <c r="O164" s="146">
        <f t="shared" si="5"/>
        <v>0.63167733529711667</v>
      </c>
      <c r="P164" s="16">
        <v>731.32100000000003</v>
      </c>
    </row>
    <row r="165" spans="1:16" x14ac:dyDescent="0.2">
      <c r="A165" s="42">
        <f t="shared" si="6"/>
        <v>44358</v>
      </c>
      <c r="B165" s="16">
        <v>11.683999999999999</v>
      </c>
      <c r="C165" s="16">
        <v>91.575999999999993</v>
      </c>
      <c r="D165" s="16">
        <v>25.292999999999999</v>
      </c>
      <c r="E165" s="16">
        <v>23.23</v>
      </c>
      <c r="F165" s="16">
        <v>30.73</v>
      </c>
      <c r="G165" s="16">
        <v>2.4870000000000001</v>
      </c>
      <c r="H165" s="16">
        <v>8.8000000000000007</v>
      </c>
      <c r="I165" s="16">
        <v>4.5419999999999998</v>
      </c>
      <c r="J165" s="16">
        <v>3.3730000000000002</v>
      </c>
      <c r="K165" s="16">
        <v>16.263000000000002</v>
      </c>
      <c r="L165" s="16">
        <v>25.555</v>
      </c>
      <c r="M165" s="139">
        <v>33.841423112180934</v>
      </c>
      <c r="N165" s="16">
        <v>9.9039999999999999</v>
      </c>
      <c r="O165" s="146">
        <f t="shared" si="5"/>
        <v>0.60898973129188949</v>
      </c>
      <c r="P165" s="16">
        <v>730.58799999999997</v>
      </c>
    </row>
    <row r="166" spans="1:16" x14ac:dyDescent="0.2">
      <c r="A166" s="42">
        <f t="shared" si="6"/>
        <v>44359</v>
      </c>
      <c r="B166" s="16">
        <v>0.50800000000000001</v>
      </c>
      <c r="C166" s="16">
        <v>96.018000000000001</v>
      </c>
      <c r="D166" s="16">
        <v>24.651</v>
      </c>
      <c r="E166" s="16">
        <v>22.75</v>
      </c>
      <c r="F166" s="16">
        <v>27.92</v>
      </c>
      <c r="G166" s="16">
        <v>2.5870000000000002</v>
      </c>
      <c r="H166" s="16">
        <v>8.06</v>
      </c>
      <c r="I166" s="16">
        <v>318.505</v>
      </c>
      <c r="J166" s="16">
        <v>2.871</v>
      </c>
      <c r="K166" s="16">
        <v>15.473000000000001</v>
      </c>
      <c r="L166" s="16">
        <v>25.481999999999999</v>
      </c>
      <c r="M166" s="139">
        <v>32.401307405260205</v>
      </c>
      <c r="N166" s="16">
        <v>9.8940000000000001</v>
      </c>
      <c r="O166" s="146">
        <f t="shared" si="5"/>
        <v>0.63943643766561109</v>
      </c>
      <c r="P166" s="16">
        <v>730.15</v>
      </c>
    </row>
    <row r="167" spans="1:16" x14ac:dyDescent="0.2">
      <c r="A167" s="42">
        <f t="shared" si="6"/>
        <v>44360</v>
      </c>
      <c r="B167" s="16">
        <v>84.2</v>
      </c>
      <c r="C167" s="16">
        <v>94.316000000000003</v>
      </c>
      <c r="D167" s="16">
        <v>24.114000000000001</v>
      </c>
      <c r="E167" s="16">
        <v>20.64</v>
      </c>
      <c r="F167" s="16">
        <v>29.35</v>
      </c>
      <c r="G167" s="16">
        <v>2.6440000000000001</v>
      </c>
      <c r="H167" s="16">
        <v>9.68</v>
      </c>
      <c r="I167" s="16">
        <v>297.60399999999998</v>
      </c>
      <c r="J167" s="16">
        <v>3.3439999999999999</v>
      </c>
      <c r="K167" s="16">
        <v>16.678000000000001</v>
      </c>
      <c r="L167" s="16">
        <v>25.512</v>
      </c>
      <c r="M167" s="139">
        <v>34.203180039519374</v>
      </c>
      <c r="N167" s="16">
        <v>11.176</v>
      </c>
      <c r="O167" s="146">
        <f t="shared" si="5"/>
        <v>0.67010432905624173</v>
      </c>
      <c r="P167" s="16">
        <v>730.654</v>
      </c>
    </row>
    <row r="168" spans="1:16" x14ac:dyDescent="0.2">
      <c r="A168" s="42">
        <f t="shared" si="6"/>
        <v>44361</v>
      </c>
      <c r="B168" s="16">
        <v>1.651</v>
      </c>
      <c r="C168" s="16">
        <v>95.587000000000003</v>
      </c>
      <c r="D168" s="16">
        <v>23.687000000000001</v>
      </c>
      <c r="E168" s="16">
        <v>21.87</v>
      </c>
      <c r="F168" s="16">
        <v>27.54</v>
      </c>
      <c r="G168" s="16">
        <v>2.8109999999999999</v>
      </c>
      <c r="H168" s="16">
        <v>9</v>
      </c>
      <c r="I168" s="16">
        <v>157.13</v>
      </c>
      <c r="J168" s="16">
        <v>2.8239999999999998</v>
      </c>
      <c r="K168" s="16">
        <v>14.872999999999999</v>
      </c>
      <c r="L168" s="16">
        <v>25.565000000000001</v>
      </c>
      <c r="M168" s="139">
        <v>31.36459344033689</v>
      </c>
      <c r="N168" s="16">
        <v>9.4990000000000006</v>
      </c>
      <c r="O168" s="146">
        <f t="shared" si="5"/>
        <v>0.63867410744301767</v>
      </c>
      <c r="P168" s="16">
        <v>731.44200000000001</v>
      </c>
    </row>
    <row r="169" spans="1:16" x14ac:dyDescent="0.2">
      <c r="A169" s="42">
        <f t="shared" si="6"/>
        <v>44362</v>
      </c>
      <c r="B169" s="16">
        <v>0</v>
      </c>
      <c r="C169" s="16">
        <v>95.903999999999996</v>
      </c>
      <c r="D169" s="16">
        <v>23.835000000000001</v>
      </c>
      <c r="E169" s="16">
        <v>22.28</v>
      </c>
      <c r="F169" s="16">
        <v>28.7</v>
      </c>
      <c r="G169" s="16">
        <v>2.9470000000000001</v>
      </c>
      <c r="H169" s="16">
        <v>9.58</v>
      </c>
      <c r="I169" s="16">
        <v>153.80000000000001</v>
      </c>
      <c r="J169" s="16">
        <v>2.4860000000000002</v>
      </c>
      <c r="K169" s="16">
        <v>12.367000000000001</v>
      </c>
      <c r="L169" s="16">
        <v>25.564</v>
      </c>
      <c r="M169" s="139">
        <v>25.892274714080695</v>
      </c>
      <c r="N169" s="16">
        <v>7.2670000000000003</v>
      </c>
      <c r="O169" s="146">
        <f t="shared" si="5"/>
        <v>0.58761219374140861</v>
      </c>
      <c r="P169" s="16">
        <v>731.90800000000002</v>
      </c>
    </row>
    <row r="170" spans="1:16" x14ac:dyDescent="0.2">
      <c r="A170" s="42">
        <f t="shared" si="6"/>
        <v>44363</v>
      </c>
      <c r="B170" s="16">
        <v>0.127</v>
      </c>
      <c r="C170" s="16">
        <v>88.94</v>
      </c>
      <c r="D170" s="16">
        <v>25.334</v>
      </c>
      <c r="E170" s="16">
        <v>22.34</v>
      </c>
      <c r="F170" s="16">
        <v>31.38</v>
      </c>
      <c r="G170" s="16">
        <v>2.238</v>
      </c>
      <c r="H170" s="16">
        <v>6.72</v>
      </c>
      <c r="I170" s="16">
        <v>113.34699999999999</v>
      </c>
      <c r="J170" s="16">
        <v>4.2590000000000003</v>
      </c>
      <c r="K170" s="16">
        <v>19.87</v>
      </c>
      <c r="L170" s="16">
        <v>25.524999999999999</v>
      </c>
      <c r="M170" s="139">
        <v>40.589697487573517</v>
      </c>
      <c r="N170" s="16">
        <v>11.365</v>
      </c>
      <c r="O170" s="146">
        <f t="shared" si="5"/>
        <v>0.57196779063915448</v>
      </c>
      <c r="P170" s="16">
        <v>730.49599999999998</v>
      </c>
    </row>
    <row r="171" spans="1:16" x14ac:dyDescent="0.2">
      <c r="A171" s="42">
        <f t="shared" si="6"/>
        <v>44364</v>
      </c>
      <c r="B171" s="16">
        <v>5.08</v>
      </c>
      <c r="C171" s="16">
        <v>93.331999999999994</v>
      </c>
      <c r="D171" s="16">
        <v>24.888000000000002</v>
      </c>
      <c r="E171" s="16">
        <v>23.1</v>
      </c>
      <c r="F171" s="16">
        <v>29.59</v>
      </c>
      <c r="G171" s="16">
        <v>2.028</v>
      </c>
      <c r="H171" s="16">
        <v>7.76</v>
      </c>
      <c r="I171" s="16">
        <v>3.6480000000000001</v>
      </c>
      <c r="J171" s="16">
        <v>2.2749999999999999</v>
      </c>
      <c r="K171" s="16">
        <v>11.61</v>
      </c>
      <c r="L171" s="16">
        <v>25.504000000000001</v>
      </c>
      <c r="M171" s="139">
        <v>24.105694885204596</v>
      </c>
      <c r="N171" s="16">
        <v>6.4240000000000004</v>
      </c>
      <c r="O171" s="146">
        <f t="shared" si="5"/>
        <v>0.55331610680447896</v>
      </c>
      <c r="P171" s="16">
        <v>729.75</v>
      </c>
    </row>
    <row r="172" spans="1:16" x14ac:dyDescent="0.2">
      <c r="A172" s="42">
        <f t="shared" si="6"/>
        <v>44365</v>
      </c>
      <c r="B172" s="16">
        <v>1.905</v>
      </c>
      <c r="C172" s="16">
        <v>96.977000000000004</v>
      </c>
      <c r="D172" s="16">
        <v>24.23</v>
      </c>
      <c r="E172" s="16">
        <v>22.69</v>
      </c>
      <c r="F172" s="16">
        <v>26.62</v>
      </c>
      <c r="G172" s="16">
        <v>2.0979999999999999</v>
      </c>
      <c r="H172" s="16">
        <v>9.27</v>
      </c>
      <c r="I172" s="16">
        <v>292.70400000000001</v>
      </c>
      <c r="J172" s="16">
        <v>1.8759999999999999</v>
      </c>
      <c r="K172" s="16">
        <v>9.6349999999999998</v>
      </c>
      <c r="L172" s="16">
        <v>25.47</v>
      </c>
      <c r="M172" s="139">
        <v>21.041517806614266</v>
      </c>
      <c r="N172" s="16">
        <v>5.77</v>
      </c>
      <c r="O172" s="146">
        <f t="shared" si="5"/>
        <v>0.59885832900882197</v>
      </c>
      <c r="P172" s="16">
        <v>730.32899999999995</v>
      </c>
    </row>
    <row r="173" spans="1:16" x14ac:dyDescent="0.2">
      <c r="A173" s="42">
        <f t="shared" si="6"/>
        <v>44366</v>
      </c>
      <c r="B173" s="16">
        <v>5.8420000000000005</v>
      </c>
      <c r="C173" s="16">
        <v>98.061999999999998</v>
      </c>
      <c r="D173" s="16">
        <v>24.323</v>
      </c>
      <c r="E173" s="16">
        <v>22.55</v>
      </c>
      <c r="F173" s="16">
        <v>28.29</v>
      </c>
      <c r="G173" s="16">
        <v>2.6549999999999998</v>
      </c>
      <c r="H173" s="16">
        <v>7.78</v>
      </c>
      <c r="I173" s="16">
        <v>315.18799999999999</v>
      </c>
      <c r="J173" s="16">
        <v>2.2269999999999999</v>
      </c>
      <c r="K173" s="16">
        <v>11.304</v>
      </c>
      <c r="L173" s="16">
        <v>25.411999999999999</v>
      </c>
      <c r="M173" s="139">
        <v>23.309000204768068</v>
      </c>
      <c r="N173" s="16">
        <v>7.548</v>
      </c>
      <c r="O173" s="146">
        <f t="shared" si="5"/>
        <v>0.66772823779193202</v>
      </c>
      <c r="P173" s="16">
        <v>731.32100000000003</v>
      </c>
    </row>
    <row r="174" spans="1:16" x14ac:dyDescent="0.2">
      <c r="A174" s="42">
        <f t="shared" si="6"/>
        <v>44367</v>
      </c>
      <c r="B174" s="16">
        <v>3.4290000000000003</v>
      </c>
      <c r="C174" s="16">
        <v>96.444999999999993</v>
      </c>
      <c r="D174" s="16">
        <v>24.904</v>
      </c>
      <c r="E174" s="16">
        <v>23.03</v>
      </c>
      <c r="F174" s="16">
        <v>29.01</v>
      </c>
      <c r="G174" s="16">
        <v>2.4169999999999998</v>
      </c>
      <c r="H174" s="16">
        <v>6.51</v>
      </c>
      <c r="I174" s="16">
        <v>333.95600000000002</v>
      </c>
      <c r="J174" s="16">
        <v>2.306</v>
      </c>
      <c r="K174" s="16">
        <v>11.005000000000001</v>
      </c>
      <c r="L174" s="16">
        <v>25.375</v>
      </c>
      <c r="M174" s="139">
        <v>23.490872268787037</v>
      </c>
      <c r="N174" s="16">
        <v>6.7679999999999998</v>
      </c>
      <c r="O174" s="146">
        <f t="shared" si="5"/>
        <v>0.61499318491594723</v>
      </c>
      <c r="P174" s="16">
        <v>731.17100000000005</v>
      </c>
    </row>
    <row r="175" spans="1:16" x14ac:dyDescent="0.2">
      <c r="A175" s="42">
        <f t="shared" si="6"/>
        <v>44368</v>
      </c>
      <c r="B175" s="16">
        <v>22.86</v>
      </c>
      <c r="C175" s="16">
        <v>97.52</v>
      </c>
      <c r="D175" s="16">
        <v>22.95</v>
      </c>
      <c r="E175" s="16">
        <v>20.34</v>
      </c>
      <c r="F175" s="16">
        <v>24.94</v>
      </c>
      <c r="G175" s="16">
        <v>2.17</v>
      </c>
      <c r="H175" s="16">
        <v>6.84</v>
      </c>
      <c r="I175" s="16">
        <v>180.78100000000001</v>
      </c>
      <c r="J175" s="16">
        <v>1.41</v>
      </c>
      <c r="K175" s="16">
        <v>7.4409999999999998</v>
      </c>
      <c r="L175" s="16">
        <v>25.692</v>
      </c>
      <c r="M175" s="139">
        <v>16.111272871168051</v>
      </c>
      <c r="N175" s="16">
        <v>3.8650000000000002</v>
      </c>
      <c r="O175" s="146">
        <f t="shared" si="5"/>
        <v>0.51941943287192582</v>
      </c>
      <c r="P175" s="16">
        <v>731.55</v>
      </c>
    </row>
    <row r="176" spans="1:16" x14ac:dyDescent="0.2">
      <c r="A176" s="42">
        <f t="shared" si="6"/>
        <v>44369</v>
      </c>
      <c r="B176" s="16">
        <v>18.542000000000002</v>
      </c>
      <c r="C176" s="16">
        <v>93.225999999999999</v>
      </c>
      <c r="D176" s="16">
        <v>24.036000000000001</v>
      </c>
      <c r="E176" s="16">
        <v>22.41</v>
      </c>
      <c r="F176" s="16">
        <v>28.42</v>
      </c>
      <c r="G176" s="16">
        <v>2.113</v>
      </c>
      <c r="H176" s="16">
        <v>6.68</v>
      </c>
      <c r="I176" s="16">
        <v>32.238</v>
      </c>
      <c r="J176" s="16">
        <v>2.0760000000000001</v>
      </c>
      <c r="K176" s="16">
        <v>9.7579999999999991</v>
      </c>
      <c r="L176" s="16">
        <v>25.568999999999999</v>
      </c>
      <c r="M176" s="139">
        <v>20.654618470425699</v>
      </c>
      <c r="N176" s="16">
        <v>4.6479999999999997</v>
      </c>
      <c r="O176" s="146">
        <f t="shared" si="5"/>
        <v>0.47632711621233859</v>
      </c>
      <c r="P176" s="16">
        <v>732.17899999999997</v>
      </c>
    </row>
    <row r="177" spans="1:16" x14ac:dyDescent="0.2">
      <c r="A177" s="42">
        <f t="shared" si="6"/>
        <v>44370</v>
      </c>
      <c r="B177" s="16">
        <v>0.63500000000000001</v>
      </c>
      <c r="C177" s="16">
        <v>95.801000000000002</v>
      </c>
      <c r="D177" s="16">
        <v>24.616</v>
      </c>
      <c r="E177" s="16">
        <v>22.75</v>
      </c>
      <c r="F177" s="16">
        <v>28.29</v>
      </c>
      <c r="G177" s="16">
        <v>2.3769999999999998</v>
      </c>
      <c r="H177" s="16">
        <v>7.19</v>
      </c>
      <c r="I177" s="16">
        <v>345.35199999999998</v>
      </c>
      <c r="J177" s="16">
        <v>2.6190000000000002</v>
      </c>
      <c r="K177" s="16">
        <v>12.452999999999999</v>
      </c>
      <c r="L177" s="16">
        <v>25.422999999999998</v>
      </c>
      <c r="M177" s="139">
        <v>26.019455558848357</v>
      </c>
      <c r="N177" s="16">
        <v>6.7160000000000002</v>
      </c>
      <c r="O177" s="146">
        <f t="shared" si="5"/>
        <v>0.53930779731791545</v>
      </c>
      <c r="P177" s="16">
        <v>731.92100000000005</v>
      </c>
    </row>
    <row r="178" spans="1:16" x14ac:dyDescent="0.2">
      <c r="A178" s="42">
        <f t="shared" si="6"/>
        <v>44371</v>
      </c>
      <c r="B178" s="16">
        <v>3.6829999999999998</v>
      </c>
      <c r="C178" s="16">
        <v>87.257000000000005</v>
      </c>
      <c r="D178" s="16">
        <v>24.875</v>
      </c>
      <c r="E178" s="16">
        <v>22.79</v>
      </c>
      <c r="F178" s="16">
        <v>29.35</v>
      </c>
      <c r="G178" s="16">
        <v>3.2149999999999999</v>
      </c>
      <c r="H178" s="16">
        <v>8.68</v>
      </c>
      <c r="I178" s="16">
        <v>347.45299999999997</v>
      </c>
      <c r="J178" s="16">
        <v>4.0549999999999997</v>
      </c>
      <c r="K178" s="16">
        <v>18.085999999999999</v>
      </c>
      <c r="L178" s="16">
        <v>25.579000000000001</v>
      </c>
      <c r="M178" s="139">
        <v>37.108121862058894</v>
      </c>
      <c r="N178" s="16">
        <v>9.3529999999999998</v>
      </c>
      <c r="O178" s="146">
        <f t="shared" si="5"/>
        <v>0.51714032953665823</v>
      </c>
      <c r="P178" s="16">
        <v>731.2</v>
      </c>
    </row>
    <row r="179" spans="1:16" x14ac:dyDescent="0.2">
      <c r="A179" s="42">
        <f t="shared" si="6"/>
        <v>44372</v>
      </c>
      <c r="B179" s="16">
        <v>0.254</v>
      </c>
      <c r="C179" s="16">
        <v>94.015000000000001</v>
      </c>
      <c r="D179" s="16">
        <v>24.036999999999999</v>
      </c>
      <c r="E179" s="16">
        <v>22.45</v>
      </c>
      <c r="F179" s="16">
        <v>28.09</v>
      </c>
      <c r="G179" s="16">
        <v>1.8720000000000001</v>
      </c>
      <c r="H179" s="16">
        <v>5.25</v>
      </c>
      <c r="I179" s="16">
        <v>311.44799999999998</v>
      </c>
      <c r="J179" s="16">
        <v>2.089</v>
      </c>
      <c r="K179" s="16">
        <v>10.52</v>
      </c>
      <c r="L179" s="16">
        <v>25.539000000000001</v>
      </c>
      <c r="M179" s="139">
        <v>22.497099118978888</v>
      </c>
      <c r="N179" s="16">
        <v>4.9119999999999999</v>
      </c>
      <c r="O179" s="146">
        <f t="shared" si="5"/>
        <v>0.46692015209125476</v>
      </c>
      <c r="P179" s="16">
        <v>730.904</v>
      </c>
    </row>
    <row r="180" spans="1:16" x14ac:dyDescent="0.2">
      <c r="A180" s="42">
        <f t="shared" si="6"/>
        <v>44373</v>
      </c>
      <c r="B180" s="16">
        <v>1.27</v>
      </c>
      <c r="C180" s="16">
        <v>94.602999999999994</v>
      </c>
      <c r="D180" s="16">
        <v>23.79</v>
      </c>
      <c r="E180" s="16">
        <v>22.41</v>
      </c>
      <c r="F180" s="16">
        <v>25.9</v>
      </c>
      <c r="G180" s="16">
        <v>1.5329999999999999</v>
      </c>
      <c r="H180" s="16">
        <v>5.43</v>
      </c>
      <c r="I180" s="16">
        <v>151.02699999999999</v>
      </c>
      <c r="J180" s="16">
        <v>1.923</v>
      </c>
      <c r="K180" s="16">
        <v>9.68</v>
      </c>
      <c r="L180" s="16">
        <v>25.547000000000001</v>
      </c>
      <c r="M180" s="139">
        <v>21.132410638608544</v>
      </c>
      <c r="N180" s="16">
        <v>4.8120000000000003</v>
      </c>
      <c r="O180" s="146">
        <f t="shared" si="5"/>
        <v>0.49710743801652896</v>
      </c>
      <c r="P180" s="16">
        <v>730.83799999999997</v>
      </c>
    </row>
    <row r="181" spans="1:16" x14ac:dyDescent="0.2">
      <c r="A181" s="42">
        <f t="shared" si="6"/>
        <v>44374</v>
      </c>
      <c r="B181" s="16">
        <v>8.0009999999999994</v>
      </c>
      <c r="C181" s="16">
        <v>93.834999999999994</v>
      </c>
      <c r="D181" s="16">
        <v>23.443000000000001</v>
      </c>
      <c r="E181" s="16">
        <v>21.15</v>
      </c>
      <c r="F181" s="16">
        <v>30.01</v>
      </c>
      <c r="G181" s="16">
        <v>1.5269999999999999</v>
      </c>
      <c r="H181" s="16">
        <v>7.92</v>
      </c>
      <c r="I181" s="16">
        <v>33.027999999999999</v>
      </c>
      <c r="J181" s="16">
        <v>2.948</v>
      </c>
      <c r="K181" s="16">
        <v>13.98</v>
      </c>
      <c r="L181" s="16">
        <v>25.603000000000002</v>
      </c>
      <c r="M181" s="139">
        <v>29.532394395402825</v>
      </c>
      <c r="N181" s="16">
        <v>8.4049999999999994</v>
      </c>
      <c r="O181" s="146">
        <f t="shared" si="5"/>
        <v>0.60121602288984255</v>
      </c>
      <c r="P181" s="16">
        <v>730.79600000000005</v>
      </c>
    </row>
    <row r="182" spans="1:16" x14ac:dyDescent="0.2">
      <c r="A182" s="42">
        <f t="shared" si="6"/>
        <v>44375</v>
      </c>
      <c r="B182" s="16">
        <v>0.88900000000000001</v>
      </c>
      <c r="C182" s="16">
        <v>89.945999999999998</v>
      </c>
      <c r="D182" s="16">
        <v>24.440999999999999</v>
      </c>
      <c r="E182" s="16">
        <v>21.43</v>
      </c>
      <c r="F182" s="16">
        <v>30.04</v>
      </c>
      <c r="G182" s="16">
        <v>2.5089999999999999</v>
      </c>
      <c r="H182" s="16">
        <v>6.92</v>
      </c>
      <c r="I182" s="16">
        <v>5.2309999999999999</v>
      </c>
      <c r="J182" s="16">
        <v>3.33</v>
      </c>
      <c r="K182" s="16">
        <v>14.87</v>
      </c>
      <c r="L182" s="16">
        <v>25.547000000000001</v>
      </c>
      <c r="M182" s="139">
        <v>30.40244270165983</v>
      </c>
      <c r="N182" s="16">
        <v>7.9180000000000001</v>
      </c>
      <c r="O182" s="146">
        <f t="shared" si="5"/>
        <v>0.53248150638870217</v>
      </c>
      <c r="P182" s="16">
        <v>730.91700000000003</v>
      </c>
    </row>
    <row r="183" spans="1:16" x14ac:dyDescent="0.2">
      <c r="A183" s="42">
        <f t="shared" si="6"/>
        <v>44376</v>
      </c>
      <c r="B183" s="16">
        <v>4.6989999999999998</v>
      </c>
      <c r="C183" s="16">
        <v>94.995999999999995</v>
      </c>
      <c r="D183" s="16">
        <v>24.285</v>
      </c>
      <c r="E183" s="16">
        <v>22.28</v>
      </c>
      <c r="F183" s="16">
        <v>28.36</v>
      </c>
      <c r="G183" s="16">
        <v>2.57</v>
      </c>
      <c r="H183" s="16">
        <v>8.6999999999999993</v>
      </c>
      <c r="I183" s="16">
        <v>343.08300000000003</v>
      </c>
      <c r="J183" s="16">
        <v>1.8819999999999999</v>
      </c>
      <c r="K183" s="16">
        <v>8.3330000000000002</v>
      </c>
      <c r="L183" s="16">
        <v>25.472999999999999</v>
      </c>
      <c r="M183" s="139">
        <v>17.628889405369069</v>
      </c>
      <c r="N183" s="16">
        <v>3.6110000000000002</v>
      </c>
      <c r="O183" s="146">
        <f t="shared" si="5"/>
        <v>0.43333733349333975</v>
      </c>
      <c r="P183" s="16">
        <v>730.77099999999996</v>
      </c>
    </row>
    <row r="184" spans="1:16" x14ac:dyDescent="0.2">
      <c r="A184" s="42">
        <f t="shared" si="6"/>
        <v>44377</v>
      </c>
      <c r="B184" s="16">
        <v>22.858000000000001</v>
      </c>
      <c r="C184" s="16">
        <v>96.563999999999993</v>
      </c>
      <c r="D184" s="16">
        <v>23.417999999999999</v>
      </c>
      <c r="E184" s="16">
        <v>21.36</v>
      </c>
      <c r="F184" s="16">
        <v>29.18</v>
      </c>
      <c r="G184" s="16">
        <v>1.9670000000000001</v>
      </c>
      <c r="H184" s="16">
        <v>11.33</v>
      </c>
      <c r="I184" s="16">
        <v>298.07600000000002</v>
      </c>
      <c r="J184" s="16">
        <v>1.756</v>
      </c>
      <c r="K184" s="16">
        <v>8.2249999999999996</v>
      </c>
      <c r="L184" s="16">
        <v>25.507000000000001</v>
      </c>
      <c r="M184" s="139">
        <v>17.400188524866358</v>
      </c>
      <c r="N184" s="16">
        <v>3.9580000000000002</v>
      </c>
      <c r="O184" s="146">
        <f t="shared" si="5"/>
        <v>0.48121580547112464</v>
      </c>
      <c r="P184" s="16">
        <v>730.14599999999996</v>
      </c>
    </row>
    <row r="185" spans="1:16" x14ac:dyDescent="0.2">
      <c r="A185" s="42">
        <f t="shared" si="6"/>
        <v>44378</v>
      </c>
      <c r="B185" s="16">
        <v>0</v>
      </c>
      <c r="C185" s="16">
        <v>89.991</v>
      </c>
      <c r="D185" s="16">
        <v>24.14</v>
      </c>
      <c r="E185" s="16">
        <v>21.6</v>
      </c>
      <c r="F185" s="16">
        <v>27.34</v>
      </c>
      <c r="G185" s="16">
        <v>1.6120000000000001</v>
      </c>
      <c r="H185" s="16">
        <v>5.65</v>
      </c>
      <c r="I185" s="16">
        <v>160.43299999999999</v>
      </c>
      <c r="J185" s="16">
        <v>2.645</v>
      </c>
      <c r="K185" s="16">
        <v>12.618</v>
      </c>
      <c r="L185" s="16">
        <v>25.588000000000001</v>
      </c>
      <c r="M185" s="139">
        <v>26.945318284752037</v>
      </c>
      <c r="N185" s="16">
        <v>6.3010000000000002</v>
      </c>
      <c r="O185" s="146">
        <f t="shared" si="5"/>
        <v>0.49936598510064989</v>
      </c>
      <c r="P185" s="16">
        <v>731.10799999999995</v>
      </c>
    </row>
    <row r="186" spans="1:16" x14ac:dyDescent="0.2">
      <c r="A186" s="42">
        <f t="shared" si="6"/>
        <v>44379</v>
      </c>
      <c r="B186" s="16">
        <v>53.847999999999999</v>
      </c>
      <c r="C186" s="16">
        <v>91.873000000000005</v>
      </c>
      <c r="D186" s="16">
        <v>24.788</v>
      </c>
      <c r="E186" s="16">
        <v>21.76</v>
      </c>
      <c r="F186" s="16">
        <v>30.18</v>
      </c>
      <c r="G186" s="16">
        <v>1.776</v>
      </c>
      <c r="H186" s="16">
        <v>7.41</v>
      </c>
      <c r="I186" s="16">
        <v>289.07799999999997</v>
      </c>
      <c r="J186" s="16">
        <v>3.3879999999999999</v>
      </c>
      <c r="K186" s="16">
        <v>16.384</v>
      </c>
      <c r="L186" s="16">
        <v>25.577000000000002</v>
      </c>
      <c r="M186" s="139">
        <v>33.558376612548564</v>
      </c>
      <c r="N186" s="16">
        <v>9.3409999999999993</v>
      </c>
      <c r="O186" s="146">
        <f t="shared" si="5"/>
        <v>0.57012939453125</v>
      </c>
      <c r="P186" s="16">
        <v>731.31700000000001</v>
      </c>
    </row>
    <row r="187" spans="1:16" x14ac:dyDescent="0.2">
      <c r="A187" s="42">
        <f t="shared" si="6"/>
        <v>44380</v>
      </c>
      <c r="B187" s="16">
        <v>23.494999999999997</v>
      </c>
      <c r="C187" s="16">
        <v>97.087999999999994</v>
      </c>
      <c r="D187" s="16">
        <v>23.95</v>
      </c>
      <c r="E187" s="16">
        <v>22.11</v>
      </c>
      <c r="F187" s="16">
        <v>29.08</v>
      </c>
      <c r="G187" s="16">
        <v>1.613</v>
      </c>
      <c r="H187" s="16">
        <v>7.15</v>
      </c>
      <c r="I187" s="16">
        <v>315.74099999999999</v>
      </c>
      <c r="J187" s="16">
        <v>2.1150000000000002</v>
      </c>
      <c r="K187" s="16">
        <v>10.058</v>
      </c>
      <c r="L187" s="16">
        <v>25.515999999999998</v>
      </c>
      <c r="M187" s="139">
        <v>21.495895566555237</v>
      </c>
      <c r="N187" s="16">
        <v>5.6950000000000003</v>
      </c>
      <c r="O187" s="146">
        <f t="shared" si="5"/>
        <v>0.56621594750447413</v>
      </c>
      <c r="P187" s="16">
        <v>731.37099999999998</v>
      </c>
    </row>
    <row r="188" spans="1:16" x14ac:dyDescent="0.2">
      <c r="A188" s="42">
        <f t="shared" si="6"/>
        <v>44381</v>
      </c>
      <c r="B188" s="16">
        <v>0.127</v>
      </c>
      <c r="C188" s="16">
        <v>93.742999999999995</v>
      </c>
      <c r="D188" s="16">
        <v>24.257000000000001</v>
      </c>
      <c r="E188" s="16">
        <v>22.45</v>
      </c>
      <c r="F188" s="16">
        <v>27.58</v>
      </c>
      <c r="G188" s="16">
        <v>1.9990000000000001</v>
      </c>
      <c r="H188" s="16">
        <v>8.64</v>
      </c>
      <c r="I188" s="16">
        <v>145.06200000000001</v>
      </c>
      <c r="J188" s="16">
        <v>3.0649999999999999</v>
      </c>
      <c r="K188" s="16">
        <v>15.114000000000001</v>
      </c>
      <c r="L188" s="16">
        <v>25.547999999999998</v>
      </c>
      <c r="M188" s="139">
        <v>32.133553711010904</v>
      </c>
      <c r="N188" s="16">
        <v>8.1690000000000005</v>
      </c>
      <c r="O188" s="146">
        <f t="shared" si="5"/>
        <v>0.54049225883287022</v>
      </c>
      <c r="P188" s="16">
        <v>731.56299999999999</v>
      </c>
    </row>
    <row r="189" spans="1:16" x14ac:dyDescent="0.2">
      <c r="A189" s="42">
        <f t="shared" si="6"/>
        <v>44382</v>
      </c>
      <c r="B189" s="16">
        <v>0.127</v>
      </c>
      <c r="C189" s="16">
        <v>89.225999999999999</v>
      </c>
      <c r="D189" s="16">
        <v>24.85</v>
      </c>
      <c r="E189" s="16">
        <v>21.94</v>
      </c>
      <c r="F189" s="16">
        <v>30.15</v>
      </c>
      <c r="G189" s="16">
        <v>2.077</v>
      </c>
      <c r="H189" s="16">
        <v>6.63</v>
      </c>
      <c r="I189" s="16">
        <v>116.631</v>
      </c>
      <c r="J189" s="16">
        <v>3.8759999999999999</v>
      </c>
      <c r="K189" s="16">
        <v>17.826000000000001</v>
      </c>
      <c r="L189" s="16">
        <v>25.576000000000001</v>
      </c>
      <c r="M189" s="139">
        <v>36.648905700414808</v>
      </c>
      <c r="N189" s="16">
        <v>10.848000000000001</v>
      </c>
      <c r="O189" s="146">
        <f t="shared" si="5"/>
        <v>0.60854930999663415</v>
      </c>
      <c r="P189" s="16">
        <v>731.8</v>
      </c>
    </row>
    <row r="190" spans="1:16" x14ac:dyDescent="0.2">
      <c r="A190" s="42">
        <f t="shared" si="6"/>
        <v>44383</v>
      </c>
      <c r="B190" s="16">
        <v>0</v>
      </c>
      <c r="C190" s="16">
        <v>94.442999999999998</v>
      </c>
      <c r="D190" s="16">
        <v>24.734000000000002</v>
      </c>
      <c r="E190" s="16">
        <v>22.55</v>
      </c>
      <c r="F190" s="16">
        <v>29.25</v>
      </c>
      <c r="G190" s="16">
        <v>2.2789999999999999</v>
      </c>
      <c r="H190" s="16">
        <v>7.55</v>
      </c>
      <c r="I190" s="16">
        <v>352.73899999999998</v>
      </c>
      <c r="J190" s="16">
        <v>2.7090000000000001</v>
      </c>
      <c r="K190" s="16">
        <v>12.864000000000001</v>
      </c>
      <c r="L190" s="16">
        <v>25.529</v>
      </c>
      <c r="M190" s="139">
        <v>26.764310221037196</v>
      </c>
      <c r="N190" s="16">
        <v>7.1509999999999998</v>
      </c>
      <c r="O190" s="146">
        <f t="shared" si="5"/>
        <v>0.55589241293532332</v>
      </c>
      <c r="P190" s="16">
        <v>731.04200000000003</v>
      </c>
    </row>
    <row r="191" spans="1:16" x14ac:dyDescent="0.2">
      <c r="A191" s="42">
        <f t="shared" si="6"/>
        <v>44384</v>
      </c>
      <c r="B191" s="16">
        <v>1.016</v>
      </c>
      <c r="C191" s="16">
        <v>91.691000000000003</v>
      </c>
      <c r="D191" s="16">
        <v>25.404</v>
      </c>
      <c r="E191" s="16">
        <v>23.06</v>
      </c>
      <c r="F191" s="16">
        <v>29.45</v>
      </c>
      <c r="G191" s="16">
        <v>2.843</v>
      </c>
      <c r="H191" s="16">
        <v>8.39</v>
      </c>
      <c r="I191" s="16">
        <v>351.19</v>
      </c>
      <c r="J191" s="16">
        <v>3.1070000000000002</v>
      </c>
      <c r="K191" s="16">
        <v>14.311</v>
      </c>
      <c r="L191" s="16">
        <v>25.431000000000001</v>
      </c>
      <c r="M191" s="139">
        <v>29.957741745125094</v>
      </c>
      <c r="N191" s="16">
        <v>7.931</v>
      </c>
      <c r="O191" s="146">
        <f t="shared" si="5"/>
        <v>0.55418908531898536</v>
      </c>
      <c r="P191" s="16">
        <v>729.61699999999996</v>
      </c>
    </row>
    <row r="192" spans="1:16" x14ac:dyDescent="0.2">
      <c r="A192" s="42">
        <f t="shared" si="6"/>
        <v>44385</v>
      </c>
      <c r="B192" s="16">
        <v>0</v>
      </c>
      <c r="C192" s="16">
        <v>90.649000000000001</v>
      </c>
      <c r="D192" s="16">
        <v>25.861000000000001</v>
      </c>
      <c r="E192" s="16">
        <v>23.47</v>
      </c>
      <c r="F192" s="16">
        <v>29.56</v>
      </c>
      <c r="G192" s="16">
        <v>2.6989999999999998</v>
      </c>
      <c r="H192" s="16">
        <v>6.45</v>
      </c>
      <c r="I192" s="16">
        <v>6.7460000000000004</v>
      </c>
      <c r="J192" s="16">
        <v>3.456</v>
      </c>
      <c r="K192" s="16">
        <v>15.209</v>
      </c>
      <c r="L192" s="16">
        <v>25.44</v>
      </c>
      <c r="M192" s="139">
        <v>31.868478417704402</v>
      </c>
      <c r="N192" s="16">
        <v>8.5009999999999994</v>
      </c>
      <c r="O192" s="146">
        <f t="shared" si="5"/>
        <v>0.55894536129923067</v>
      </c>
      <c r="P192" s="16">
        <v>729.19600000000003</v>
      </c>
    </row>
    <row r="193" spans="1:16" x14ac:dyDescent="0.2">
      <c r="A193" s="42">
        <f t="shared" si="6"/>
        <v>44386</v>
      </c>
      <c r="B193" s="16">
        <v>16.256</v>
      </c>
      <c r="C193" s="16">
        <v>95.981999999999999</v>
      </c>
      <c r="D193" s="16">
        <v>24.478999999999999</v>
      </c>
      <c r="E193" s="16">
        <v>22.14</v>
      </c>
      <c r="F193" s="16">
        <v>29.25</v>
      </c>
      <c r="G193" s="16">
        <v>2.5449999999999999</v>
      </c>
      <c r="H193" s="16">
        <v>10.39</v>
      </c>
      <c r="I193" s="16">
        <v>5.8719999999999999</v>
      </c>
      <c r="J193" s="16">
        <v>1.8959999999999999</v>
      </c>
      <c r="K193" s="16">
        <v>8.6180000000000003</v>
      </c>
      <c r="L193" s="16">
        <v>25.448</v>
      </c>
      <c r="M193" s="139">
        <v>18.72850259243291</v>
      </c>
      <c r="N193" s="16">
        <v>4.8899999999999997</v>
      </c>
      <c r="O193" s="146">
        <f t="shared" si="5"/>
        <v>0.56741703411464373</v>
      </c>
      <c r="P193" s="16">
        <v>729.75800000000004</v>
      </c>
    </row>
    <row r="194" spans="1:16" x14ac:dyDescent="0.2">
      <c r="A194" s="42">
        <f t="shared" si="6"/>
        <v>44387</v>
      </c>
      <c r="B194" s="16">
        <v>8.0009999999999994</v>
      </c>
      <c r="C194" s="16">
        <v>99.245000000000005</v>
      </c>
      <c r="D194" s="16">
        <v>23.271000000000001</v>
      </c>
      <c r="E194" s="16">
        <v>21.9</v>
      </c>
      <c r="F194" s="16">
        <v>24.5</v>
      </c>
      <c r="G194" s="16">
        <v>1.736</v>
      </c>
      <c r="H194" s="16">
        <v>8.74</v>
      </c>
      <c r="I194" s="16">
        <v>145.20500000000001</v>
      </c>
      <c r="J194" s="16">
        <v>0.875</v>
      </c>
      <c r="K194" s="16">
        <v>4.3380000000000001</v>
      </c>
      <c r="L194" s="16">
        <v>25.614999999999998</v>
      </c>
      <c r="M194" s="139">
        <v>10.155200374630532</v>
      </c>
      <c r="N194" s="16">
        <v>2.3170000000000002</v>
      </c>
      <c r="O194" s="146">
        <f t="shared" si="5"/>
        <v>0.53411710465652373</v>
      </c>
      <c r="P194" s="16">
        <v>730.18299999999999</v>
      </c>
    </row>
    <row r="195" spans="1:16" x14ac:dyDescent="0.2">
      <c r="A195" s="42">
        <f t="shared" si="6"/>
        <v>44388</v>
      </c>
      <c r="B195" s="16">
        <v>2.794</v>
      </c>
      <c r="C195" s="16">
        <v>93.722999999999999</v>
      </c>
      <c r="D195" s="16">
        <v>24.484000000000002</v>
      </c>
      <c r="E195" s="16">
        <v>21.9</v>
      </c>
      <c r="F195" s="16">
        <v>29.72</v>
      </c>
      <c r="G195" s="16">
        <v>2.3250000000000002</v>
      </c>
      <c r="H195" s="16">
        <v>7.98</v>
      </c>
      <c r="I195" s="16">
        <v>2.9209999999999998</v>
      </c>
      <c r="J195" s="16">
        <v>3.0939999999999999</v>
      </c>
      <c r="K195" s="16">
        <v>14.923</v>
      </c>
      <c r="L195" s="16">
        <v>25.582999999999998</v>
      </c>
      <c r="M195" s="139">
        <v>31.028238121939815</v>
      </c>
      <c r="N195" s="16">
        <v>9.5090000000000003</v>
      </c>
      <c r="O195" s="146">
        <f t="shared" si="5"/>
        <v>0.6372043154861623</v>
      </c>
      <c r="P195" s="16">
        <v>730.20799999999997</v>
      </c>
    </row>
    <row r="196" spans="1:16" x14ac:dyDescent="0.2">
      <c r="A196" s="42">
        <f t="shared" si="6"/>
        <v>44389</v>
      </c>
      <c r="B196" s="16">
        <v>9.652000000000001</v>
      </c>
      <c r="C196" s="16">
        <v>92.338999999999999</v>
      </c>
      <c r="D196" s="16">
        <v>24.873000000000001</v>
      </c>
      <c r="E196" s="16">
        <v>22.83</v>
      </c>
      <c r="F196" s="16">
        <v>30.86</v>
      </c>
      <c r="G196" s="16">
        <v>2.4369999999999998</v>
      </c>
      <c r="H196" s="16">
        <v>8.8000000000000007</v>
      </c>
      <c r="I196" s="16">
        <v>354.53199999999998</v>
      </c>
      <c r="J196" s="16">
        <v>3.3969999999999998</v>
      </c>
      <c r="K196" s="16">
        <v>16.053000000000001</v>
      </c>
      <c r="L196" s="16">
        <v>25.573</v>
      </c>
      <c r="M196" s="139">
        <v>33.10477645288131</v>
      </c>
      <c r="N196" s="16">
        <v>9.5109999999999992</v>
      </c>
      <c r="O196" s="146">
        <f t="shared" si="5"/>
        <v>0.5924749268049585</v>
      </c>
      <c r="P196" s="16">
        <v>730.16300000000001</v>
      </c>
    </row>
    <row r="197" spans="1:16" x14ac:dyDescent="0.2">
      <c r="A197" s="42">
        <f t="shared" si="6"/>
        <v>44390</v>
      </c>
      <c r="B197" s="16">
        <v>19.431000000000001</v>
      </c>
      <c r="C197" s="16">
        <v>96.76</v>
      </c>
      <c r="D197" s="16">
        <v>24.378</v>
      </c>
      <c r="E197" s="16">
        <v>21.11</v>
      </c>
      <c r="F197" s="16">
        <v>28.43</v>
      </c>
      <c r="G197" s="16">
        <v>2.6579999999999999</v>
      </c>
      <c r="H197" s="16">
        <v>7.13</v>
      </c>
      <c r="I197" s="16">
        <v>333.779</v>
      </c>
      <c r="J197" s="16">
        <v>2.7610000000000001</v>
      </c>
      <c r="K197" s="16">
        <v>13.942</v>
      </c>
      <c r="L197" s="16">
        <v>25.599</v>
      </c>
      <c r="M197" s="139">
        <v>28.682650096292836</v>
      </c>
      <c r="N197" s="16">
        <v>8.9930000000000003</v>
      </c>
      <c r="O197" s="146">
        <f t="shared" ref="O197:O260" si="7">N197/K197</f>
        <v>0.64502940754554583</v>
      </c>
      <c r="P197" s="16">
        <v>730.59199999999998</v>
      </c>
    </row>
    <row r="198" spans="1:16" x14ac:dyDescent="0.2">
      <c r="A198" s="42">
        <f t="shared" si="6"/>
        <v>44391</v>
      </c>
      <c r="B198" s="16">
        <v>12.7</v>
      </c>
      <c r="C198" s="16">
        <v>96.316999999999993</v>
      </c>
      <c r="D198" s="16">
        <v>23.777000000000001</v>
      </c>
      <c r="E198" s="16">
        <v>19.54</v>
      </c>
      <c r="F198" s="16">
        <v>29.11</v>
      </c>
      <c r="G198" s="16">
        <v>2.6019999999999999</v>
      </c>
      <c r="H198" s="16">
        <v>15.95</v>
      </c>
      <c r="I198" s="16">
        <v>330.14299999999997</v>
      </c>
      <c r="J198" s="16">
        <v>2.0830000000000002</v>
      </c>
      <c r="K198" s="16">
        <v>10.278</v>
      </c>
      <c r="L198" s="16">
        <v>25.736999999999998</v>
      </c>
      <c r="M198" s="139">
        <v>21.683902032733513</v>
      </c>
      <c r="N198" s="16">
        <v>6.4980000000000002</v>
      </c>
      <c r="O198" s="146">
        <f t="shared" si="7"/>
        <v>0.63222416812609461</v>
      </c>
      <c r="P198" s="16">
        <v>731.22500000000002</v>
      </c>
    </row>
    <row r="199" spans="1:16" x14ac:dyDescent="0.2">
      <c r="A199" s="42">
        <f t="shared" si="6"/>
        <v>44392</v>
      </c>
      <c r="B199" s="16">
        <v>4.6989999999999998</v>
      </c>
      <c r="C199" s="16">
        <v>93.537000000000006</v>
      </c>
      <c r="D199" s="16">
        <v>24.738</v>
      </c>
      <c r="E199" s="16">
        <v>22.62</v>
      </c>
      <c r="F199" s="16">
        <v>28.98</v>
      </c>
      <c r="G199" s="16">
        <v>3.7360000000000002</v>
      </c>
      <c r="H199" s="16">
        <v>10.9</v>
      </c>
      <c r="I199" s="16">
        <v>329.46</v>
      </c>
      <c r="J199" s="16">
        <v>4.5880000000000001</v>
      </c>
      <c r="K199" s="16">
        <v>22.643999999999998</v>
      </c>
      <c r="L199" s="16">
        <v>25.606999999999999</v>
      </c>
      <c r="M199" s="139">
        <v>44.916351810555838</v>
      </c>
      <c r="N199" s="16">
        <v>14.708</v>
      </c>
      <c r="O199" s="146">
        <f t="shared" si="7"/>
        <v>0.64953188482600255</v>
      </c>
      <c r="P199" s="16">
        <v>730.96299999999997</v>
      </c>
    </row>
    <row r="200" spans="1:16" x14ac:dyDescent="0.2">
      <c r="A200" s="42">
        <f t="shared" si="6"/>
        <v>44393</v>
      </c>
      <c r="B200" s="16">
        <v>0.76200000000000001</v>
      </c>
      <c r="C200" s="16">
        <v>95.91</v>
      </c>
      <c r="D200" s="16">
        <v>24.626000000000001</v>
      </c>
      <c r="E200" s="16">
        <v>22.69</v>
      </c>
      <c r="F200" s="16">
        <v>27.78</v>
      </c>
      <c r="G200" s="16">
        <v>4.0709999999999997</v>
      </c>
      <c r="H200" s="16">
        <v>11.31</v>
      </c>
      <c r="I200" s="16">
        <v>348.19299999999998</v>
      </c>
      <c r="J200" s="16">
        <v>2.8239999999999998</v>
      </c>
      <c r="K200" s="16">
        <v>14.387</v>
      </c>
      <c r="L200" s="16">
        <v>25.577999999999999</v>
      </c>
      <c r="M200" s="139">
        <v>30.178666622890653</v>
      </c>
      <c r="N200" s="16">
        <v>9.0640000000000001</v>
      </c>
      <c r="O200" s="146">
        <f t="shared" si="7"/>
        <v>0.63001320636685898</v>
      </c>
      <c r="P200" s="16">
        <v>730.51700000000005</v>
      </c>
    </row>
    <row r="201" spans="1:16" x14ac:dyDescent="0.2">
      <c r="A201" s="42">
        <f t="shared" si="6"/>
        <v>44394</v>
      </c>
      <c r="B201" s="16">
        <v>0.50800000000000001</v>
      </c>
      <c r="C201" s="16">
        <v>95.2</v>
      </c>
      <c r="D201" s="16">
        <v>24.541</v>
      </c>
      <c r="E201" s="16">
        <v>22.62</v>
      </c>
      <c r="F201" s="16">
        <v>29.02</v>
      </c>
      <c r="G201" s="16">
        <v>2.5960000000000001</v>
      </c>
      <c r="H201" s="16">
        <v>8.74</v>
      </c>
      <c r="I201" s="16">
        <v>333.7</v>
      </c>
      <c r="J201" s="16">
        <v>2.1360000000000001</v>
      </c>
      <c r="K201" s="16">
        <v>9.77</v>
      </c>
      <c r="L201" s="16">
        <v>25.602</v>
      </c>
      <c r="M201" s="139">
        <v>20.981296985416538</v>
      </c>
      <c r="N201" s="16">
        <v>5.2839999999999998</v>
      </c>
      <c r="O201" s="146">
        <f t="shared" si="7"/>
        <v>0.54083930399181168</v>
      </c>
      <c r="P201" s="16">
        <v>730.50400000000002</v>
      </c>
    </row>
    <row r="202" spans="1:16" x14ac:dyDescent="0.2">
      <c r="A202" s="42">
        <f t="shared" si="6"/>
        <v>44395</v>
      </c>
      <c r="B202" s="16">
        <v>3.9370000000000003</v>
      </c>
      <c r="C202" s="16">
        <v>96.353999999999999</v>
      </c>
      <c r="D202" s="16">
        <v>24.585000000000001</v>
      </c>
      <c r="E202" s="16">
        <v>21.08</v>
      </c>
      <c r="F202" s="16">
        <v>27.75</v>
      </c>
      <c r="G202" s="16">
        <v>2.6280000000000001</v>
      </c>
      <c r="H202" s="16">
        <v>7.68</v>
      </c>
      <c r="I202" s="16">
        <v>356.80099999999999</v>
      </c>
      <c r="J202" s="16">
        <v>1.9770000000000001</v>
      </c>
      <c r="K202" s="16">
        <v>9.0630000000000006</v>
      </c>
      <c r="L202" s="16">
        <v>25.556999999999999</v>
      </c>
      <c r="M202" s="139">
        <v>19.772646959971727</v>
      </c>
      <c r="N202" s="16">
        <v>4.7949999999999999</v>
      </c>
      <c r="O202" s="146">
        <f t="shared" si="7"/>
        <v>0.52907425797197394</v>
      </c>
      <c r="P202" s="16">
        <v>730.48800000000006</v>
      </c>
    </row>
    <row r="203" spans="1:16" x14ac:dyDescent="0.2">
      <c r="A203" s="42">
        <f t="shared" si="6"/>
        <v>44396</v>
      </c>
      <c r="B203" s="16">
        <v>0.50800000000000001</v>
      </c>
      <c r="C203" s="16">
        <v>92.841999999999999</v>
      </c>
      <c r="D203" s="16">
        <v>25.326000000000001</v>
      </c>
      <c r="E203" s="16">
        <v>23.44</v>
      </c>
      <c r="F203" s="16">
        <v>29.46</v>
      </c>
      <c r="G203" s="16">
        <v>3.383</v>
      </c>
      <c r="H203" s="16">
        <v>9.5299999999999994</v>
      </c>
      <c r="I203" s="16">
        <v>358.01900000000001</v>
      </c>
      <c r="J203" s="16">
        <v>3.7759999999999998</v>
      </c>
      <c r="K203" s="16">
        <v>17.855</v>
      </c>
      <c r="L203" s="16">
        <v>25.594999999999999</v>
      </c>
      <c r="M203" s="139">
        <v>36.536844860969389</v>
      </c>
      <c r="N203" s="16">
        <v>10.552</v>
      </c>
      <c r="O203" s="146">
        <f t="shared" si="7"/>
        <v>0.59098291795015401</v>
      </c>
      <c r="P203" s="16">
        <v>730.21699999999998</v>
      </c>
    </row>
    <row r="204" spans="1:16" x14ac:dyDescent="0.2">
      <c r="A204" s="42">
        <f t="shared" si="6"/>
        <v>44397</v>
      </c>
      <c r="B204" s="16">
        <v>0.50800000000000001</v>
      </c>
      <c r="C204" s="16">
        <v>95.352999999999994</v>
      </c>
      <c r="D204" s="16">
        <v>25.355</v>
      </c>
      <c r="E204" s="16">
        <v>23.61</v>
      </c>
      <c r="F204" s="16">
        <v>28.67</v>
      </c>
      <c r="G204" s="16">
        <v>4.016</v>
      </c>
      <c r="H204" s="16">
        <v>10.15</v>
      </c>
      <c r="I204" s="16">
        <v>343.95</v>
      </c>
      <c r="J204" s="16">
        <v>3.323</v>
      </c>
      <c r="K204" s="16">
        <v>17.065000000000001</v>
      </c>
      <c r="L204" s="16">
        <v>25.555</v>
      </c>
      <c r="M204" s="139">
        <v>34.951404302894311</v>
      </c>
      <c r="N204" s="16">
        <v>9.8659999999999997</v>
      </c>
      <c r="O204" s="146">
        <f t="shared" si="7"/>
        <v>0.57814239671842949</v>
      </c>
      <c r="P204" s="16">
        <v>729.3</v>
      </c>
    </row>
    <row r="205" spans="1:16" x14ac:dyDescent="0.2">
      <c r="A205" s="42">
        <f t="shared" si="6"/>
        <v>44398</v>
      </c>
      <c r="B205" s="16">
        <v>0</v>
      </c>
      <c r="C205" s="16">
        <v>88.756</v>
      </c>
      <c r="D205" s="16">
        <v>26.262</v>
      </c>
      <c r="E205" s="16">
        <v>23.85</v>
      </c>
      <c r="F205" s="16">
        <v>30.45</v>
      </c>
      <c r="G205" s="16">
        <v>2.71</v>
      </c>
      <c r="H205" s="16">
        <v>7.66</v>
      </c>
      <c r="I205" s="16">
        <v>19.911000000000001</v>
      </c>
      <c r="J205" s="16">
        <v>3.7160000000000002</v>
      </c>
      <c r="K205" s="16">
        <v>16.361000000000001</v>
      </c>
      <c r="L205" s="16">
        <v>25.603999999999999</v>
      </c>
      <c r="M205" s="139">
        <v>33.700331862516812</v>
      </c>
      <c r="N205" s="16">
        <v>8.7040000000000006</v>
      </c>
      <c r="O205" s="146">
        <f t="shared" si="7"/>
        <v>0.53199682171016438</v>
      </c>
      <c r="P205" s="16">
        <v>729.30799999999999</v>
      </c>
    </row>
    <row r="206" spans="1:16" x14ac:dyDescent="0.2">
      <c r="A206" s="42">
        <f t="shared" si="6"/>
        <v>44399</v>
      </c>
      <c r="B206" s="16">
        <v>0</v>
      </c>
      <c r="C206" s="16">
        <v>87.534000000000006</v>
      </c>
      <c r="D206" s="16">
        <v>26.228999999999999</v>
      </c>
      <c r="E206" s="16">
        <v>23.78</v>
      </c>
      <c r="F206" s="16">
        <v>31.2</v>
      </c>
      <c r="G206" s="16">
        <v>2.9020000000000001</v>
      </c>
      <c r="H206" s="16">
        <v>9.6199999999999992</v>
      </c>
      <c r="I206" s="16">
        <v>35.222000000000001</v>
      </c>
      <c r="J206" s="16">
        <v>4.2460000000000004</v>
      </c>
      <c r="K206" s="16">
        <v>17.957000000000001</v>
      </c>
      <c r="L206" s="16">
        <v>25.678999999999998</v>
      </c>
      <c r="M206" s="139">
        <v>37.043753839401347</v>
      </c>
      <c r="N206" s="16">
        <v>9.641</v>
      </c>
      <c r="O206" s="146">
        <f t="shared" si="7"/>
        <v>0.5368936904828201</v>
      </c>
      <c r="P206" s="16">
        <v>730.30799999999999</v>
      </c>
    </row>
    <row r="207" spans="1:16" x14ac:dyDescent="0.2">
      <c r="A207" s="42">
        <f t="shared" si="6"/>
        <v>44400</v>
      </c>
      <c r="B207" s="16">
        <v>7.2389999999999999</v>
      </c>
      <c r="C207" s="16">
        <v>94.027000000000001</v>
      </c>
      <c r="D207" s="16">
        <v>25.298999999999999</v>
      </c>
      <c r="E207" s="16">
        <v>23</v>
      </c>
      <c r="F207" s="16">
        <v>29.05</v>
      </c>
      <c r="G207" s="16">
        <v>2.181</v>
      </c>
      <c r="H207" s="16">
        <v>6.96</v>
      </c>
      <c r="I207" s="16">
        <v>12.323</v>
      </c>
      <c r="J207" s="16">
        <v>2.5950000000000002</v>
      </c>
      <c r="K207" s="16">
        <v>11.677</v>
      </c>
      <c r="L207" s="16">
        <v>25.667000000000002</v>
      </c>
      <c r="M207" s="139">
        <v>24.77365352032604</v>
      </c>
      <c r="N207" s="16">
        <v>6.87</v>
      </c>
      <c r="O207" s="146">
        <f t="shared" si="7"/>
        <v>0.58833604521709348</v>
      </c>
      <c r="P207" s="16">
        <v>730.61699999999996</v>
      </c>
    </row>
    <row r="208" spans="1:16" x14ac:dyDescent="0.2">
      <c r="A208" s="42">
        <f t="shared" si="6"/>
        <v>44401</v>
      </c>
      <c r="B208" s="16">
        <v>9.2710000000000008</v>
      </c>
      <c r="C208" s="16">
        <v>99.584999999999994</v>
      </c>
      <c r="D208" s="16">
        <v>23.356000000000002</v>
      </c>
      <c r="E208" s="16">
        <v>22</v>
      </c>
      <c r="F208" s="16">
        <v>25.56</v>
      </c>
      <c r="G208" s="16">
        <v>1.919</v>
      </c>
      <c r="H208" s="16">
        <v>6.53</v>
      </c>
      <c r="I208" s="16">
        <v>256.399</v>
      </c>
      <c r="J208" s="16">
        <v>0.97299999999999998</v>
      </c>
      <c r="K208" s="16">
        <v>5.3280000000000003</v>
      </c>
      <c r="L208" s="16">
        <v>25.824999999999999</v>
      </c>
      <c r="M208" s="139">
        <v>11.797837752838889</v>
      </c>
      <c r="N208" s="16">
        <v>3.0710000000000002</v>
      </c>
      <c r="O208" s="146">
        <f t="shared" si="7"/>
        <v>0.57638888888888884</v>
      </c>
      <c r="P208" s="16">
        <v>731.14599999999996</v>
      </c>
    </row>
    <row r="209" spans="1:16" x14ac:dyDescent="0.2">
      <c r="A209" s="42">
        <f t="shared" si="6"/>
        <v>44402</v>
      </c>
      <c r="B209" s="16">
        <v>29.844999999999999</v>
      </c>
      <c r="C209" s="16">
        <v>99.426000000000002</v>
      </c>
      <c r="D209" s="16">
        <v>22.827999999999999</v>
      </c>
      <c r="E209" s="16">
        <v>21.43</v>
      </c>
      <c r="F209" s="16">
        <v>25.59</v>
      </c>
      <c r="G209" s="16">
        <v>1.7789999999999999</v>
      </c>
      <c r="H209" s="16">
        <v>5.49</v>
      </c>
      <c r="I209" s="16">
        <v>227.46700000000001</v>
      </c>
      <c r="J209" s="16">
        <v>1.0920000000000001</v>
      </c>
      <c r="K209" s="16">
        <v>5.6020000000000003</v>
      </c>
      <c r="L209" s="16">
        <v>25.82</v>
      </c>
      <c r="M209" s="139">
        <v>12.71765247661367</v>
      </c>
      <c r="N209" s="16">
        <v>3.484</v>
      </c>
      <c r="O209" s="146">
        <f t="shared" si="7"/>
        <v>0.62192074259193142</v>
      </c>
      <c r="P209" s="16">
        <v>731.42899999999997</v>
      </c>
    </row>
    <row r="210" spans="1:16" x14ac:dyDescent="0.2">
      <c r="A210" s="42">
        <f t="shared" si="6"/>
        <v>44403</v>
      </c>
      <c r="B210" s="16">
        <v>0.127</v>
      </c>
      <c r="C210" s="16">
        <v>95.028000000000006</v>
      </c>
      <c r="D210" s="16">
        <v>23.521000000000001</v>
      </c>
      <c r="E210" s="16">
        <v>21.63</v>
      </c>
      <c r="F210" s="16">
        <v>28.06</v>
      </c>
      <c r="G210" s="16">
        <v>2.3450000000000002</v>
      </c>
      <c r="H210" s="16">
        <v>7.82</v>
      </c>
      <c r="I210" s="16">
        <v>141.44900000000001</v>
      </c>
      <c r="J210" s="16">
        <v>3.1850000000000001</v>
      </c>
      <c r="K210" s="16">
        <v>15.254</v>
      </c>
      <c r="L210" s="16">
        <v>25.855</v>
      </c>
      <c r="M210" s="139">
        <v>31.871934418920912</v>
      </c>
      <c r="N210" s="16">
        <v>9.3940000000000001</v>
      </c>
      <c r="O210" s="146">
        <f t="shared" si="7"/>
        <v>0.61583846859840041</v>
      </c>
      <c r="P210" s="16">
        <v>731.54600000000005</v>
      </c>
    </row>
    <row r="211" spans="1:16" x14ac:dyDescent="0.2">
      <c r="A211" s="42">
        <f t="shared" si="6"/>
        <v>44404</v>
      </c>
      <c r="B211" s="16">
        <v>0.254</v>
      </c>
      <c r="C211" s="16">
        <v>90.674000000000007</v>
      </c>
      <c r="D211" s="16">
        <v>24.582999999999998</v>
      </c>
      <c r="E211" s="16">
        <v>22.21</v>
      </c>
      <c r="F211" s="16">
        <v>29.19</v>
      </c>
      <c r="G211" s="16">
        <v>1.425</v>
      </c>
      <c r="H211" s="16">
        <v>6.12</v>
      </c>
      <c r="I211" s="16">
        <v>192.50700000000001</v>
      </c>
      <c r="J211" s="16">
        <v>3.4889999999999999</v>
      </c>
      <c r="K211" s="16">
        <v>16.13</v>
      </c>
      <c r="L211" s="16">
        <v>25.885999999999999</v>
      </c>
      <c r="M211" s="139">
        <v>33.430590967568016</v>
      </c>
      <c r="N211" s="16">
        <v>8.9160000000000004</v>
      </c>
      <c r="O211" s="146">
        <f t="shared" si="7"/>
        <v>0.5527588344699319</v>
      </c>
      <c r="P211" s="16">
        <v>731.74599999999998</v>
      </c>
    </row>
    <row r="212" spans="1:16" x14ac:dyDescent="0.2">
      <c r="A212" s="42">
        <f t="shared" si="6"/>
        <v>44405</v>
      </c>
      <c r="B212" s="16">
        <v>8.5090000000000003</v>
      </c>
      <c r="C212" s="16">
        <v>94.396000000000001</v>
      </c>
      <c r="D212" s="16">
        <v>24.597999999999999</v>
      </c>
      <c r="E212" s="16">
        <v>23.07</v>
      </c>
      <c r="F212" s="16">
        <v>28.67</v>
      </c>
      <c r="G212" s="16">
        <v>2.5870000000000002</v>
      </c>
      <c r="H212" s="16">
        <v>7.31</v>
      </c>
      <c r="I212" s="16">
        <v>356.44099999999997</v>
      </c>
      <c r="J212" s="16">
        <v>2.7650000000000001</v>
      </c>
      <c r="K212" s="16">
        <v>13.425000000000001</v>
      </c>
      <c r="L212" s="16">
        <v>25.806000000000001</v>
      </c>
      <c r="M212" s="139">
        <v>28.03560026853129</v>
      </c>
      <c r="N212" s="16">
        <v>7.3220000000000001</v>
      </c>
      <c r="O212" s="146">
        <f t="shared" si="7"/>
        <v>0.54540037243947859</v>
      </c>
      <c r="P212" s="16">
        <v>730.16300000000001</v>
      </c>
    </row>
    <row r="213" spans="1:16" x14ac:dyDescent="0.2">
      <c r="A213" s="42">
        <f t="shared" si="6"/>
        <v>44406</v>
      </c>
      <c r="B213" s="16">
        <v>2.794</v>
      </c>
      <c r="C213" s="16">
        <v>94.680999999999997</v>
      </c>
      <c r="D213" s="16">
        <v>24.74</v>
      </c>
      <c r="E213" s="16">
        <v>21.63</v>
      </c>
      <c r="F213" s="16">
        <v>28.71</v>
      </c>
      <c r="G213" s="16">
        <v>2.9340000000000002</v>
      </c>
      <c r="H213" s="16">
        <v>9.92</v>
      </c>
      <c r="I213" s="16">
        <v>347.10599999999999</v>
      </c>
      <c r="J213" s="16">
        <v>3.13</v>
      </c>
      <c r="K213" s="16">
        <v>14.385999999999999</v>
      </c>
      <c r="L213" s="16">
        <v>25.803000000000001</v>
      </c>
      <c r="M213" s="139">
        <v>29.787965685363918</v>
      </c>
      <c r="N213" s="16">
        <v>8.7289999999999992</v>
      </c>
      <c r="O213" s="146">
        <f t="shared" si="7"/>
        <v>0.60677047129153339</v>
      </c>
      <c r="P213" s="16">
        <v>729.74599999999998</v>
      </c>
    </row>
    <row r="214" spans="1:16" x14ac:dyDescent="0.2">
      <c r="A214" s="42">
        <f t="shared" si="6"/>
        <v>44407</v>
      </c>
      <c r="B214" s="16">
        <v>1.651</v>
      </c>
      <c r="C214" s="16">
        <v>98.465000000000003</v>
      </c>
      <c r="D214" s="16">
        <v>23.925000000000001</v>
      </c>
      <c r="E214" s="16">
        <v>22.99</v>
      </c>
      <c r="F214" s="16">
        <v>25.97</v>
      </c>
      <c r="G214" s="16">
        <v>3.198</v>
      </c>
      <c r="H214" s="16">
        <v>8.7799999999999994</v>
      </c>
      <c r="I214" s="16">
        <v>339.00200000000001</v>
      </c>
      <c r="J214" s="16">
        <v>1.284</v>
      </c>
      <c r="K214" s="16">
        <v>6.8849999999999998</v>
      </c>
      <c r="L214" s="16">
        <v>25.882000000000001</v>
      </c>
      <c r="M214" s="139">
        <v>14.812853214124329</v>
      </c>
      <c r="N214" s="16">
        <v>3.6659999999999999</v>
      </c>
      <c r="O214" s="146">
        <f t="shared" si="7"/>
        <v>0.53246187363834419</v>
      </c>
      <c r="P214" s="16">
        <v>730.69200000000001</v>
      </c>
    </row>
    <row r="215" spans="1:16" x14ac:dyDescent="0.2">
      <c r="A215" s="42">
        <f t="shared" si="6"/>
        <v>44408</v>
      </c>
      <c r="B215" s="16">
        <v>0.254</v>
      </c>
      <c r="C215" s="16">
        <v>97.271000000000001</v>
      </c>
      <c r="D215" s="16">
        <v>24.797999999999998</v>
      </c>
      <c r="E215" s="16">
        <v>23.23</v>
      </c>
      <c r="F215" s="16">
        <v>27.75</v>
      </c>
      <c r="G215" s="16">
        <v>3.3740000000000001</v>
      </c>
      <c r="H215" s="16">
        <v>7.55</v>
      </c>
      <c r="I215" s="16">
        <v>335.976</v>
      </c>
      <c r="J215" s="16">
        <v>2.431</v>
      </c>
      <c r="K215" s="16">
        <v>11.884</v>
      </c>
      <c r="L215" s="16">
        <v>25.785</v>
      </c>
      <c r="M215" s="139">
        <v>24.943083979965557</v>
      </c>
      <c r="N215" s="16">
        <v>7.202</v>
      </c>
      <c r="O215" s="146">
        <f t="shared" si="7"/>
        <v>0.60602490743857285</v>
      </c>
      <c r="P215" s="16">
        <v>730.4</v>
      </c>
    </row>
    <row r="216" spans="1:16" x14ac:dyDescent="0.2">
      <c r="A216" s="42">
        <f t="shared" si="6"/>
        <v>44409</v>
      </c>
      <c r="B216" s="16">
        <v>2.54</v>
      </c>
      <c r="C216" s="16">
        <v>94.35</v>
      </c>
      <c r="D216" s="16">
        <v>25.212</v>
      </c>
      <c r="E216" s="16">
        <v>22.55</v>
      </c>
      <c r="F216" s="16">
        <v>28.98</v>
      </c>
      <c r="G216" s="16">
        <v>2.472</v>
      </c>
      <c r="H216" s="16">
        <v>7.72</v>
      </c>
      <c r="I216" s="16">
        <v>348.8</v>
      </c>
      <c r="J216" s="16">
        <v>3.0390000000000001</v>
      </c>
      <c r="K216" s="16">
        <v>14.568</v>
      </c>
      <c r="L216" s="16">
        <v>25.797000000000001</v>
      </c>
      <c r="M216" s="139">
        <v>30.501975536695387</v>
      </c>
      <c r="N216" s="16">
        <v>8.5839999999999996</v>
      </c>
      <c r="O216" s="146">
        <f t="shared" si="7"/>
        <v>0.5892366831411312</v>
      </c>
      <c r="P216" s="16">
        <v>730.37900000000002</v>
      </c>
    </row>
    <row r="217" spans="1:16" x14ac:dyDescent="0.2">
      <c r="A217" s="42">
        <f t="shared" si="6"/>
        <v>44410</v>
      </c>
      <c r="B217" s="16">
        <v>41.91</v>
      </c>
      <c r="C217" s="16">
        <v>91.686999999999998</v>
      </c>
      <c r="D217" s="16">
        <v>24.471</v>
      </c>
      <c r="E217" s="16">
        <v>21.9</v>
      </c>
      <c r="F217" s="16">
        <v>30.04</v>
      </c>
      <c r="G217" s="16">
        <v>2.0670000000000002</v>
      </c>
      <c r="H217" s="16">
        <v>5.65</v>
      </c>
      <c r="I217" s="16">
        <v>174.697</v>
      </c>
      <c r="J217" s="16">
        <v>3.8410000000000002</v>
      </c>
      <c r="K217" s="16">
        <v>18.661999999999999</v>
      </c>
      <c r="L217" s="16">
        <v>25.981999999999999</v>
      </c>
      <c r="M217" s="139">
        <v>38.116323816945979</v>
      </c>
      <c r="N217" s="16">
        <v>12.026</v>
      </c>
      <c r="O217" s="146">
        <f t="shared" si="7"/>
        <v>0.64441110277569391</v>
      </c>
      <c r="P217" s="16">
        <v>731.30399999999997</v>
      </c>
    </row>
    <row r="218" spans="1:16" x14ac:dyDescent="0.2">
      <c r="A218" s="42">
        <f t="shared" si="6"/>
        <v>44411</v>
      </c>
      <c r="B218" s="16">
        <v>4.1909999999999998</v>
      </c>
      <c r="C218" s="16">
        <v>93.611999999999995</v>
      </c>
      <c r="D218" s="16">
        <v>24.379000000000001</v>
      </c>
      <c r="E218" s="16">
        <v>22.18</v>
      </c>
      <c r="F218" s="16">
        <v>30.55</v>
      </c>
      <c r="G218" s="16">
        <v>2.363</v>
      </c>
      <c r="H218" s="16">
        <v>7.59</v>
      </c>
      <c r="I218" s="16">
        <v>57.908000000000001</v>
      </c>
      <c r="J218" s="16">
        <v>3.2029999999999998</v>
      </c>
      <c r="K218" s="16">
        <v>14.914999999999999</v>
      </c>
      <c r="L218" s="16">
        <v>25.945</v>
      </c>
      <c r="M218" s="139">
        <v>31.217972588726351</v>
      </c>
      <c r="N218" s="16">
        <v>8.43</v>
      </c>
      <c r="O218" s="146">
        <f t="shared" si="7"/>
        <v>0.56520281595709021</v>
      </c>
      <c r="P218" s="16">
        <v>731.63300000000004</v>
      </c>
    </row>
    <row r="219" spans="1:16" x14ac:dyDescent="0.2">
      <c r="A219" s="42">
        <f t="shared" si="6"/>
        <v>44412</v>
      </c>
      <c r="B219" s="16">
        <v>0</v>
      </c>
      <c r="C219" s="16">
        <v>91.332999999999998</v>
      </c>
      <c r="D219" s="16">
        <v>24.806999999999999</v>
      </c>
      <c r="E219" s="16">
        <v>22.8</v>
      </c>
      <c r="F219" s="16">
        <v>29.02</v>
      </c>
      <c r="G219" s="16">
        <v>2.8410000000000002</v>
      </c>
      <c r="H219" s="16">
        <v>9.31</v>
      </c>
      <c r="I219" s="16">
        <v>354.32799999999997</v>
      </c>
      <c r="J219" s="16">
        <v>3.8029999999999999</v>
      </c>
      <c r="K219" s="16">
        <v>17.391999999999999</v>
      </c>
      <c r="L219" s="16">
        <v>25.960999999999999</v>
      </c>
      <c r="M219" s="139">
        <v>35.268319614448501</v>
      </c>
      <c r="N219" s="16">
        <v>9.6809999999999992</v>
      </c>
      <c r="O219" s="146">
        <f t="shared" si="7"/>
        <v>0.55663523459061637</v>
      </c>
      <c r="P219" s="16">
        <v>731.62900000000002</v>
      </c>
    </row>
    <row r="220" spans="1:16" x14ac:dyDescent="0.2">
      <c r="A220" s="42">
        <f t="shared" ref="A220:A283" si="8">A219+1</f>
        <v>44413</v>
      </c>
      <c r="B220" s="16">
        <v>1.143</v>
      </c>
      <c r="C220" s="16">
        <v>96.370999999999995</v>
      </c>
      <c r="D220" s="16">
        <v>24.634</v>
      </c>
      <c r="E220" s="16">
        <v>23.44</v>
      </c>
      <c r="F220" s="16">
        <v>29.29</v>
      </c>
      <c r="G220" s="16">
        <v>3.3250000000000002</v>
      </c>
      <c r="H220" s="16">
        <v>9.2100000000000009</v>
      </c>
      <c r="I220" s="16">
        <v>337.06200000000001</v>
      </c>
      <c r="J220" s="16">
        <v>2.887</v>
      </c>
      <c r="K220" s="16">
        <v>14.583</v>
      </c>
      <c r="L220" s="16">
        <v>25.902999999999999</v>
      </c>
      <c r="M220" s="139">
        <v>30.495754734505663</v>
      </c>
      <c r="N220" s="16">
        <v>8.69</v>
      </c>
      <c r="O220" s="146">
        <f t="shared" si="7"/>
        <v>0.59589933484193924</v>
      </c>
      <c r="P220" s="16">
        <v>731.88800000000003</v>
      </c>
    </row>
    <row r="221" spans="1:16" x14ac:dyDescent="0.2">
      <c r="A221" s="42">
        <f t="shared" si="8"/>
        <v>44414</v>
      </c>
      <c r="B221" s="16">
        <v>22.733000000000001</v>
      </c>
      <c r="C221" s="16">
        <v>98.292000000000002</v>
      </c>
      <c r="D221" s="16">
        <v>24.181999999999999</v>
      </c>
      <c r="E221" s="16">
        <v>22.08</v>
      </c>
      <c r="F221" s="16">
        <v>27.68</v>
      </c>
      <c r="G221" s="16">
        <v>2.3290000000000002</v>
      </c>
      <c r="H221" s="16">
        <v>7.68</v>
      </c>
      <c r="I221" s="16">
        <v>314.51900000000001</v>
      </c>
      <c r="J221" s="16">
        <v>1.516</v>
      </c>
      <c r="K221" s="16">
        <v>7.1589999999999998</v>
      </c>
      <c r="L221" s="16">
        <v>25.936</v>
      </c>
      <c r="M221" s="139">
        <v>15.393375018468005</v>
      </c>
      <c r="N221" s="16">
        <v>4.0789999999999997</v>
      </c>
      <c r="O221" s="146">
        <f t="shared" si="7"/>
        <v>0.56977231456907385</v>
      </c>
      <c r="P221" s="16">
        <v>731.70399999999995</v>
      </c>
    </row>
    <row r="222" spans="1:16" x14ac:dyDescent="0.2">
      <c r="A222" s="42">
        <f t="shared" si="8"/>
        <v>44415</v>
      </c>
      <c r="B222" s="16">
        <v>4.0640000000000001</v>
      </c>
      <c r="C222" s="16">
        <v>98.311999999999998</v>
      </c>
      <c r="D222" s="16">
        <v>23.495999999999999</v>
      </c>
      <c r="E222" s="16">
        <v>22.31</v>
      </c>
      <c r="F222" s="16">
        <v>27.44</v>
      </c>
      <c r="G222" s="16">
        <v>2.496</v>
      </c>
      <c r="H222" s="16">
        <v>7.08</v>
      </c>
      <c r="I222" s="16">
        <v>310.81099999999998</v>
      </c>
      <c r="J222" s="16">
        <v>1.821</v>
      </c>
      <c r="K222" s="16">
        <v>8.8079999999999998</v>
      </c>
      <c r="L222" s="16">
        <v>26.013000000000002</v>
      </c>
      <c r="M222" s="139">
        <v>18.724268990942683</v>
      </c>
      <c r="N222" s="16">
        <v>5.5810000000000004</v>
      </c>
      <c r="O222" s="146">
        <f t="shared" si="7"/>
        <v>0.63362851952770216</v>
      </c>
      <c r="P222" s="16">
        <v>731.79200000000003</v>
      </c>
    </row>
    <row r="223" spans="1:16" x14ac:dyDescent="0.2">
      <c r="A223" s="42">
        <f t="shared" si="8"/>
        <v>44416</v>
      </c>
      <c r="B223" s="16">
        <v>49.536000000000001</v>
      </c>
      <c r="C223" s="16">
        <v>98.489000000000004</v>
      </c>
      <c r="D223" s="16">
        <v>23.402000000000001</v>
      </c>
      <c r="E223" s="16">
        <v>22.21</v>
      </c>
      <c r="F223" s="16">
        <v>26.83</v>
      </c>
      <c r="G223" s="16">
        <v>2.2909999999999999</v>
      </c>
      <c r="H223" s="16">
        <v>8.76</v>
      </c>
      <c r="I223" s="16">
        <v>290.08100000000002</v>
      </c>
      <c r="J223" s="16">
        <v>1.6220000000000001</v>
      </c>
      <c r="K223" s="16">
        <v>7.726</v>
      </c>
      <c r="L223" s="16">
        <v>26.033000000000001</v>
      </c>
      <c r="M223" s="139">
        <v>16.450738590659981</v>
      </c>
      <c r="N223" s="16">
        <v>4.9219999999999997</v>
      </c>
      <c r="O223" s="146">
        <f t="shared" si="7"/>
        <v>0.63706963499870561</v>
      </c>
      <c r="P223" s="16">
        <v>731.79200000000003</v>
      </c>
    </row>
    <row r="224" spans="1:16" x14ac:dyDescent="0.2">
      <c r="A224" s="42">
        <f t="shared" si="8"/>
        <v>44417</v>
      </c>
      <c r="B224" s="16">
        <v>64.00800000000001</v>
      </c>
      <c r="C224" s="16">
        <v>98.945999999999998</v>
      </c>
      <c r="D224" s="16">
        <v>23.495000000000001</v>
      </c>
      <c r="E224" s="16">
        <v>21.69</v>
      </c>
      <c r="F224" s="16">
        <v>27.61</v>
      </c>
      <c r="G224" s="16">
        <v>2.2429999999999999</v>
      </c>
      <c r="H224" s="16">
        <v>9.2100000000000009</v>
      </c>
      <c r="I224" s="16">
        <v>348.96300000000002</v>
      </c>
      <c r="J224" s="16">
        <v>1.4410000000000001</v>
      </c>
      <c r="K224" s="16">
        <v>7.234</v>
      </c>
      <c r="L224" s="16">
        <v>26.073</v>
      </c>
      <c r="M224" s="139">
        <v>15.567298279688993</v>
      </c>
      <c r="N224" s="16">
        <v>4.4619999999999997</v>
      </c>
      <c r="O224" s="146">
        <f t="shared" si="7"/>
        <v>0.61680951064418021</v>
      </c>
      <c r="P224" s="16">
        <v>731.07899999999995</v>
      </c>
    </row>
    <row r="225" spans="1:16" x14ac:dyDescent="0.2">
      <c r="A225" s="42">
        <f t="shared" si="8"/>
        <v>44418</v>
      </c>
      <c r="B225" s="16">
        <v>0.254</v>
      </c>
      <c r="C225" s="16">
        <v>95.230999999999995</v>
      </c>
      <c r="D225" s="16">
        <v>24.364999999999998</v>
      </c>
      <c r="E225" s="16">
        <v>22</v>
      </c>
      <c r="F225" s="16">
        <v>29.46</v>
      </c>
      <c r="G225" s="16">
        <v>2.3340000000000001</v>
      </c>
      <c r="H225" s="16">
        <v>7.82</v>
      </c>
      <c r="I225" s="16">
        <v>319.37099999999998</v>
      </c>
      <c r="J225" s="16">
        <v>3.1949999999999998</v>
      </c>
      <c r="K225" s="16">
        <v>14.878</v>
      </c>
      <c r="L225" s="16">
        <v>26.029</v>
      </c>
      <c r="M225" s="139">
        <v>30.738625219996077</v>
      </c>
      <c r="N225" s="16">
        <v>9.5180000000000007</v>
      </c>
      <c r="O225" s="146">
        <f t="shared" si="7"/>
        <v>0.63973652372630729</v>
      </c>
      <c r="P225" s="16">
        <v>731.06299999999999</v>
      </c>
    </row>
    <row r="226" spans="1:16" x14ac:dyDescent="0.2">
      <c r="A226" s="42">
        <f t="shared" si="8"/>
        <v>44419</v>
      </c>
      <c r="B226" s="16">
        <v>4.1909999999999998</v>
      </c>
      <c r="C226" s="16">
        <v>95.37</v>
      </c>
      <c r="D226" s="16">
        <v>24.427</v>
      </c>
      <c r="E226" s="16">
        <v>22.75</v>
      </c>
      <c r="F226" s="16">
        <v>29.05</v>
      </c>
      <c r="G226" s="16">
        <v>2.298</v>
      </c>
      <c r="H226" s="16">
        <v>6.21</v>
      </c>
      <c r="I226" s="16">
        <v>257.98500000000001</v>
      </c>
      <c r="J226" s="16">
        <v>2.9220000000000002</v>
      </c>
      <c r="K226" s="16">
        <v>13.944000000000001</v>
      </c>
      <c r="L226" s="16">
        <v>26.056000000000001</v>
      </c>
      <c r="M226" s="139">
        <v>29.284771908239712</v>
      </c>
      <c r="N226" s="16">
        <v>9.2850000000000001</v>
      </c>
      <c r="O226" s="146">
        <f t="shared" si="7"/>
        <v>0.6658777969018933</v>
      </c>
      <c r="P226" s="16">
        <v>731.43799999999999</v>
      </c>
    </row>
    <row r="227" spans="1:16" x14ac:dyDescent="0.2">
      <c r="A227" s="42">
        <f t="shared" si="8"/>
        <v>44420</v>
      </c>
      <c r="B227" s="16">
        <v>5.5879999999999992</v>
      </c>
      <c r="C227" s="16">
        <v>97.457999999999998</v>
      </c>
      <c r="D227" s="16">
        <v>24.173999999999999</v>
      </c>
      <c r="E227" s="16">
        <v>22.55</v>
      </c>
      <c r="F227" s="16">
        <v>28.84</v>
      </c>
      <c r="G227" s="16">
        <v>1.9970000000000001</v>
      </c>
      <c r="H227" s="16">
        <v>6.88</v>
      </c>
      <c r="I227" s="16">
        <v>290.40199999999999</v>
      </c>
      <c r="J227" s="16">
        <v>2.2919999999999998</v>
      </c>
      <c r="K227" s="16">
        <v>11.148999999999999</v>
      </c>
      <c r="L227" s="16">
        <v>26.047999999999998</v>
      </c>
      <c r="M227" s="139">
        <v>23.049281713347163</v>
      </c>
      <c r="N227" s="16">
        <v>7.5010000000000003</v>
      </c>
      <c r="O227" s="146">
        <f t="shared" si="7"/>
        <v>0.67279576643645178</v>
      </c>
      <c r="P227" s="16">
        <v>731.82100000000003</v>
      </c>
    </row>
    <row r="228" spans="1:16" x14ac:dyDescent="0.2">
      <c r="A228" s="42">
        <f t="shared" si="8"/>
        <v>44421</v>
      </c>
      <c r="B228" s="16">
        <v>10.795</v>
      </c>
      <c r="C228" s="16">
        <v>99.328000000000003</v>
      </c>
      <c r="D228" s="16">
        <v>23.146000000000001</v>
      </c>
      <c r="E228" s="16">
        <v>21.98</v>
      </c>
      <c r="F228" s="16">
        <v>26.38</v>
      </c>
      <c r="G228" s="16">
        <v>2.3149999999999999</v>
      </c>
      <c r="H228" s="16">
        <v>8.27</v>
      </c>
      <c r="I228" s="16">
        <v>296.255</v>
      </c>
      <c r="J228" s="16">
        <v>1.506</v>
      </c>
      <c r="K228" s="16">
        <v>7.7039999999999997</v>
      </c>
      <c r="L228" s="16">
        <v>26.108000000000001</v>
      </c>
      <c r="M228" s="139">
        <v>16.553727426912054</v>
      </c>
      <c r="N228" s="16">
        <v>4.9279999999999999</v>
      </c>
      <c r="O228" s="146">
        <f t="shared" si="7"/>
        <v>0.63966770508826587</v>
      </c>
      <c r="P228" s="16">
        <v>732.09199999999998</v>
      </c>
    </row>
    <row r="229" spans="1:16" x14ac:dyDescent="0.2">
      <c r="A229" s="42">
        <f t="shared" si="8"/>
        <v>44422</v>
      </c>
      <c r="B229" s="16">
        <v>0.254</v>
      </c>
      <c r="C229" s="16">
        <v>93.734999999999999</v>
      </c>
      <c r="D229" s="16">
        <v>24.565000000000001</v>
      </c>
      <c r="E229" s="16">
        <v>22.32</v>
      </c>
      <c r="F229" s="16">
        <v>30.59</v>
      </c>
      <c r="G229" s="16">
        <v>1.466</v>
      </c>
      <c r="H229" s="16">
        <v>4.84</v>
      </c>
      <c r="I229" s="16">
        <v>296.18700000000001</v>
      </c>
      <c r="J229" s="16">
        <v>2.9319999999999999</v>
      </c>
      <c r="K229" s="16">
        <v>13.276999999999999</v>
      </c>
      <c r="L229" s="16">
        <v>26.05</v>
      </c>
      <c r="M229" s="139">
        <v>26.994047901904857</v>
      </c>
      <c r="N229" s="16">
        <v>8.2550000000000008</v>
      </c>
      <c r="O229" s="146">
        <f t="shared" si="7"/>
        <v>0.62175190178504192</v>
      </c>
      <c r="P229" s="16">
        <v>731.95</v>
      </c>
    </row>
    <row r="230" spans="1:16" x14ac:dyDescent="0.2">
      <c r="A230" s="42">
        <f t="shared" si="8"/>
        <v>44423</v>
      </c>
      <c r="B230" s="16">
        <v>0.63500000000000001</v>
      </c>
      <c r="C230" s="16">
        <v>96.087999999999994</v>
      </c>
      <c r="D230" s="16">
        <v>24.06</v>
      </c>
      <c r="E230" s="16">
        <v>22.56</v>
      </c>
      <c r="F230" s="16">
        <v>29.39</v>
      </c>
      <c r="G230" s="16">
        <v>0.93400000000000005</v>
      </c>
      <c r="H230" s="16">
        <v>4.67</v>
      </c>
      <c r="I230" s="16">
        <v>0.77400000000000002</v>
      </c>
      <c r="J230" s="16">
        <v>1.9179999999999999</v>
      </c>
      <c r="K230" s="16">
        <v>8.9789999999999992</v>
      </c>
      <c r="L230" s="16">
        <v>26.123999999999999</v>
      </c>
      <c r="M230" s="139">
        <v>19.130089933791655</v>
      </c>
      <c r="N230" s="16">
        <v>4.2629999999999999</v>
      </c>
      <c r="O230" s="146">
        <f t="shared" si="7"/>
        <v>0.474774473772135</v>
      </c>
      <c r="P230" s="16">
        <v>731.30399999999997</v>
      </c>
    </row>
    <row r="231" spans="1:16" x14ac:dyDescent="0.2">
      <c r="A231" s="42">
        <f t="shared" si="8"/>
        <v>44424</v>
      </c>
      <c r="B231" s="16">
        <v>21.082000000000001</v>
      </c>
      <c r="C231" s="16">
        <v>97.614999999999995</v>
      </c>
      <c r="D231" s="16">
        <v>23.405000000000001</v>
      </c>
      <c r="E231" s="16">
        <v>22.08</v>
      </c>
      <c r="F231" s="16">
        <v>27.64</v>
      </c>
      <c r="G231" s="16">
        <v>1.284</v>
      </c>
      <c r="H231" s="16">
        <v>8.0399999999999991</v>
      </c>
      <c r="I231" s="16">
        <v>284.50700000000001</v>
      </c>
      <c r="J231" s="16">
        <v>1.879</v>
      </c>
      <c r="K231" s="16">
        <v>8.9740000000000002</v>
      </c>
      <c r="L231" s="16">
        <v>26.16</v>
      </c>
      <c r="M231" s="139">
        <v>19.267033981995958</v>
      </c>
      <c r="N231" s="16">
        <v>5.42</v>
      </c>
      <c r="O231" s="146">
        <f t="shared" si="7"/>
        <v>0.60396701582349011</v>
      </c>
      <c r="P231" s="16">
        <v>730.84199999999998</v>
      </c>
    </row>
    <row r="232" spans="1:16" x14ac:dyDescent="0.2">
      <c r="A232" s="42">
        <f t="shared" si="8"/>
        <v>44425</v>
      </c>
      <c r="B232" s="16">
        <v>0.127</v>
      </c>
      <c r="C232" s="16">
        <v>92.460999999999999</v>
      </c>
      <c r="D232" s="16">
        <v>24.225000000000001</v>
      </c>
      <c r="E232" s="16">
        <v>22.15</v>
      </c>
      <c r="F232" s="16">
        <v>27.48</v>
      </c>
      <c r="G232" s="16">
        <v>1.4370000000000001</v>
      </c>
      <c r="H232" s="16">
        <v>5.78</v>
      </c>
      <c r="I232" s="16">
        <v>219.77699999999999</v>
      </c>
      <c r="J232" s="16">
        <v>2.8580000000000001</v>
      </c>
      <c r="K232" s="16">
        <v>13.289</v>
      </c>
      <c r="L232" s="16">
        <v>26.187000000000001</v>
      </c>
      <c r="M232" s="139">
        <v>27.929587431214774</v>
      </c>
      <c r="N232" s="16">
        <v>8.1780000000000008</v>
      </c>
      <c r="O232" s="146">
        <f t="shared" si="7"/>
        <v>0.61539619233952902</v>
      </c>
      <c r="P232" s="16">
        <v>730.88300000000004</v>
      </c>
    </row>
    <row r="233" spans="1:16" x14ac:dyDescent="0.2">
      <c r="A233" s="42">
        <f t="shared" si="8"/>
        <v>44426</v>
      </c>
      <c r="B233" s="16">
        <v>1.143</v>
      </c>
      <c r="C233" s="16">
        <v>90.611999999999995</v>
      </c>
      <c r="D233" s="16">
        <v>24.872</v>
      </c>
      <c r="E233" s="16">
        <v>22.42</v>
      </c>
      <c r="F233" s="16">
        <v>29.39</v>
      </c>
      <c r="G233" s="16">
        <v>2.0699999999999998</v>
      </c>
      <c r="H233" s="16">
        <v>7.19</v>
      </c>
      <c r="I233" s="16">
        <v>148.35900000000001</v>
      </c>
      <c r="J233" s="16">
        <v>4.1230000000000002</v>
      </c>
      <c r="K233" s="16">
        <v>19.686</v>
      </c>
      <c r="L233" s="16">
        <v>26.204999999999998</v>
      </c>
      <c r="M233" s="139">
        <v>40.209623753787561</v>
      </c>
      <c r="N233" s="16">
        <v>12.461</v>
      </c>
      <c r="O233" s="146">
        <f t="shared" si="7"/>
        <v>0.63298791018998279</v>
      </c>
      <c r="P233" s="16">
        <v>731.31299999999999</v>
      </c>
    </row>
    <row r="234" spans="1:16" x14ac:dyDescent="0.2">
      <c r="A234" s="42">
        <f t="shared" si="8"/>
        <v>44427</v>
      </c>
      <c r="B234" s="16">
        <v>32.131</v>
      </c>
      <c r="C234" s="16">
        <v>95.406999999999996</v>
      </c>
      <c r="D234" s="16">
        <v>23.613</v>
      </c>
      <c r="E234" s="16">
        <v>21.36</v>
      </c>
      <c r="F234" s="16">
        <v>27.54</v>
      </c>
      <c r="G234" s="16">
        <v>1.802</v>
      </c>
      <c r="H234" s="16">
        <v>5</v>
      </c>
      <c r="I234" s="16">
        <v>154.74799999999999</v>
      </c>
      <c r="J234" s="16">
        <v>2.2749999999999999</v>
      </c>
      <c r="K234" s="16">
        <v>11.423999999999999</v>
      </c>
      <c r="L234" s="16">
        <v>26.233000000000001</v>
      </c>
      <c r="M234" s="139">
        <v>24.085477278088</v>
      </c>
      <c r="N234" s="16">
        <v>6.9029999999999996</v>
      </c>
      <c r="O234" s="146">
        <f t="shared" si="7"/>
        <v>0.60425420168067223</v>
      </c>
      <c r="P234" s="16">
        <v>731.01700000000005</v>
      </c>
    </row>
    <row r="235" spans="1:16" x14ac:dyDescent="0.2">
      <c r="A235" s="42">
        <f t="shared" si="8"/>
        <v>44428</v>
      </c>
      <c r="B235" s="16">
        <v>12.446</v>
      </c>
      <c r="C235" s="16">
        <v>97.021000000000001</v>
      </c>
      <c r="D235" s="16">
        <v>23.305</v>
      </c>
      <c r="E235" s="16">
        <v>21.87</v>
      </c>
      <c r="F235" s="16">
        <v>28.33</v>
      </c>
      <c r="G235" s="16">
        <v>2.1989999999999998</v>
      </c>
      <c r="H235" s="16">
        <v>8.23</v>
      </c>
      <c r="I235" s="16">
        <v>126.967</v>
      </c>
      <c r="J235" s="16">
        <v>2.19</v>
      </c>
      <c r="K235" s="16">
        <v>10.459</v>
      </c>
      <c r="L235" s="16">
        <v>26.22</v>
      </c>
      <c r="M235" s="139">
        <v>22.508676723054204</v>
      </c>
      <c r="N235" s="16">
        <v>5.9029999999999996</v>
      </c>
      <c r="O235" s="146">
        <f t="shared" si="7"/>
        <v>0.56439430155846637</v>
      </c>
      <c r="P235" s="16">
        <v>729.57500000000005</v>
      </c>
    </row>
    <row r="236" spans="1:16" x14ac:dyDescent="0.2">
      <c r="A236" s="42">
        <f t="shared" si="8"/>
        <v>44429</v>
      </c>
      <c r="B236" s="16">
        <v>0.38100000000000001</v>
      </c>
      <c r="C236" s="16">
        <v>90.218000000000004</v>
      </c>
      <c r="D236" s="16">
        <v>24.375</v>
      </c>
      <c r="E236" s="16">
        <v>21.74</v>
      </c>
      <c r="F236" s="16">
        <v>29.46</v>
      </c>
      <c r="G236" s="16">
        <v>2.3740000000000001</v>
      </c>
      <c r="H236" s="16">
        <v>6.59</v>
      </c>
      <c r="I236" s="16">
        <v>105.31100000000001</v>
      </c>
      <c r="J236" s="16">
        <v>3.831</v>
      </c>
      <c r="K236" s="16">
        <v>17.486999999999998</v>
      </c>
      <c r="L236" s="16">
        <v>26.212</v>
      </c>
      <c r="M236" s="139">
        <v>35.703689367698658</v>
      </c>
      <c r="N236" s="16">
        <v>9.9909999999999997</v>
      </c>
      <c r="O236" s="146">
        <f t="shared" si="7"/>
        <v>0.5713387087550752</v>
      </c>
      <c r="P236" s="16">
        <v>729.06700000000001</v>
      </c>
    </row>
    <row r="237" spans="1:16" x14ac:dyDescent="0.2">
      <c r="A237" s="42">
        <f t="shared" si="8"/>
        <v>44430</v>
      </c>
      <c r="B237" s="16">
        <v>0</v>
      </c>
      <c r="C237" s="16">
        <v>92.962000000000003</v>
      </c>
      <c r="D237" s="16">
        <v>24.748000000000001</v>
      </c>
      <c r="E237" s="16">
        <v>22.8</v>
      </c>
      <c r="F237" s="16">
        <v>30.59</v>
      </c>
      <c r="G237" s="16">
        <v>2.0739999999999998</v>
      </c>
      <c r="H237" s="16">
        <v>7.9</v>
      </c>
      <c r="I237" s="16">
        <v>348.19299999999998</v>
      </c>
      <c r="J237" s="16">
        <v>3.4119999999999999</v>
      </c>
      <c r="K237" s="16">
        <v>16.096</v>
      </c>
      <c r="L237" s="16">
        <v>26.175000000000001</v>
      </c>
      <c r="M237" s="139">
        <v>33.603563828454469</v>
      </c>
      <c r="N237" s="16">
        <v>8.5310000000000006</v>
      </c>
      <c r="O237" s="146">
        <f t="shared" si="7"/>
        <v>0.53000745526838966</v>
      </c>
      <c r="P237" s="16">
        <v>729.28800000000001</v>
      </c>
    </row>
    <row r="238" spans="1:16" x14ac:dyDescent="0.2">
      <c r="A238" s="42">
        <f t="shared" si="8"/>
        <v>44431</v>
      </c>
      <c r="B238" s="16">
        <v>0.254</v>
      </c>
      <c r="C238" s="16">
        <v>93.771000000000001</v>
      </c>
      <c r="D238" s="16">
        <v>25.225000000000001</v>
      </c>
      <c r="E238" s="16">
        <v>23.48</v>
      </c>
      <c r="F238" s="16">
        <v>28.95</v>
      </c>
      <c r="G238" s="16">
        <v>3.194</v>
      </c>
      <c r="H238" s="16">
        <v>8.41</v>
      </c>
      <c r="I238" s="16">
        <v>330.30799999999999</v>
      </c>
      <c r="J238" s="16">
        <v>3.4609999999999999</v>
      </c>
      <c r="K238" s="16">
        <v>16.420999999999999</v>
      </c>
      <c r="L238" s="16">
        <v>26.061</v>
      </c>
      <c r="M238" s="139">
        <v>33.471371781922862</v>
      </c>
      <c r="N238" s="16">
        <v>10.157999999999999</v>
      </c>
      <c r="O238" s="146">
        <f t="shared" si="7"/>
        <v>0.61859813653248885</v>
      </c>
      <c r="P238" s="16">
        <v>728.85799999999995</v>
      </c>
    </row>
    <row r="239" spans="1:16" x14ac:dyDescent="0.2">
      <c r="A239" s="42">
        <f t="shared" si="8"/>
        <v>44432</v>
      </c>
      <c r="B239" s="16">
        <v>41.528999999999996</v>
      </c>
      <c r="C239" s="16">
        <v>98.953000000000003</v>
      </c>
      <c r="D239" s="16">
        <v>23.481000000000002</v>
      </c>
      <c r="E239" s="16">
        <v>21.39</v>
      </c>
      <c r="F239" s="16">
        <v>26.79</v>
      </c>
      <c r="G239" s="16">
        <v>2.262</v>
      </c>
      <c r="H239" s="16">
        <v>11.23</v>
      </c>
      <c r="I239" s="16">
        <v>247.59399999999999</v>
      </c>
      <c r="J239" s="16">
        <v>1.494</v>
      </c>
      <c r="K239" s="16">
        <v>7.8040000000000003</v>
      </c>
      <c r="L239" s="16">
        <v>26.135000000000002</v>
      </c>
      <c r="M239" s="139">
        <v>16.804114715048378</v>
      </c>
      <c r="N239" s="16">
        <v>4.7910000000000004</v>
      </c>
      <c r="O239" s="146">
        <f t="shared" si="7"/>
        <v>0.61391594054331111</v>
      </c>
      <c r="P239" s="16">
        <v>728.31700000000001</v>
      </c>
    </row>
    <row r="240" spans="1:16" x14ac:dyDescent="0.2">
      <c r="A240" s="42">
        <f t="shared" si="8"/>
        <v>44433</v>
      </c>
      <c r="B240" s="16">
        <v>0</v>
      </c>
      <c r="C240" s="16">
        <v>91.948999999999998</v>
      </c>
      <c r="D240" s="16">
        <v>23.984000000000002</v>
      </c>
      <c r="E240" s="16">
        <v>21.94</v>
      </c>
      <c r="F240" s="16">
        <v>28.06</v>
      </c>
      <c r="G240" s="16">
        <v>2.081</v>
      </c>
      <c r="H240" s="16">
        <v>8.08</v>
      </c>
      <c r="I240" s="16">
        <v>202.27</v>
      </c>
      <c r="J240" s="16">
        <v>2.694</v>
      </c>
      <c r="K240" s="16">
        <v>11.818</v>
      </c>
      <c r="L240" s="16">
        <v>26.234000000000002</v>
      </c>
      <c r="M240" s="139">
        <v>24.897464763907596</v>
      </c>
      <c r="N240" s="16">
        <v>6.859</v>
      </c>
      <c r="O240" s="146">
        <f t="shared" si="7"/>
        <v>0.58038585209003213</v>
      </c>
      <c r="P240" s="16">
        <v>728.87900000000002</v>
      </c>
    </row>
    <row r="241" spans="1:16" x14ac:dyDescent="0.2">
      <c r="A241" s="42">
        <f t="shared" si="8"/>
        <v>44434</v>
      </c>
      <c r="B241" s="16">
        <v>2.286</v>
      </c>
      <c r="C241" s="16">
        <v>92.462000000000003</v>
      </c>
      <c r="D241" s="16">
        <v>23.803999999999998</v>
      </c>
      <c r="E241" s="16">
        <v>22.05</v>
      </c>
      <c r="F241" s="16">
        <v>29.46</v>
      </c>
      <c r="G241" s="16">
        <v>2.3090000000000002</v>
      </c>
      <c r="H241" s="16">
        <v>9.25</v>
      </c>
      <c r="I241" s="16">
        <v>209.255</v>
      </c>
      <c r="J241" s="16">
        <v>3.5619999999999998</v>
      </c>
      <c r="K241" s="16">
        <v>16.009</v>
      </c>
      <c r="L241" s="16">
        <v>26.309000000000001</v>
      </c>
      <c r="M241" s="139">
        <v>33.0419636307712</v>
      </c>
      <c r="N241" s="16">
        <v>10.542</v>
      </c>
      <c r="O241" s="146">
        <f t="shared" si="7"/>
        <v>0.65850459116746829</v>
      </c>
      <c r="P241" s="16">
        <v>729.78300000000002</v>
      </c>
    </row>
    <row r="242" spans="1:16" x14ac:dyDescent="0.2">
      <c r="A242" s="42">
        <f t="shared" si="8"/>
        <v>44435</v>
      </c>
      <c r="B242" s="16">
        <v>13.462</v>
      </c>
      <c r="C242" s="16">
        <v>91.930999999999997</v>
      </c>
      <c r="D242" s="16">
        <v>23.925000000000001</v>
      </c>
      <c r="E242" s="16">
        <v>21.74</v>
      </c>
      <c r="F242" s="16">
        <v>28.87</v>
      </c>
      <c r="G242" s="16">
        <v>1.7350000000000001</v>
      </c>
      <c r="H242" s="16">
        <v>8.23</v>
      </c>
      <c r="I242" s="16">
        <v>117.56399999999999</v>
      </c>
      <c r="J242" s="16">
        <v>3.335</v>
      </c>
      <c r="K242" s="16">
        <v>15.298</v>
      </c>
      <c r="L242" s="16">
        <v>26.257999999999999</v>
      </c>
      <c r="M242" s="139">
        <v>31.694468756453002</v>
      </c>
      <c r="N242" s="16">
        <v>8.92</v>
      </c>
      <c r="O242" s="146">
        <f t="shared" si="7"/>
        <v>0.58308275591580594</v>
      </c>
      <c r="P242" s="16">
        <v>730.21699999999998</v>
      </c>
    </row>
    <row r="243" spans="1:16" x14ac:dyDescent="0.2">
      <c r="A243" s="42">
        <f t="shared" si="8"/>
        <v>44436</v>
      </c>
      <c r="B243" s="16">
        <v>1.143</v>
      </c>
      <c r="C243" s="16">
        <v>93.905000000000001</v>
      </c>
      <c r="D243" s="16">
        <v>24.859000000000002</v>
      </c>
      <c r="E243" s="16">
        <v>22.52</v>
      </c>
      <c r="F243" s="16">
        <v>28.7</v>
      </c>
      <c r="G243" s="16">
        <v>2.1949999999999998</v>
      </c>
      <c r="H243" s="16">
        <v>8.57</v>
      </c>
      <c r="I243" s="16">
        <v>345.15499999999997</v>
      </c>
      <c r="J243" s="16">
        <v>3</v>
      </c>
      <c r="K243" s="16">
        <v>14.385</v>
      </c>
      <c r="L243" s="16">
        <v>26.106000000000002</v>
      </c>
      <c r="M243" s="139">
        <v>30.160263416412722</v>
      </c>
      <c r="N243" s="16">
        <v>8.1630000000000003</v>
      </c>
      <c r="O243" s="146">
        <f t="shared" si="7"/>
        <v>0.56746611053180396</v>
      </c>
      <c r="P243" s="16">
        <v>730.55</v>
      </c>
    </row>
    <row r="244" spans="1:16" x14ac:dyDescent="0.2">
      <c r="A244" s="42">
        <f t="shared" si="8"/>
        <v>44437</v>
      </c>
      <c r="B244" s="16">
        <v>18.288</v>
      </c>
      <c r="C244" s="16">
        <v>97.531999999999996</v>
      </c>
      <c r="D244" s="16">
        <v>24.600999999999999</v>
      </c>
      <c r="E244" s="16">
        <v>23.2</v>
      </c>
      <c r="F244" s="16">
        <v>29.63</v>
      </c>
      <c r="G244" s="16">
        <v>2.1469999999999998</v>
      </c>
      <c r="H244" s="16">
        <v>7.88</v>
      </c>
      <c r="I244" s="16">
        <v>312.65499999999997</v>
      </c>
      <c r="J244" s="16">
        <v>2.4369999999999998</v>
      </c>
      <c r="K244" s="16">
        <v>12.458</v>
      </c>
      <c r="L244" s="16">
        <v>26.058</v>
      </c>
      <c r="M244" s="139">
        <v>25.180770463631202</v>
      </c>
      <c r="N244" s="16">
        <v>8.01</v>
      </c>
      <c r="O244" s="146">
        <f t="shared" si="7"/>
        <v>0.64296034676513081</v>
      </c>
      <c r="P244" s="16">
        <v>730.36699999999996</v>
      </c>
    </row>
    <row r="245" spans="1:16" x14ac:dyDescent="0.2">
      <c r="A245" s="42">
        <f t="shared" si="8"/>
        <v>44438</v>
      </c>
      <c r="B245" s="16">
        <v>32.893000000000001</v>
      </c>
      <c r="C245" s="16">
        <v>94.465000000000003</v>
      </c>
      <c r="D245" s="16">
        <v>23.469000000000001</v>
      </c>
      <c r="E245" s="16">
        <v>20.3</v>
      </c>
      <c r="F245" s="16">
        <v>28.57</v>
      </c>
      <c r="G245" s="16">
        <v>2.5049999999999999</v>
      </c>
      <c r="H245" s="16">
        <v>8.2899999999999991</v>
      </c>
      <c r="I245" s="16">
        <v>192.82599999999999</v>
      </c>
      <c r="J245" s="16">
        <v>2.887</v>
      </c>
      <c r="K245" s="16">
        <v>13.925000000000001</v>
      </c>
      <c r="L245" s="16">
        <v>26.335000000000001</v>
      </c>
      <c r="M245" s="139">
        <v>28.557197252133435</v>
      </c>
      <c r="N245" s="16">
        <v>9.0470000000000006</v>
      </c>
      <c r="O245" s="146">
        <f t="shared" si="7"/>
        <v>0.64969479353680437</v>
      </c>
      <c r="P245" s="16">
        <v>730.27499999999998</v>
      </c>
    </row>
    <row r="246" spans="1:16" x14ac:dyDescent="0.2">
      <c r="A246" s="42">
        <f t="shared" si="8"/>
        <v>44439</v>
      </c>
      <c r="B246" s="16">
        <v>30.225999999999999</v>
      </c>
      <c r="C246" s="16">
        <v>96.215999999999994</v>
      </c>
      <c r="D246" s="16">
        <v>22.786000000000001</v>
      </c>
      <c r="E246" s="16">
        <v>21.19</v>
      </c>
      <c r="F246" s="16">
        <v>27.44</v>
      </c>
      <c r="G246" s="16">
        <v>2.3849999999999998</v>
      </c>
      <c r="H246" s="16">
        <v>9.25</v>
      </c>
      <c r="I246" s="16">
        <v>120.879</v>
      </c>
      <c r="J246" s="16">
        <v>1.8560000000000001</v>
      </c>
      <c r="K246" s="16">
        <v>9.1370000000000005</v>
      </c>
      <c r="L246" s="16">
        <v>26.285</v>
      </c>
      <c r="M246" s="139">
        <v>18.98968988437084</v>
      </c>
      <c r="N246" s="16">
        <v>4.9320000000000004</v>
      </c>
      <c r="O246" s="146">
        <f t="shared" si="7"/>
        <v>0.53978329867571417</v>
      </c>
      <c r="P246" s="16">
        <v>730.81700000000001</v>
      </c>
    </row>
    <row r="247" spans="1:16" x14ac:dyDescent="0.2">
      <c r="A247" s="42">
        <f t="shared" si="8"/>
        <v>44440</v>
      </c>
      <c r="B247" s="16">
        <v>0.254</v>
      </c>
      <c r="C247" s="16">
        <v>88.486000000000004</v>
      </c>
      <c r="D247" s="16">
        <v>24.655000000000001</v>
      </c>
      <c r="E247" s="16">
        <v>21.36</v>
      </c>
      <c r="F247" s="16">
        <v>29.59</v>
      </c>
      <c r="G247" s="16">
        <v>1.534</v>
      </c>
      <c r="H247" s="16">
        <v>5.51</v>
      </c>
      <c r="I247" s="16">
        <v>184.14699999999999</v>
      </c>
      <c r="J247" s="16">
        <v>4.4550000000000001</v>
      </c>
      <c r="K247" s="16">
        <v>21.157</v>
      </c>
      <c r="L247" s="16">
        <v>26.225999999999999</v>
      </c>
      <c r="M247" s="16">
        <v>42.340766903949948</v>
      </c>
      <c r="N247" s="16">
        <v>12.259</v>
      </c>
      <c r="O247" s="146">
        <f t="shared" si="7"/>
        <v>0.57942997589450307</v>
      </c>
      <c r="P247" s="16">
        <v>730.95</v>
      </c>
    </row>
    <row r="248" spans="1:16" x14ac:dyDescent="0.2">
      <c r="A248" s="42">
        <f t="shared" si="8"/>
        <v>44441</v>
      </c>
      <c r="B248" s="16">
        <v>5.7149999999999999</v>
      </c>
      <c r="C248" s="16">
        <v>91.754999999999995</v>
      </c>
      <c r="D248" s="16">
        <v>25.053999999999998</v>
      </c>
      <c r="E248" s="16">
        <v>22.9</v>
      </c>
      <c r="F248" s="16">
        <v>31.56</v>
      </c>
      <c r="G248" s="16">
        <v>2.419</v>
      </c>
      <c r="H248" s="16">
        <v>6.74</v>
      </c>
      <c r="I248" s="16">
        <v>37.066000000000003</v>
      </c>
      <c r="J248" s="16">
        <v>3.2130000000000001</v>
      </c>
      <c r="K248" s="16">
        <v>14.714</v>
      </c>
      <c r="L248" s="16">
        <v>26.097999999999999</v>
      </c>
      <c r="M248" s="16">
        <v>29.832202500935278</v>
      </c>
      <c r="N248" s="16">
        <v>7.8769999999999998</v>
      </c>
      <c r="O248" s="146">
        <f t="shared" si="7"/>
        <v>0.53534049204838929</v>
      </c>
      <c r="P248" s="16">
        <v>730.971</v>
      </c>
    </row>
    <row r="249" spans="1:16" x14ac:dyDescent="0.2">
      <c r="A249" s="42">
        <f t="shared" si="8"/>
        <v>44442</v>
      </c>
      <c r="B249" s="16">
        <v>13.843</v>
      </c>
      <c r="C249" s="16">
        <v>94.192999999999998</v>
      </c>
      <c r="D249" s="16">
        <v>24.994</v>
      </c>
      <c r="E249" s="16">
        <v>23.45</v>
      </c>
      <c r="F249" s="16">
        <v>29.29</v>
      </c>
      <c r="G249" s="16">
        <v>2.4159999999999999</v>
      </c>
      <c r="H249" s="16">
        <v>9.33</v>
      </c>
      <c r="I249" s="16">
        <v>340.25700000000001</v>
      </c>
      <c r="J249" s="16">
        <v>2.5870000000000002</v>
      </c>
      <c r="K249" s="16">
        <v>11.89</v>
      </c>
      <c r="L249" s="16">
        <v>26.012</v>
      </c>
      <c r="M249" s="16">
        <v>23.959765233837363</v>
      </c>
      <c r="N249" s="16">
        <v>7.0110000000000001</v>
      </c>
      <c r="O249" s="146">
        <f t="shared" si="7"/>
        <v>0.58965517241379306</v>
      </c>
      <c r="P249" s="16">
        <v>730.39599999999996</v>
      </c>
    </row>
    <row r="250" spans="1:16" x14ac:dyDescent="0.2">
      <c r="A250" s="42">
        <f t="shared" si="8"/>
        <v>44443</v>
      </c>
      <c r="B250" s="16">
        <v>14.856999999999999</v>
      </c>
      <c r="C250" s="16">
        <v>98.087000000000003</v>
      </c>
      <c r="D250" s="16">
        <v>24.241</v>
      </c>
      <c r="E250" s="16">
        <v>22.25</v>
      </c>
      <c r="F250" s="16">
        <v>28.13</v>
      </c>
      <c r="G250" s="16">
        <v>2.04</v>
      </c>
      <c r="H250" s="16">
        <v>7.06</v>
      </c>
      <c r="I250" s="16">
        <v>332.22300000000001</v>
      </c>
      <c r="J250" s="16">
        <v>1.748</v>
      </c>
      <c r="K250" s="16">
        <v>8.7460000000000004</v>
      </c>
      <c r="L250" s="16">
        <v>26.068000000000001</v>
      </c>
      <c r="M250" s="16">
        <v>18.278012833860515</v>
      </c>
      <c r="N250" s="16">
        <v>4.702</v>
      </c>
      <c r="O250" s="146">
        <f t="shared" si="7"/>
        <v>0.53761719643265493</v>
      </c>
      <c r="P250" s="16">
        <v>729.97500000000002</v>
      </c>
    </row>
    <row r="251" spans="1:16" x14ac:dyDescent="0.2">
      <c r="A251" s="42">
        <f t="shared" si="8"/>
        <v>44444</v>
      </c>
      <c r="B251" s="16">
        <v>14.097000000000001</v>
      </c>
      <c r="C251" s="16">
        <v>97.878</v>
      </c>
      <c r="D251" s="16">
        <v>24.443999999999999</v>
      </c>
      <c r="E251" s="16">
        <v>22.97</v>
      </c>
      <c r="F251" s="16">
        <v>27.78</v>
      </c>
      <c r="G251" s="16">
        <v>1.421</v>
      </c>
      <c r="H251" s="16">
        <v>6.7</v>
      </c>
      <c r="I251" s="16">
        <v>272.85500000000002</v>
      </c>
      <c r="J251" s="16">
        <v>1.9390000000000001</v>
      </c>
      <c r="K251" s="16">
        <v>9.2919999999999998</v>
      </c>
      <c r="L251" s="16">
        <v>25.981999999999999</v>
      </c>
      <c r="M251" s="16">
        <v>19.206899560828642</v>
      </c>
      <c r="N251" s="16">
        <v>6.1849999999999996</v>
      </c>
      <c r="O251" s="146">
        <f t="shared" si="7"/>
        <v>0.66562634524321995</v>
      </c>
      <c r="P251" s="16">
        <v>730.34199999999998</v>
      </c>
    </row>
    <row r="252" spans="1:16" x14ac:dyDescent="0.2">
      <c r="A252" s="42">
        <f t="shared" si="8"/>
        <v>44445</v>
      </c>
      <c r="B252" s="16">
        <v>68.834000000000003</v>
      </c>
      <c r="C252" s="16">
        <v>99.524000000000001</v>
      </c>
      <c r="D252" s="16">
        <v>23.472999999999999</v>
      </c>
      <c r="E252" s="16">
        <v>22.22</v>
      </c>
      <c r="F252" s="16">
        <v>26.14</v>
      </c>
      <c r="G252" s="16">
        <v>1.95</v>
      </c>
      <c r="H252" s="16">
        <v>5.9</v>
      </c>
      <c r="I252" s="16">
        <v>230.767</v>
      </c>
      <c r="J252" s="16">
        <v>1.7529999999999999</v>
      </c>
      <c r="K252" s="16">
        <v>8.8829999999999991</v>
      </c>
      <c r="L252" s="16">
        <v>26.065999999999999</v>
      </c>
      <c r="M252" s="16">
        <v>19.135273935616425</v>
      </c>
      <c r="N252" s="16">
        <v>5.9589999999999996</v>
      </c>
      <c r="O252" s="146">
        <f t="shared" si="7"/>
        <v>0.67083192615107512</v>
      </c>
      <c r="P252" s="16">
        <v>730.46699999999998</v>
      </c>
    </row>
    <row r="253" spans="1:16" x14ac:dyDescent="0.2">
      <c r="A253" s="42">
        <f t="shared" si="8"/>
        <v>44446</v>
      </c>
      <c r="B253" s="16">
        <v>1.524</v>
      </c>
      <c r="C253" s="16">
        <v>93.421999999999997</v>
      </c>
      <c r="D253" s="16">
        <v>24.369</v>
      </c>
      <c r="E253" s="16">
        <v>22.08</v>
      </c>
      <c r="F253" s="16">
        <v>29.04</v>
      </c>
      <c r="G253" s="16">
        <v>2.173</v>
      </c>
      <c r="H253" s="16">
        <v>6.72</v>
      </c>
      <c r="I253" s="16">
        <v>160.78800000000001</v>
      </c>
      <c r="J253" s="16">
        <v>3.6429999999999998</v>
      </c>
      <c r="K253" s="16">
        <v>16.687000000000001</v>
      </c>
      <c r="L253" s="16">
        <v>26.105</v>
      </c>
      <c r="M253" s="16">
        <v>33.637519040406701</v>
      </c>
      <c r="N253" s="16">
        <v>10.477</v>
      </c>
      <c r="O253" s="146">
        <f t="shared" si="7"/>
        <v>0.62785401809792052</v>
      </c>
      <c r="P253" s="16">
        <v>730.38300000000004</v>
      </c>
    </row>
    <row r="254" spans="1:16" x14ac:dyDescent="0.2">
      <c r="A254" s="42">
        <f t="shared" si="8"/>
        <v>44447</v>
      </c>
      <c r="B254" s="16">
        <v>0.63500000000000001</v>
      </c>
      <c r="C254" s="16">
        <v>90.754000000000005</v>
      </c>
      <c r="D254" s="16">
        <v>25.023</v>
      </c>
      <c r="E254" s="16">
        <v>22.29</v>
      </c>
      <c r="F254" s="16">
        <v>30.28</v>
      </c>
      <c r="G254" s="16">
        <v>2.3980000000000001</v>
      </c>
      <c r="H254" s="16">
        <v>7.04</v>
      </c>
      <c r="I254" s="16">
        <v>145.446</v>
      </c>
      <c r="J254" s="16">
        <v>4.7169999999999996</v>
      </c>
      <c r="K254" s="16">
        <v>21.91</v>
      </c>
      <c r="L254" s="16">
        <v>26.074000000000002</v>
      </c>
      <c r="M254" s="16">
        <v>44.046389904329246</v>
      </c>
      <c r="N254" s="16">
        <v>13.669</v>
      </c>
      <c r="O254" s="146">
        <f t="shared" si="7"/>
        <v>0.62387037882245555</v>
      </c>
      <c r="P254" s="16">
        <v>730.375</v>
      </c>
    </row>
    <row r="255" spans="1:16" x14ac:dyDescent="0.2">
      <c r="A255" s="42">
        <f t="shared" si="8"/>
        <v>44448</v>
      </c>
      <c r="B255" s="16">
        <v>34.417000000000002</v>
      </c>
      <c r="C255" s="16">
        <v>95.076999999999998</v>
      </c>
      <c r="D255" s="16">
        <v>24.375</v>
      </c>
      <c r="E255" s="16">
        <v>22.46</v>
      </c>
      <c r="F255" s="16">
        <v>30.48</v>
      </c>
      <c r="G255" s="16">
        <v>2.403</v>
      </c>
      <c r="H255" s="16">
        <v>7.37</v>
      </c>
      <c r="I255" s="16">
        <v>109.26900000000001</v>
      </c>
      <c r="J255" s="16">
        <v>3.2</v>
      </c>
      <c r="K255" s="16">
        <v>15.86</v>
      </c>
      <c r="L255" s="16">
        <v>26.013000000000002</v>
      </c>
      <c r="M255" s="16">
        <v>31.719092765120653</v>
      </c>
      <c r="N255" s="16">
        <v>10.645</v>
      </c>
      <c r="O255" s="146">
        <f t="shared" si="7"/>
        <v>0.67118537200504413</v>
      </c>
      <c r="P255" s="16">
        <v>730.33799999999997</v>
      </c>
    </row>
    <row r="256" spans="1:16" x14ac:dyDescent="0.2">
      <c r="A256" s="42">
        <f t="shared" si="8"/>
        <v>44449</v>
      </c>
      <c r="B256" s="16">
        <v>1.651</v>
      </c>
      <c r="C256" s="16">
        <v>97.338999999999999</v>
      </c>
      <c r="D256" s="16">
        <v>24.353000000000002</v>
      </c>
      <c r="E256" s="16">
        <v>22.97</v>
      </c>
      <c r="F256" s="16">
        <v>27.23</v>
      </c>
      <c r="G256" s="16">
        <v>2.855</v>
      </c>
      <c r="H256" s="16">
        <v>8.43</v>
      </c>
      <c r="I256" s="16">
        <v>306.77100000000002</v>
      </c>
      <c r="J256" s="16">
        <v>2.452</v>
      </c>
      <c r="K256" s="16">
        <v>12.808999999999999</v>
      </c>
      <c r="L256" s="16">
        <v>25.922000000000001</v>
      </c>
      <c r="M256" s="16">
        <v>26.026713161403034</v>
      </c>
      <c r="N256" s="16">
        <v>7.524</v>
      </c>
      <c r="O256" s="146">
        <f t="shared" si="7"/>
        <v>0.58739948473729409</v>
      </c>
      <c r="P256" s="16">
        <v>730.29200000000003</v>
      </c>
    </row>
    <row r="257" spans="1:16" x14ac:dyDescent="0.2">
      <c r="A257" s="42">
        <f t="shared" si="8"/>
        <v>44450</v>
      </c>
      <c r="B257" s="16">
        <v>4.5720000000000001</v>
      </c>
      <c r="C257" s="16">
        <v>94.001999999999995</v>
      </c>
      <c r="D257" s="16">
        <v>24.167000000000002</v>
      </c>
      <c r="E257" s="16">
        <v>22.39</v>
      </c>
      <c r="F257" s="16">
        <v>27.92</v>
      </c>
      <c r="G257" s="16">
        <v>2.173</v>
      </c>
      <c r="H257" s="16">
        <v>9.6999999999999993</v>
      </c>
      <c r="I257" s="16">
        <v>149.36000000000001</v>
      </c>
      <c r="J257" s="16">
        <v>3.5219999999999998</v>
      </c>
      <c r="K257" s="16">
        <v>18.247</v>
      </c>
      <c r="L257" s="16">
        <v>25.978000000000002</v>
      </c>
      <c r="M257" s="16">
        <v>36.491571245033079</v>
      </c>
      <c r="N257" s="16">
        <v>11.077999999999999</v>
      </c>
      <c r="O257" s="146">
        <f t="shared" si="7"/>
        <v>0.60711349810927817</v>
      </c>
      <c r="P257" s="16">
        <v>730.96299999999997</v>
      </c>
    </row>
    <row r="258" spans="1:16" x14ac:dyDescent="0.2">
      <c r="A258" s="42">
        <f t="shared" si="8"/>
        <v>44451</v>
      </c>
      <c r="B258" s="16">
        <v>0</v>
      </c>
      <c r="C258" s="16">
        <v>93.153999999999996</v>
      </c>
      <c r="D258" s="16">
        <v>23.561</v>
      </c>
      <c r="E258" s="16">
        <v>22.35</v>
      </c>
      <c r="F258" s="16">
        <v>26.14</v>
      </c>
      <c r="G258" s="16">
        <v>2.504</v>
      </c>
      <c r="H258" s="16">
        <v>6.53</v>
      </c>
      <c r="I258" s="16">
        <v>130.83099999999999</v>
      </c>
      <c r="J258" s="16">
        <v>1.679</v>
      </c>
      <c r="K258" s="16">
        <v>7.843</v>
      </c>
      <c r="L258" s="16">
        <v>26.042999999999999</v>
      </c>
      <c r="M258" s="16">
        <v>16.499641007873631</v>
      </c>
      <c r="N258" s="16">
        <v>4</v>
      </c>
      <c r="O258" s="146">
        <f t="shared" si="7"/>
        <v>0.51000892515619023</v>
      </c>
      <c r="P258" s="16">
        <v>731.91300000000001</v>
      </c>
    </row>
    <row r="259" spans="1:16" x14ac:dyDescent="0.2">
      <c r="A259" s="42">
        <f t="shared" si="8"/>
        <v>44452</v>
      </c>
      <c r="B259" s="16">
        <v>16.128999999999998</v>
      </c>
      <c r="C259" s="16">
        <v>93.74</v>
      </c>
      <c r="D259" s="16">
        <v>24.042000000000002</v>
      </c>
      <c r="E259" s="16">
        <v>22.25</v>
      </c>
      <c r="F259" s="16">
        <v>27.72</v>
      </c>
      <c r="G259" s="16">
        <v>1.7809999999999999</v>
      </c>
      <c r="H259" s="16">
        <v>4.53</v>
      </c>
      <c r="I259" s="16">
        <v>190.19200000000001</v>
      </c>
      <c r="J259" s="16">
        <v>2.653</v>
      </c>
      <c r="K259" s="16">
        <v>11.848000000000001</v>
      </c>
      <c r="L259" s="16">
        <v>25.972999999999999</v>
      </c>
      <c r="M259" s="16">
        <v>24.554111043047083</v>
      </c>
      <c r="N259" s="16">
        <v>6.8890000000000002</v>
      </c>
      <c r="O259" s="146">
        <f t="shared" si="7"/>
        <v>0.58144834571235648</v>
      </c>
      <c r="P259" s="16">
        <v>732.22900000000004</v>
      </c>
    </row>
    <row r="260" spans="1:16" x14ac:dyDescent="0.2">
      <c r="A260" s="42">
        <f t="shared" si="8"/>
        <v>44453</v>
      </c>
      <c r="B260" s="16">
        <v>0.38100000000000001</v>
      </c>
      <c r="C260" s="16">
        <v>94.088999999999999</v>
      </c>
      <c r="D260" s="16">
        <v>24.497</v>
      </c>
      <c r="E260" s="16">
        <v>22.29</v>
      </c>
      <c r="F260" s="16">
        <v>29.22</v>
      </c>
      <c r="G260" s="16">
        <v>1.5209999999999999</v>
      </c>
      <c r="H260" s="16">
        <v>7.66</v>
      </c>
      <c r="I260" s="16">
        <v>289.67599999999999</v>
      </c>
      <c r="J260" s="16">
        <v>3.2410000000000001</v>
      </c>
      <c r="K260" s="16">
        <v>14.618</v>
      </c>
      <c r="L260" s="16">
        <v>25.911000000000001</v>
      </c>
      <c r="M260" s="16">
        <v>29.245373494371467</v>
      </c>
      <c r="N260" s="16">
        <v>9.1590000000000007</v>
      </c>
      <c r="O260" s="146">
        <f t="shared" si="7"/>
        <v>0.62655630045149824</v>
      </c>
      <c r="P260" s="16">
        <v>731.59199999999998</v>
      </c>
    </row>
    <row r="261" spans="1:16" x14ac:dyDescent="0.2">
      <c r="A261" s="42">
        <f t="shared" si="8"/>
        <v>44454</v>
      </c>
      <c r="B261" s="16">
        <v>18.923000000000002</v>
      </c>
      <c r="C261" s="16">
        <v>95.274000000000001</v>
      </c>
      <c r="D261" s="16">
        <v>22.884</v>
      </c>
      <c r="E261" s="16">
        <v>20.54</v>
      </c>
      <c r="F261" s="16">
        <v>26.96</v>
      </c>
      <c r="G261" s="16">
        <v>2.5169999999999999</v>
      </c>
      <c r="H261" s="16">
        <v>9.15</v>
      </c>
      <c r="I261" s="16">
        <v>104.57599999999999</v>
      </c>
      <c r="J261" s="16">
        <v>1.518</v>
      </c>
      <c r="K261" s="16">
        <v>6.7389999999999999</v>
      </c>
      <c r="L261" s="16">
        <v>25.957000000000001</v>
      </c>
      <c r="M261" s="16">
        <v>14.265249821367936</v>
      </c>
      <c r="N261" s="16">
        <v>2.722</v>
      </c>
      <c r="O261" s="146">
        <f t="shared" ref="O261:O308" si="9">N261/K261</f>
        <v>0.403917495177326</v>
      </c>
      <c r="P261" s="16">
        <v>731.11300000000006</v>
      </c>
    </row>
    <row r="262" spans="1:16" x14ac:dyDescent="0.2">
      <c r="A262" s="42">
        <f t="shared" si="8"/>
        <v>44455</v>
      </c>
      <c r="B262" s="16">
        <v>0.127</v>
      </c>
      <c r="C262" s="16">
        <v>87.266000000000005</v>
      </c>
      <c r="D262" s="16">
        <v>25.187999999999999</v>
      </c>
      <c r="E262" s="16">
        <v>22.22</v>
      </c>
      <c r="F262" s="16">
        <v>29.61</v>
      </c>
      <c r="G262" s="16">
        <v>2.5270000000000001</v>
      </c>
      <c r="H262" s="16">
        <v>9.02</v>
      </c>
      <c r="I262" s="16">
        <v>29.942</v>
      </c>
      <c r="J262" s="16">
        <v>4.96</v>
      </c>
      <c r="K262" s="16">
        <v>22.56</v>
      </c>
      <c r="L262" s="16">
        <v>25.86</v>
      </c>
      <c r="M262" s="16">
        <v>45.006899042428458</v>
      </c>
      <c r="N262" s="16">
        <v>12.952999999999999</v>
      </c>
      <c r="O262" s="146">
        <f t="shared" si="9"/>
        <v>0.57415780141843975</v>
      </c>
      <c r="P262" s="16">
        <v>731.26700000000005</v>
      </c>
    </row>
    <row r="263" spans="1:16" x14ac:dyDescent="0.2">
      <c r="A263" s="42">
        <f t="shared" si="8"/>
        <v>44456</v>
      </c>
      <c r="B263" s="16">
        <v>7.62</v>
      </c>
      <c r="C263" s="16">
        <v>94.153000000000006</v>
      </c>
      <c r="D263" s="16">
        <v>25.298999999999999</v>
      </c>
      <c r="E263" s="16">
        <v>23.07</v>
      </c>
      <c r="F263" s="16">
        <v>30.23</v>
      </c>
      <c r="G263" s="16">
        <v>3.0419999999999998</v>
      </c>
      <c r="H263" s="16">
        <v>8.35</v>
      </c>
      <c r="I263" s="16">
        <v>349.65</v>
      </c>
      <c r="J263" s="16">
        <v>3.2549999999999999</v>
      </c>
      <c r="K263" s="16">
        <v>15.645</v>
      </c>
      <c r="L263" s="16">
        <v>25.713999999999999</v>
      </c>
      <c r="M263" s="16">
        <v>31.351633435774968</v>
      </c>
      <c r="N263" s="16">
        <v>9.2629999999999999</v>
      </c>
      <c r="O263" s="146">
        <f t="shared" si="9"/>
        <v>0.59207414509427936</v>
      </c>
      <c r="P263" s="16">
        <v>731.00800000000004</v>
      </c>
    </row>
    <row r="264" spans="1:16" x14ac:dyDescent="0.2">
      <c r="A264" s="42">
        <f t="shared" si="8"/>
        <v>44457</v>
      </c>
      <c r="B264" s="16">
        <v>34.29</v>
      </c>
      <c r="C264" s="16">
        <v>95.938999999999993</v>
      </c>
      <c r="D264" s="16">
        <v>23.978000000000002</v>
      </c>
      <c r="E264" s="16">
        <v>20.68</v>
      </c>
      <c r="F264" s="16">
        <v>29.6</v>
      </c>
      <c r="G264" s="16">
        <v>3.3380000000000001</v>
      </c>
      <c r="H264" s="16">
        <v>9.8000000000000007</v>
      </c>
      <c r="I264" s="16">
        <v>318.74</v>
      </c>
      <c r="J264" s="16">
        <v>3.0470000000000002</v>
      </c>
      <c r="K264" s="16">
        <v>13.855</v>
      </c>
      <c r="L264" s="16">
        <v>25.684000000000001</v>
      </c>
      <c r="M264" s="16">
        <v>27.89744661990121</v>
      </c>
      <c r="N264" s="16">
        <v>8.5830000000000002</v>
      </c>
      <c r="O264" s="146">
        <f t="shared" si="9"/>
        <v>0.61948754962107544</v>
      </c>
      <c r="P264" s="16">
        <v>730.4</v>
      </c>
    </row>
    <row r="265" spans="1:16" x14ac:dyDescent="0.2">
      <c r="A265" s="42">
        <f t="shared" si="8"/>
        <v>44458</v>
      </c>
      <c r="B265" s="16">
        <v>3.048</v>
      </c>
      <c r="C265" s="16">
        <v>96.951999999999998</v>
      </c>
      <c r="D265" s="16">
        <v>24.016999999999999</v>
      </c>
      <c r="E265" s="16">
        <v>21.94</v>
      </c>
      <c r="F265" s="16">
        <v>27.44</v>
      </c>
      <c r="G265" s="16">
        <v>3.2559999999999998</v>
      </c>
      <c r="H265" s="16">
        <v>7.76</v>
      </c>
      <c r="I265" s="16">
        <v>321.75099999999998</v>
      </c>
      <c r="J265" s="16">
        <v>2.8889999999999998</v>
      </c>
      <c r="K265" s="16">
        <v>14.727</v>
      </c>
      <c r="L265" s="16">
        <v>25.709</v>
      </c>
      <c r="M265" s="16">
        <v>30.034896972283729</v>
      </c>
      <c r="N265" s="16">
        <v>8.4969999999999999</v>
      </c>
      <c r="O265" s="146">
        <f t="shared" si="9"/>
        <v>0.5769674747063217</v>
      </c>
      <c r="P265" s="16">
        <v>730.29200000000003</v>
      </c>
    </row>
    <row r="266" spans="1:16" x14ac:dyDescent="0.2">
      <c r="A266" s="42">
        <f t="shared" si="8"/>
        <v>44459</v>
      </c>
      <c r="B266" s="16">
        <v>0.254</v>
      </c>
      <c r="C266" s="16">
        <v>95.052999999999997</v>
      </c>
      <c r="D266" s="16">
        <v>24.81</v>
      </c>
      <c r="E266" s="16">
        <v>23.38</v>
      </c>
      <c r="F266" s="16">
        <v>28.78</v>
      </c>
      <c r="G266" s="16">
        <v>2.3690000000000002</v>
      </c>
      <c r="H266" s="16">
        <v>7.1</v>
      </c>
      <c r="I266" s="16">
        <v>334.59100000000001</v>
      </c>
      <c r="J266" s="16">
        <v>3.0369999999999999</v>
      </c>
      <c r="K266" s="16">
        <v>14.865</v>
      </c>
      <c r="L266" s="16">
        <v>25.690999999999999</v>
      </c>
      <c r="M266" s="16">
        <v>29.957136944912204</v>
      </c>
      <c r="N266" s="16">
        <v>8.7100000000000009</v>
      </c>
      <c r="O266" s="146">
        <f t="shared" si="9"/>
        <v>0.58594012781701987</v>
      </c>
      <c r="P266" s="16">
        <v>730.1</v>
      </c>
    </row>
    <row r="267" spans="1:16" x14ac:dyDescent="0.2">
      <c r="A267" s="42">
        <f t="shared" si="8"/>
        <v>44460</v>
      </c>
      <c r="B267" s="16">
        <v>0.38100000000000001</v>
      </c>
      <c r="C267" s="16">
        <v>94.65</v>
      </c>
      <c r="D267" s="16">
        <v>24.61</v>
      </c>
      <c r="E267" s="16">
        <v>23.04</v>
      </c>
      <c r="F267" s="16">
        <v>30.74</v>
      </c>
      <c r="G267" s="16">
        <v>2.2629999999999999</v>
      </c>
      <c r="H267" s="16">
        <v>8.1300000000000008</v>
      </c>
      <c r="I267" s="16">
        <v>320.27199999999999</v>
      </c>
      <c r="J267" s="16">
        <v>3.5579999999999998</v>
      </c>
      <c r="K267" s="16">
        <v>16.454000000000001</v>
      </c>
      <c r="L267" s="16">
        <v>25.690999999999999</v>
      </c>
      <c r="M267" s="16">
        <v>32.953489999628481</v>
      </c>
      <c r="N267" s="16">
        <v>10.461</v>
      </c>
      <c r="O267" s="146">
        <f t="shared" si="9"/>
        <v>0.63577245654552084</v>
      </c>
      <c r="P267" s="16">
        <v>730.35400000000004</v>
      </c>
    </row>
    <row r="268" spans="1:16" x14ac:dyDescent="0.2">
      <c r="A268" s="42">
        <f t="shared" si="8"/>
        <v>44461</v>
      </c>
      <c r="B268" s="16">
        <v>8.254999999999999</v>
      </c>
      <c r="C268" s="16">
        <v>96.971000000000004</v>
      </c>
      <c r="D268" s="16">
        <v>23.376000000000001</v>
      </c>
      <c r="E268" s="16">
        <v>21.74</v>
      </c>
      <c r="F268" s="16">
        <v>27.34</v>
      </c>
      <c r="G268" s="16">
        <v>2.4369999999999998</v>
      </c>
      <c r="H268" s="16">
        <v>9.09</v>
      </c>
      <c r="I268" s="16">
        <v>323.88499999999999</v>
      </c>
      <c r="J268" s="16">
        <v>2.5249999999999999</v>
      </c>
      <c r="K268" s="16">
        <v>12.821</v>
      </c>
      <c r="L268" s="16">
        <v>25.699000000000002</v>
      </c>
      <c r="M268" s="16">
        <v>26.45266531133819</v>
      </c>
      <c r="N268" s="16">
        <v>7.9790000000000001</v>
      </c>
      <c r="O268" s="146">
        <f t="shared" si="9"/>
        <v>0.62233835114265657</v>
      </c>
      <c r="P268" s="16">
        <v>730.42899999999997</v>
      </c>
    </row>
    <row r="269" spans="1:16" x14ac:dyDescent="0.2">
      <c r="A269" s="42">
        <f t="shared" si="8"/>
        <v>44462</v>
      </c>
      <c r="B269" s="16">
        <v>0.127</v>
      </c>
      <c r="C269" s="16">
        <v>91.058000000000007</v>
      </c>
      <c r="D269" s="16">
        <v>24.106000000000002</v>
      </c>
      <c r="E269" s="16">
        <v>21.84</v>
      </c>
      <c r="F269" s="16">
        <v>28.5</v>
      </c>
      <c r="G269" s="16">
        <v>1.9339999999999999</v>
      </c>
      <c r="H269" s="16">
        <v>6.76</v>
      </c>
      <c r="I269" s="16">
        <v>303.572</v>
      </c>
      <c r="J269" s="16">
        <v>3.4279999999999999</v>
      </c>
      <c r="K269" s="16">
        <v>16.346</v>
      </c>
      <c r="L269" s="16">
        <v>25.707999999999998</v>
      </c>
      <c r="M269" s="16">
        <v>33.271701311638857</v>
      </c>
      <c r="N269" s="16">
        <v>10.076000000000001</v>
      </c>
      <c r="O269" s="146">
        <f t="shared" si="9"/>
        <v>0.6164199192462988</v>
      </c>
      <c r="P269" s="16">
        <v>730.279</v>
      </c>
    </row>
    <row r="270" spans="1:16" x14ac:dyDescent="0.2">
      <c r="A270" s="42">
        <f t="shared" si="8"/>
        <v>44463</v>
      </c>
      <c r="B270" s="16">
        <v>0.254</v>
      </c>
      <c r="C270" s="16">
        <v>97.045000000000002</v>
      </c>
      <c r="D270" s="16">
        <v>23.433</v>
      </c>
      <c r="E270" s="16">
        <v>21.77</v>
      </c>
      <c r="F270" s="16">
        <v>25.83</v>
      </c>
      <c r="G270" s="16">
        <v>2.2130000000000001</v>
      </c>
      <c r="H270" s="16">
        <v>5.41</v>
      </c>
      <c r="I270" s="16">
        <v>344.74400000000003</v>
      </c>
      <c r="J270" s="16">
        <v>1.254</v>
      </c>
      <c r="K270" s="16">
        <v>6.43</v>
      </c>
      <c r="L270" s="16">
        <v>25.594999999999999</v>
      </c>
      <c r="M270" s="16">
        <v>13.747195239012722</v>
      </c>
      <c r="N270" s="16">
        <v>2.6190000000000002</v>
      </c>
      <c r="O270" s="146">
        <f t="shared" si="9"/>
        <v>0.40730948678071544</v>
      </c>
      <c r="P270" s="16">
        <v>730.45799999999997</v>
      </c>
    </row>
    <row r="271" spans="1:16" x14ac:dyDescent="0.2">
      <c r="A271" s="42">
        <f t="shared" si="8"/>
        <v>44464</v>
      </c>
      <c r="B271" s="16">
        <v>1.524</v>
      </c>
      <c r="C271" s="16">
        <v>96.506</v>
      </c>
      <c r="D271" s="16">
        <v>24.324999999999999</v>
      </c>
      <c r="E271" s="16">
        <v>22.46</v>
      </c>
      <c r="F271" s="16">
        <v>28.5</v>
      </c>
      <c r="G271" s="16">
        <v>3.419</v>
      </c>
      <c r="H271" s="16">
        <v>9.49</v>
      </c>
      <c r="I271" s="16">
        <v>328.10700000000003</v>
      </c>
      <c r="J271" s="16">
        <v>3.5979999999999999</v>
      </c>
      <c r="K271" s="16">
        <v>17.734000000000002</v>
      </c>
      <c r="L271" s="16">
        <v>25.477</v>
      </c>
      <c r="M271" s="16">
        <v>35.398783660371848</v>
      </c>
      <c r="N271" s="16">
        <v>11.95</v>
      </c>
      <c r="O271" s="146">
        <f t="shared" si="9"/>
        <v>0.6738468478628622</v>
      </c>
      <c r="P271" s="16">
        <v>730.39599999999996</v>
      </c>
    </row>
    <row r="272" spans="1:16" x14ac:dyDescent="0.2">
      <c r="A272" s="42">
        <f t="shared" si="8"/>
        <v>44465</v>
      </c>
      <c r="B272" s="16">
        <v>7.7469999999999999</v>
      </c>
      <c r="C272" s="16">
        <v>95.566999999999993</v>
      </c>
      <c r="D272" s="16">
        <v>24.686</v>
      </c>
      <c r="E272" s="16">
        <v>22.8</v>
      </c>
      <c r="F272" s="16">
        <v>29.87</v>
      </c>
      <c r="G272" s="16">
        <v>2.7679999999999998</v>
      </c>
      <c r="H272" s="16">
        <v>9.6</v>
      </c>
      <c r="I272" s="16">
        <v>329.03300000000002</v>
      </c>
      <c r="J272" s="16">
        <v>2.7040000000000002</v>
      </c>
      <c r="K272" s="16">
        <v>12.116</v>
      </c>
      <c r="L272" s="16">
        <v>25.37</v>
      </c>
      <c r="M272" s="16">
        <v>24.512639028448937</v>
      </c>
      <c r="N272" s="16">
        <v>7.7519999999999998</v>
      </c>
      <c r="O272" s="146">
        <f t="shared" si="9"/>
        <v>0.63981512050181577</v>
      </c>
      <c r="P272" s="16">
        <v>730.67499999999995</v>
      </c>
    </row>
    <row r="273" spans="1:16" x14ac:dyDescent="0.2">
      <c r="A273" s="42">
        <f t="shared" si="8"/>
        <v>44466</v>
      </c>
      <c r="B273" s="16">
        <v>11.176</v>
      </c>
      <c r="C273" s="16">
        <v>99.265000000000001</v>
      </c>
      <c r="D273" s="16">
        <v>24.114000000000001</v>
      </c>
      <c r="E273" s="16">
        <v>22.15</v>
      </c>
      <c r="F273" s="16">
        <v>27.3</v>
      </c>
      <c r="G273" s="16">
        <v>2.8839999999999999</v>
      </c>
      <c r="H273" s="16">
        <v>9.92</v>
      </c>
      <c r="I273" s="16">
        <v>308.81700000000001</v>
      </c>
      <c r="J273" s="16">
        <v>1.502</v>
      </c>
      <c r="K273" s="16">
        <v>7.74</v>
      </c>
      <c r="L273" s="16">
        <v>25.321999999999999</v>
      </c>
      <c r="M273" s="16">
        <v>15.669855115789</v>
      </c>
      <c r="N273" s="16">
        <v>5.1059999999999999</v>
      </c>
      <c r="O273" s="146">
        <f t="shared" si="9"/>
        <v>0.65968992248062008</v>
      </c>
      <c r="P273" s="16">
        <v>730.85</v>
      </c>
    </row>
    <row r="274" spans="1:16" x14ac:dyDescent="0.2">
      <c r="A274" s="42">
        <f t="shared" si="8"/>
        <v>44467</v>
      </c>
      <c r="B274" s="16">
        <v>0.127</v>
      </c>
      <c r="C274" s="16">
        <v>97.61</v>
      </c>
      <c r="D274" s="16">
        <v>23.638999999999999</v>
      </c>
      <c r="E274" s="16">
        <v>22.56</v>
      </c>
      <c r="F274" s="16">
        <v>27.68</v>
      </c>
      <c r="G274" s="16">
        <v>2.169</v>
      </c>
      <c r="H274" s="16">
        <v>7.7</v>
      </c>
      <c r="I274" s="16">
        <v>307.99700000000001</v>
      </c>
      <c r="J274" s="16">
        <v>1.744</v>
      </c>
      <c r="K274" s="16">
        <v>8.3330000000000002</v>
      </c>
      <c r="L274" s="16">
        <v>25.332000000000001</v>
      </c>
      <c r="M274" s="16">
        <v>17.157836439558427</v>
      </c>
      <c r="N274" s="16">
        <v>4.5060000000000002</v>
      </c>
      <c r="O274" s="146">
        <f t="shared" si="9"/>
        <v>0.54074162966518657</v>
      </c>
      <c r="P274" s="16">
        <v>730.6</v>
      </c>
    </row>
    <row r="275" spans="1:16" x14ac:dyDescent="0.2">
      <c r="A275" s="42">
        <f t="shared" si="8"/>
        <v>44468</v>
      </c>
      <c r="B275" s="16">
        <v>0.127</v>
      </c>
      <c r="C275" s="16">
        <v>95.736999999999995</v>
      </c>
      <c r="D275" s="16">
        <v>23.881</v>
      </c>
      <c r="E275" s="16">
        <v>22.7</v>
      </c>
      <c r="F275" s="16">
        <v>27.78</v>
      </c>
      <c r="G275" s="16">
        <v>1.5329999999999999</v>
      </c>
      <c r="H275" s="16">
        <v>7.04</v>
      </c>
      <c r="I275" s="16">
        <v>238.56299999999999</v>
      </c>
      <c r="J275" s="16">
        <v>2.5150000000000001</v>
      </c>
      <c r="K275" s="16">
        <v>12.183</v>
      </c>
      <c r="L275" s="16">
        <v>25.346</v>
      </c>
      <c r="M275" s="16">
        <v>24.788773525648278</v>
      </c>
      <c r="N275" s="16">
        <v>6.17</v>
      </c>
      <c r="O275" s="146">
        <f t="shared" si="9"/>
        <v>0.50644340474431582</v>
      </c>
      <c r="P275" s="16">
        <v>730.76300000000003</v>
      </c>
    </row>
    <row r="276" spans="1:16" x14ac:dyDescent="0.2">
      <c r="A276" s="42">
        <f t="shared" si="8"/>
        <v>44469</v>
      </c>
      <c r="B276" s="16">
        <v>31.622999999999998</v>
      </c>
      <c r="C276" s="16">
        <v>92.686999999999998</v>
      </c>
      <c r="D276" s="16">
        <v>23.923999999999999</v>
      </c>
      <c r="E276" s="16">
        <v>21.74</v>
      </c>
      <c r="F276" s="16">
        <v>30.02</v>
      </c>
      <c r="G276" s="16">
        <v>1.3169999999999999</v>
      </c>
      <c r="H276" s="16">
        <v>8.3699999999999992</v>
      </c>
      <c r="I276" s="16">
        <v>167.16300000000001</v>
      </c>
      <c r="J276" s="16">
        <v>2.9329999999999998</v>
      </c>
      <c r="K276" s="16">
        <v>13.521000000000001</v>
      </c>
      <c r="L276" s="16">
        <v>25.305</v>
      </c>
      <c r="M276" s="16">
        <v>27.167625563004197</v>
      </c>
      <c r="N276" s="16">
        <v>7.5650000000000004</v>
      </c>
      <c r="O276" s="146">
        <f t="shared" si="9"/>
        <v>0.55950003697951334</v>
      </c>
      <c r="P276" s="16">
        <v>730.654</v>
      </c>
    </row>
    <row r="277" spans="1:16" x14ac:dyDescent="0.2">
      <c r="A277" s="42">
        <f t="shared" si="8"/>
        <v>44470</v>
      </c>
      <c r="B277" s="16">
        <v>3.9370000000000003</v>
      </c>
      <c r="C277" s="16">
        <v>93.801000000000002</v>
      </c>
      <c r="D277" s="16">
        <v>24.023</v>
      </c>
      <c r="E277" s="16">
        <v>22.56</v>
      </c>
      <c r="F277" s="16">
        <v>28.06</v>
      </c>
      <c r="G277" s="16">
        <v>2.093</v>
      </c>
      <c r="H277" s="16">
        <v>8.2899999999999991</v>
      </c>
      <c r="I277" s="16">
        <v>3.8159999999999998</v>
      </c>
      <c r="J277" s="16">
        <v>2.2440000000000002</v>
      </c>
      <c r="K277" s="16">
        <v>10.177</v>
      </c>
      <c r="L277" s="16">
        <v>25.234999999999999</v>
      </c>
      <c r="M277" s="16">
        <v>20.446912797313303</v>
      </c>
      <c r="N277" s="16">
        <v>4.2279999999999998</v>
      </c>
      <c r="O277" s="146">
        <f t="shared" si="9"/>
        <v>0.41544659526383021</v>
      </c>
      <c r="P277" s="16">
        <v>730.26300000000003</v>
      </c>
    </row>
    <row r="278" spans="1:16" x14ac:dyDescent="0.2">
      <c r="A278" s="42">
        <f t="shared" si="8"/>
        <v>44471</v>
      </c>
      <c r="B278" s="16">
        <v>0.127</v>
      </c>
      <c r="C278" s="16">
        <v>94.462000000000003</v>
      </c>
      <c r="D278" s="16">
        <v>24.352</v>
      </c>
      <c r="E278" s="16">
        <v>22.22</v>
      </c>
      <c r="F278" s="16">
        <v>28.2</v>
      </c>
      <c r="G278" s="16">
        <v>2.528</v>
      </c>
      <c r="H278" s="16">
        <v>7.55</v>
      </c>
      <c r="I278" s="16">
        <v>343.351</v>
      </c>
      <c r="J278" s="16">
        <v>3.3809999999999998</v>
      </c>
      <c r="K278" s="16">
        <v>15.643000000000001</v>
      </c>
      <c r="L278" s="16">
        <v>25.135999999999999</v>
      </c>
      <c r="M278" s="16">
        <v>31.28925261381692</v>
      </c>
      <c r="N278" s="16">
        <v>9.4830000000000005</v>
      </c>
      <c r="O278" s="146">
        <f t="shared" si="9"/>
        <v>0.60621364188454896</v>
      </c>
      <c r="P278" s="16">
        <v>729.67499999999995</v>
      </c>
    </row>
    <row r="279" spans="1:16" x14ac:dyDescent="0.2">
      <c r="A279" s="42">
        <f t="shared" si="8"/>
        <v>44472</v>
      </c>
      <c r="B279" s="16">
        <v>0</v>
      </c>
      <c r="C279" s="16">
        <v>95.878</v>
      </c>
      <c r="D279" s="16">
        <v>24.091000000000001</v>
      </c>
      <c r="E279" s="16">
        <v>22.39</v>
      </c>
      <c r="F279" s="16">
        <v>26.62</v>
      </c>
      <c r="G279" s="16">
        <v>3.0449999999999999</v>
      </c>
      <c r="H279" s="16">
        <v>7.49</v>
      </c>
      <c r="I279" s="16">
        <v>324.71300000000002</v>
      </c>
      <c r="J279" s="16">
        <v>3.0659999999999998</v>
      </c>
      <c r="K279" s="16">
        <v>15.327</v>
      </c>
      <c r="L279" s="16">
        <v>25.113</v>
      </c>
      <c r="M279" s="16">
        <v>30.582932365192189</v>
      </c>
      <c r="N279" s="16">
        <v>8.7159999999999993</v>
      </c>
      <c r="O279" s="146">
        <f t="shared" si="9"/>
        <v>0.56866966790630913</v>
      </c>
      <c r="P279" s="16">
        <v>728.55</v>
      </c>
    </row>
    <row r="280" spans="1:16" x14ac:dyDescent="0.2">
      <c r="A280" s="42">
        <f t="shared" si="8"/>
        <v>44473</v>
      </c>
      <c r="B280" s="16">
        <v>0.127</v>
      </c>
      <c r="C280" s="16">
        <v>91.38</v>
      </c>
      <c r="D280" s="16">
        <v>24.550999999999998</v>
      </c>
      <c r="E280" s="16">
        <v>21.94</v>
      </c>
      <c r="F280" s="16">
        <v>28.65</v>
      </c>
      <c r="G280" s="16">
        <v>2.927</v>
      </c>
      <c r="H280" s="16">
        <v>7.47</v>
      </c>
      <c r="I280" s="16">
        <v>324.12400000000002</v>
      </c>
      <c r="J280" s="16">
        <v>3.927</v>
      </c>
      <c r="K280" s="16">
        <v>18.422999999999998</v>
      </c>
      <c r="L280" s="16">
        <v>25.033000000000001</v>
      </c>
      <c r="M280" s="139">
        <v>36.499606447861467</v>
      </c>
      <c r="N280" s="16">
        <v>10.920999999999999</v>
      </c>
      <c r="O280" s="146">
        <f t="shared" si="9"/>
        <v>0.59279161917168754</v>
      </c>
      <c r="P280" s="16">
        <v>728.55799999999999</v>
      </c>
    </row>
    <row r="281" spans="1:16" x14ac:dyDescent="0.2">
      <c r="A281" s="42">
        <f t="shared" si="8"/>
        <v>44474</v>
      </c>
      <c r="B281" s="16">
        <v>0</v>
      </c>
      <c r="C281" s="16">
        <v>94.938000000000002</v>
      </c>
      <c r="D281" s="16">
        <v>24.838999999999999</v>
      </c>
      <c r="E281" s="16">
        <v>23.04</v>
      </c>
      <c r="F281" s="16">
        <v>28.4</v>
      </c>
      <c r="G281" s="16">
        <v>2.605</v>
      </c>
      <c r="H281" s="16">
        <v>7.33</v>
      </c>
      <c r="I281" s="16">
        <v>314.46699999999998</v>
      </c>
      <c r="J281" s="16">
        <v>2.7679999999999998</v>
      </c>
      <c r="K281" s="16">
        <v>13.52</v>
      </c>
      <c r="L281" s="16">
        <v>24.920999999999999</v>
      </c>
      <c r="M281" s="139">
        <v>27.145593555248929</v>
      </c>
      <c r="N281" s="16">
        <v>7.1580000000000004</v>
      </c>
      <c r="O281" s="146">
        <f t="shared" si="9"/>
        <v>0.5294378698224852</v>
      </c>
      <c r="P281" s="16">
        <v>729.00800000000004</v>
      </c>
    </row>
    <row r="282" spans="1:16" x14ac:dyDescent="0.2">
      <c r="A282" s="42">
        <f t="shared" si="8"/>
        <v>44475</v>
      </c>
      <c r="B282" s="16">
        <v>0.127</v>
      </c>
      <c r="C282" s="16">
        <v>98.052999999999997</v>
      </c>
      <c r="D282" s="16">
        <v>24.359000000000002</v>
      </c>
      <c r="E282" s="16">
        <v>23.28</v>
      </c>
      <c r="F282" s="16">
        <v>27.3</v>
      </c>
      <c r="G282" s="16">
        <v>2.327</v>
      </c>
      <c r="H282" s="16">
        <v>6.76</v>
      </c>
      <c r="I282" s="16">
        <v>297.97000000000003</v>
      </c>
      <c r="J282" s="16">
        <v>1.722</v>
      </c>
      <c r="K282" s="16">
        <v>8.4160000000000004</v>
      </c>
      <c r="L282" s="16">
        <v>24.873000000000001</v>
      </c>
      <c r="M282" s="139">
        <v>17.135804431803159</v>
      </c>
      <c r="N282" s="16">
        <v>4.7889999999999997</v>
      </c>
      <c r="O282" s="146">
        <f t="shared" si="9"/>
        <v>0.56903517110266155</v>
      </c>
      <c r="P282" s="16">
        <v>729.19200000000001</v>
      </c>
    </row>
    <row r="283" spans="1:16" x14ac:dyDescent="0.2">
      <c r="A283" s="42">
        <f t="shared" si="8"/>
        <v>44476</v>
      </c>
      <c r="B283" s="16">
        <v>18.161000000000001</v>
      </c>
      <c r="C283" s="16">
        <v>97.132000000000005</v>
      </c>
      <c r="D283" s="16">
        <v>24.558</v>
      </c>
      <c r="E283" s="16">
        <v>23.11</v>
      </c>
      <c r="F283" s="16">
        <v>28.54</v>
      </c>
      <c r="G283" s="16">
        <v>1.524</v>
      </c>
      <c r="H283" s="16">
        <v>7.88</v>
      </c>
      <c r="I283" s="16">
        <v>306.69900000000001</v>
      </c>
      <c r="J283" s="16">
        <v>2.0259999999999998</v>
      </c>
      <c r="K283" s="16">
        <v>9.0050000000000008</v>
      </c>
      <c r="L283" s="16">
        <v>24.779</v>
      </c>
      <c r="M283" s="139">
        <v>18.09277116865545</v>
      </c>
      <c r="N283" s="16">
        <v>5.5419999999999998</v>
      </c>
      <c r="O283" s="146">
        <f t="shared" si="9"/>
        <v>0.61543586896168789</v>
      </c>
      <c r="P283" s="16">
        <v>729.11300000000006</v>
      </c>
    </row>
    <row r="284" spans="1:16" x14ac:dyDescent="0.2">
      <c r="A284" s="42">
        <f t="shared" ref="A284:A347" si="10">A283+1</f>
        <v>44477</v>
      </c>
      <c r="B284" s="16">
        <v>26.797000000000001</v>
      </c>
      <c r="C284" s="16">
        <v>97.200999999999993</v>
      </c>
      <c r="D284" s="16">
        <v>23.870999999999999</v>
      </c>
      <c r="E284" s="16">
        <v>21.33</v>
      </c>
      <c r="F284" s="16">
        <v>28.12</v>
      </c>
      <c r="G284" s="16">
        <v>1.847</v>
      </c>
      <c r="H284" s="16">
        <v>10.92</v>
      </c>
      <c r="I284" s="16">
        <v>289.75299999999999</v>
      </c>
      <c r="J284" s="16">
        <v>2.2200000000000002</v>
      </c>
      <c r="K284" s="16">
        <v>10.388999999999999</v>
      </c>
      <c r="L284" s="16">
        <v>24.744</v>
      </c>
      <c r="M284" s="139">
        <v>20.810916125442475</v>
      </c>
      <c r="N284" s="16">
        <v>6.6130000000000004</v>
      </c>
      <c r="O284" s="146">
        <f t="shared" si="9"/>
        <v>0.63653864664549054</v>
      </c>
      <c r="P284" s="16">
        <v>729.529</v>
      </c>
    </row>
    <row r="285" spans="1:16" x14ac:dyDescent="0.2">
      <c r="A285" s="42">
        <f t="shared" si="10"/>
        <v>44478</v>
      </c>
      <c r="B285" s="16">
        <v>0.63500000000000001</v>
      </c>
      <c r="C285" s="16">
        <v>97.218000000000004</v>
      </c>
      <c r="D285" s="16">
        <v>23.959</v>
      </c>
      <c r="E285" s="16">
        <v>21.88</v>
      </c>
      <c r="F285" s="16">
        <v>28.74</v>
      </c>
      <c r="G285" s="16">
        <v>2.38</v>
      </c>
      <c r="H285" s="16">
        <v>6.51</v>
      </c>
      <c r="I285" s="16">
        <v>312.49099999999999</v>
      </c>
      <c r="J285" s="16">
        <v>2.5459999999999998</v>
      </c>
      <c r="K285" s="16">
        <v>12.561</v>
      </c>
      <c r="L285" s="16">
        <v>24.725000000000001</v>
      </c>
      <c r="M285" s="139">
        <v>24.983346394137929</v>
      </c>
      <c r="N285" s="16">
        <v>7.8949999999999996</v>
      </c>
      <c r="O285" s="146">
        <f t="shared" si="9"/>
        <v>0.62853276013056281</v>
      </c>
      <c r="P285" s="16">
        <v>729.971</v>
      </c>
    </row>
    <row r="286" spans="1:16" x14ac:dyDescent="0.2">
      <c r="A286" s="42">
        <f t="shared" si="10"/>
        <v>44479</v>
      </c>
      <c r="B286" s="16">
        <v>45.973999999999997</v>
      </c>
      <c r="C286" s="16">
        <v>97.478999999999999</v>
      </c>
      <c r="D286" s="16">
        <v>23.742000000000001</v>
      </c>
      <c r="E286" s="16">
        <v>21.5</v>
      </c>
      <c r="F286" s="16">
        <v>28.74</v>
      </c>
      <c r="G286" s="16">
        <v>1.4650000000000001</v>
      </c>
      <c r="H286" s="16">
        <v>6.29</v>
      </c>
      <c r="I286" s="16">
        <v>276.005</v>
      </c>
      <c r="J286" s="16">
        <v>1.798</v>
      </c>
      <c r="K286" s="16">
        <v>8.3350000000000009</v>
      </c>
      <c r="L286" s="16">
        <v>24.690999999999999</v>
      </c>
      <c r="M286" s="139">
        <v>16.920236355923198</v>
      </c>
      <c r="N286" s="16">
        <v>4.7460000000000004</v>
      </c>
      <c r="O286" s="146">
        <f t="shared" si="9"/>
        <v>0.5694061187762447</v>
      </c>
      <c r="P286" s="16">
        <v>730.16300000000001</v>
      </c>
    </row>
    <row r="287" spans="1:16" x14ac:dyDescent="0.2">
      <c r="A287" s="42">
        <f t="shared" si="10"/>
        <v>44480</v>
      </c>
      <c r="B287" s="16">
        <v>6.6039999999999992</v>
      </c>
      <c r="C287" s="16">
        <v>91.94</v>
      </c>
      <c r="D287" s="16">
        <v>24.83</v>
      </c>
      <c r="E287" s="16">
        <v>22.18</v>
      </c>
      <c r="F287" s="16">
        <v>29.75</v>
      </c>
      <c r="G287" s="16">
        <v>1.883</v>
      </c>
      <c r="H287" s="16">
        <v>7.45</v>
      </c>
      <c r="I287" s="16">
        <v>14.013</v>
      </c>
      <c r="J287" s="16">
        <v>3.82</v>
      </c>
      <c r="K287" s="16">
        <v>18.173999999999999</v>
      </c>
      <c r="L287" s="16">
        <v>24.635999999999999</v>
      </c>
      <c r="M287" s="139">
        <v>36.335100789955476</v>
      </c>
      <c r="N287" s="16">
        <v>9.3859999999999992</v>
      </c>
      <c r="O287" s="146">
        <f t="shared" si="9"/>
        <v>0.51645207439198848</v>
      </c>
      <c r="P287" s="16">
        <v>730.154</v>
      </c>
    </row>
    <row r="288" spans="1:16" x14ac:dyDescent="0.2">
      <c r="A288" s="42">
        <f t="shared" si="10"/>
        <v>44481</v>
      </c>
      <c r="B288" s="16">
        <v>0</v>
      </c>
      <c r="C288" s="16">
        <v>96.45</v>
      </c>
      <c r="D288" s="16">
        <v>24.343</v>
      </c>
      <c r="E288" s="16">
        <v>22.87</v>
      </c>
      <c r="F288" s="16">
        <v>28.06</v>
      </c>
      <c r="G288" s="16">
        <v>1.296</v>
      </c>
      <c r="H288" s="16">
        <v>6.33</v>
      </c>
      <c r="I288" s="16">
        <v>325.471</v>
      </c>
      <c r="J288" s="16">
        <v>1.6259999999999999</v>
      </c>
      <c r="K288" s="16">
        <v>8.3960000000000008</v>
      </c>
      <c r="L288" s="16">
        <v>24.54</v>
      </c>
      <c r="M288" s="139">
        <v>17.185743649381763</v>
      </c>
      <c r="N288" s="16">
        <v>4.1349999999999998</v>
      </c>
      <c r="O288" s="146">
        <f t="shared" si="9"/>
        <v>0.492496426869938</v>
      </c>
      <c r="P288" s="16">
        <v>730.17499999999995</v>
      </c>
    </row>
    <row r="289" spans="1:16" x14ac:dyDescent="0.2">
      <c r="A289" s="42">
        <f t="shared" si="10"/>
        <v>44482</v>
      </c>
      <c r="B289" s="16">
        <v>0.76200000000000001</v>
      </c>
      <c r="C289" s="16">
        <v>94.67</v>
      </c>
      <c r="D289" s="16">
        <v>24.356000000000002</v>
      </c>
      <c r="E289" s="16">
        <v>22.7</v>
      </c>
      <c r="F289" s="16">
        <v>29.99</v>
      </c>
      <c r="G289" s="16">
        <v>1.488</v>
      </c>
      <c r="H289" s="16">
        <v>6.57</v>
      </c>
      <c r="I289" s="16">
        <v>279.01900000000001</v>
      </c>
      <c r="J289" s="16">
        <v>2.3420000000000001</v>
      </c>
      <c r="K289" s="16">
        <v>10.505000000000001</v>
      </c>
      <c r="L289" s="16">
        <v>24.501999999999999</v>
      </c>
      <c r="M289" s="139">
        <v>21.215786667956905</v>
      </c>
      <c r="N289" s="16">
        <v>5.5640000000000001</v>
      </c>
      <c r="O289" s="146">
        <f t="shared" si="9"/>
        <v>0.52965254640647308</v>
      </c>
      <c r="P289" s="16">
        <v>729.83799999999997</v>
      </c>
    </row>
    <row r="290" spans="1:16" x14ac:dyDescent="0.2">
      <c r="A290" s="42">
        <f t="shared" si="10"/>
        <v>44483</v>
      </c>
      <c r="B290" s="16">
        <v>4.5720000000000001</v>
      </c>
      <c r="C290" s="16">
        <v>95.179000000000002</v>
      </c>
      <c r="D290" s="16">
        <v>24.576000000000001</v>
      </c>
      <c r="E290" s="16">
        <v>22.87</v>
      </c>
      <c r="F290" s="16">
        <v>28.47</v>
      </c>
      <c r="G290" s="16">
        <v>2.157</v>
      </c>
      <c r="H290" s="16">
        <v>6.9</v>
      </c>
      <c r="I290" s="16">
        <v>316.54500000000002</v>
      </c>
      <c r="J290" s="16">
        <v>2.456</v>
      </c>
      <c r="K290" s="16">
        <v>11.532</v>
      </c>
      <c r="L290" s="16">
        <v>24.388000000000002</v>
      </c>
      <c r="M290" s="139">
        <v>22.983876890324662</v>
      </c>
      <c r="N290" s="16">
        <v>6.6150000000000002</v>
      </c>
      <c r="O290" s="146">
        <f t="shared" si="9"/>
        <v>0.57362122788761705</v>
      </c>
      <c r="P290" s="16">
        <v>729.44200000000001</v>
      </c>
    </row>
    <row r="291" spans="1:16" x14ac:dyDescent="0.2">
      <c r="A291" s="42">
        <f t="shared" si="10"/>
        <v>44484</v>
      </c>
      <c r="B291" s="16">
        <v>20.067</v>
      </c>
      <c r="C291" s="16">
        <v>95.995999999999995</v>
      </c>
      <c r="D291" s="16">
        <v>24.44</v>
      </c>
      <c r="E291" s="16">
        <v>22.22</v>
      </c>
      <c r="F291" s="16">
        <v>29.23</v>
      </c>
      <c r="G291" s="16">
        <v>1.6060000000000001</v>
      </c>
      <c r="H291" s="16">
        <v>8.0399999999999991</v>
      </c>
      <c r="I291" s="16">
        <v>301.76400000000001</v>
      </c>
      <c r="J291" s="16">
        <v>2.5299999999999998</v>
      </c>
      <c r="K291" s="16">
        <v>12.147</v>
      </c>
      <c r="L291" s="16">
        <v>24.315999999999999</v>
      </c>
      <c r="M291" s="139">
        <v>24.474191014915238</v>
      </c>
      <c r="N291" s="16">
        <v>7.367</v>
      </c>
      <c r="O291" s="146">
        <f t="shared" si="9"/>
        <v>0.6064871984852227</v>
      </c>
      <c r="P291" s="16">
        <v>729.62099999999998</v>
      </c>
    </row>
    <row r="292" spans="1:16" x14ac:dyDescent="0.2">
      <c r="A292" s="42">
        <f t="shared" si="10"/>
        <v>44485</v>
      </c>
      <c r="B292" s="16">
        <v>3.81</v>
      </c>
      <c r="C292" s="16">
        <v>97.793000000000006</v>
      </c>
      <c r="D292" s="16">
        <v>23.600999999999999</v>
      </c>
      <c r="E292" s="16">
        <v>21.98</v>
      </c>
      <c r="F292" s="16">
        <v>26.35</v>
      </c>
      <c r="G292" s="16">
        <v>1.526</v>
      </c>
      <c r="H292" s="16">
        <v>4.88</v>
      </c>
      <c r="I292" s="16">
        <v>190.59800000000001</v>
      </c>
      <c r="J292" s="16">
        <v>1.423</v>
      </c>
      <c r="K292" s="16">
        <v>7.0780000000000003</v>
      </c>
      <c r="L292" s="16">
        <v>24.38</v>
      </c>
      <c r="M292" s="139">
        <v>14.712542778815056</v>
      </c>
      <c r="N292" s="16">
        <v>3.8740000000000001</v>
      </c>
      <c r="O292" s="146">
        <f t="shared" si="9"/>
        <v>0.54732975416784402</v>
      </c>
      <c r="P292" s="16">
        <v>730.85400000000004</v>
      </c>
    </row>
    <row r="293" spans="1:16" x14ac:dyDescent="0.2">
      <c r="A293" s="42">
        <f t="shared" si="10"/>
        <v>44486</v>
      </c>
      <c r="B293" s="16">
        <v>0</v>
      </c>
      <c r="C293" s="16">
        <v>93.822999999999993</v>
      </c>
      <c r="D293" s="16">
        <v>24.251999999999999</v>
      </c>
      <c r="E293" s="16">
        <v>22.32</v>
      </c>
      <c r="F293" s="16">
        <v>29.12</v>
      </c>
      <c r="G293" s="16">
        <v>1.7649999999999999</v>
      </c>
      <c r="H293" s="16">
        <v>5.76</v>
      </c>
      <c r="I293" s="16">
        <v>134.97499999999999</v>
      </c>
      <c r="J293" s="16">
        <v>2.3140000000000001</v>
      </c>
      <c r="K293" s="16">
        <v>11.744999999999999</v>
      </c>
      <c r="L293" s="16">
        <v>24.297999999999998</v>
      </c>
      <c r="M293" s="139">
        <v>23.743592357744507</v>
      </c>
      <c r="N293" s="16">
        <v>6.06</v>
      </c>
      <c r="O293" s="146">
        <f t="shared" si="9"/>
        <v>0.51596424010217112</v>
      </c>
      <c r="P293" s="16">
        <v>731.35400000000004</v>
      </c>
    </row>
    <row r="294" spans="1:16" x14ac:dyDescent="0.2">
      <c r="A294" s="42">
        <f t="shared" si="10"/>
        <v>44487</v>
      </c>
      <c r="B294" s="16">
        <v>52.198</v>
      </c>
      <c r="C294" s="16">
        <v>95.933999999999997</v>
      </c>
      <c r="D294" s="16">
        <v>23.887</v>
      </c>
      <c r="E294" s="16">
        <v>22.32</v>
      </c>
      <c r="F294" s="16">
        <v>29.99</v>
      </c>
      <c r="G294" s="16">
        <v>1.857</v>
      </c>
      <c r="H294" s="16">
        <v>6.61</v>
      </c>
      <c r="I294" s="16">
        <v>11.281000000000001</v>
      </c>
      <c r="J294" s="16">
        <v>2.1549999999999998</v>
      </c>
      <c r="K294" s="16">
        <v>10.821999999999999</v>
      </c>
      <c r="L294" s="16">
        <v>24.227</v>
      </c>
      <c r="M294" s="139">
        <v>21.608302006122305</v>
      </c>
      <c r="N294" s="16">
        <v>6.0250000000000004</v>
      </c>
      <c r="O294" s="146">
        <f t="shared" si="9"/>
        <v>0.55673627795231939</v>
      </c>
      <c r="P294" s="16">
        <v>730.75400000000002</v>
      </c>
    </row>
    <row r="295" spans="1:16" x14ac:dyDescent="0.2">
      <c r="A295" s="42">
        <f t="shared" si="10"/>
        <v>44488</v>
      </c>
      <c r="B295" s="16">
        <v>9.0169999999999995</v>
      </c>
      <c r="C295" s="16">
        <v>96.995000000000005</v>
      </c>
      <c r="D295" s="16">
        <v>24.213000000000001</v>
      </c>
      <c r="E295" s="16">
        <v>22.29</v>
      </c>
      <c r="F295" s="16">
        <v>28.24</v>
      </c>
      <c r="G295" s="16">
        <v>2.0979999999999999</v>
      </c>
      <c r="H295" s="16">
        <v>7.12</v>
      </c>
      <c r="I295" s="16">
        <v>333.28500000000003</v>
      </c>
      <c r="J295" s="16">
        <v>2.5649999999999999</v>
      </c>
      <c r="K295" s="16">
        <v>11.986000000000001</v>
      </c>
      <c r="L295" s="16">
        <v>24.073</v>
      </c>
      <c r="M295" s="139">
        <v>23.743333157653272</v>
      </c>
      <c r="N295" s="16">
        <v>7.4720000000000004</v>
      </c>
      <c r="O295" s="146">
        <f t="shared" si="9"/>
        <v>0.62339395961955613</v>
      </c>
      <c r="P295" s="16">
        <v>730.971</v>
      </c>
    </row>
    <row r="296" spans="1:16" x14ac:dyDescent="0.2">
      <c r="A296" s="42">
        <f t="shared" si="10"/>
        <v>44489</v>
      </c>
      <c r="B296" s="16">
        <v>0.127</v>
      </c>
      <c r="C296" s="16">
        <v>90.088999999999999</v>
      </c>
      <c r="D296" s="16">
        <v>24.838999999999999</v>
      </c>
      <c r="E296" s="16">
        <v>22.15</v>
      </c>
      <c r="F296" s="16">
        <v>29.85</v>
      </c>
      <c r="G296" s="16">
        <v>2.52</v>
      </c>
      <c r="H296" s="16">
        <v>7.84</v>
      </c>
      <c r="I296" s="16">
        <v>342.77600000000001</v>
      </c>
      <c r="J296" s="16">
        <v>3.3159999999999998</v>
      </c>
      <c r="K296" s="16">
        <v>14.798</v>
      </c>
      <c r="L296" s="16">
        <v>24.126999999999999</v>
      </c>
      <c r="M296" s="139">
        <v>29.369789538165914</v>
      </c>
      <c r="N296" s="16">
        <v>7.9930000000000003</v>
      </c>
      <c r="O296" s="146">
        <f t="shared" si="9"/>
        <v>0.54014055953507234</v>
      </c>
      <c r="P296" s="16">
        <v>731.72900000000004</v>
      </c>
    </row>
    <row r="297" spans="1:16" x14ac:dyDescent="0.2">
      <c r="A297" s="42">
        <f t="shared" si="10"/>
        <v>44490</v>
      </c>
      <c r="B297" s="16">
        <v>19.812000000000001</v>
      </c>
      <c r="C297" s="16">
        <v>98.573999999999998</v>
      </c>
      <c r="D297" s="16">
        <v>24.103000000000002</v>
      </c>
      <c r="E297" s="16">
        <v>22.05</v>
      </c>
      <c r="F297" s="16">
        <v>27.93</v>
      </c>
      <c r="G297" s="16">
        <v>2.379</v>
      </c>
      <c r="H297" s="16">
        <v>7.08</v>
      </c>
      <c r="I297" s="16">
        <v>305.65800000000002</v>
      </c>
      <c r="J297" s="16">
        <v>1.8520000000000001</v>
      </c>
      <c r="K297" s="16">
        <v>9.8010000000000002</v>
      </c>
      <c r="L297" s="16">
        <v>23.922000000000001</v>
      </c>
      <c r="M297" s="139">
        <v>20.237738323683889</v>
      </c>
      <c r="N297" s="16">
        <v>5.641</v>
      </c>
      <c r="O297" s="146">
        <f t="shared" si="9"/>
        <v>0.57555351494745433</v>
      </c>
      <c r="P297" s="16">
        <v>731.52099999999996</v>
      </c>
    </row>
    <row r="298" spans="1:16" x14ac:dyDescent="0.2">
      <c r="A298" s="42">
        <f t="shared" si="10"/>
        <v>44491</v>
      </c>
      <c r="B298" s="16">
        <v>0.254</v>
      </c>
      <c r="C298" s="16">
        <v>97.257999999999996</v>
      </c>
      <c r="D298" s="16">
        <v>24.04</v>
      </c>
      <c r="E298" s="16">
        <v>22.01</v>
      </c>
      <c r="F298" s="16">
        <v>27.92</v>
      </c>
      <c r="G298" s="16">
        <v>1.9039999999999999</v>
      </c>
      <c r="H298" s="16">
        <v>6.78</v>
      </c>
      <c r="I298" s="16">
        <v>307.12900000000002</v>
      </c>
      <c r="J298" s="16">
        <v>1.9179999999999999</v>
      </c>
      <c r="K298" s="16">
        <v>9.39</v>
      </c>
      <c r="L298" s="16">
        <v>23.893000000000001</v>
      </c>
      <c r="M298" s="139">
        <v>19.618941305867338</v>
      </c>
      <c r="N298" s="16">
        <v>4.63</v>
      </c>
      <c r="O298" s="146">
        <f t="shared" si="9"/>
        <v>0.49307774227902018</v>
      </c>
      <c r="P298" s="16">
        <v>730.52099999999996</v>
      </c>
    </row>
    <row r="299" spans="1:16" x14ac:dyDescent="0.2">
      <c r="A299" s="42">
        <f t="shared" si="10"/>
        <v>44492</v>
      </c>
      <c r="B299" s="16">
        <v>1.524</v>
      </c>
      <c r="C299" s="16">
        <v>93.972999999999999</v>
      </c>
      <c r="D299" s="16">
        <v>24.465</v>
      </c>
      <c r="E299" s="16">
        <v>22.39</v>
      </c>
      <c r="F299" s="16">
        <v>28.72</v>
      </c>
      <c r="G299" s="16">
        <v>2.085</v>
      </c>
      <c r="H299" s="16">
        <v>6.76</v>
      </c>
      <c r="I299" s="16">
        <v>157.148</v>
      </c>
      <c r="J299" s="16">
        <v>3.1269999999999998</v>
      </c>
      <c r="K299" s="16">
        <v>15.352</v>
      </c>
      <c r="L299" s="16">
        <v>23.853999999999999</v>
      </c>
      <c r="M299" s="139">
        <v>31.557524708248696</v>
      </c>
      <c r="N299" s="16">
        <v>8.641</v>
      </c>
      <c r="O299" s="146">
        <f t="shared" si="9"/>
        <v>0.56285825951016155</v>
      </c>
      <c r="P299" s="16">
        <v>730.28800000000001</v>
      </c>
    </row>
    <row r="300" spans="1:16" x14ac:dyDescent="0.2">
      <c r="A300" s="42">
        <f t="shared" si="10"/>
        <v>44493</v>
      </c>
      <c r="B300" s="16">
        <v>0.38100000000000001</v>
      </c>
      <c r="C300" s="16">
        <v>92.56</v>
      </c>
      <c r="D300" s="16">
        <v>24.917000000000002</v>
      </c>
      <c r="E300" s="16">
        <v>22.32</v>
      </c>
      <c r="F300" s="16">
        <v>29.4</v>
      </c>
      <c r="G300" s="16">
        <v>1.952</v>
      </c>
      <c r="H300" s="16">
        <v>6.59</v>
      </c>
      <c r="I300" s="16">
        <v>153.786</v>
      </c>
      <c r="J300" s="16">
        <v>3.2869999999999999</v>
      </c>
      <c r="K300" s="16">
        <v>16.632000000000001</v>
      </c>
      <c r="L300" s="16">
        <v>23.785</v>
      </c>
      <c r="M300" s="139">
        <v>34.208277641313728</v>
      </c>
      <c r="N300" s="16">
        <v>8.6120000000000001</v>
      </c>
      <c r="O300" s="146">
        <f t="shared" si="9"/>
        <v>0.51779701779701781</v>
      </c>
      <c r="P300" s="16">
        <v>730.94600000000003</v>
      </c>
    </row>
    <row r="301" spans="1:16" x14ac:dyDescent="0.2">
      <c r="A301" s="42">
        <f t="shared" si="10"/>
        <v>44494</v>
      </c>
      <c r="B301" s="16">
        <v>0</v>
      </c>
      <c r="C301" s="16">
        <v>93.756</v>
      </c>
      <c r="D301" s="16">
        <v>25.123999999999999</v>
      </c>
      <c r="E301" s="16">
        <v>22.73</v>
      </c>
      <c r="F301" s="16">
        <v>30.77</v>
      </c>
      <c r="G301" s="16">
        <v>2.6150000000000002</v>
      </c>
      <c r="H301" s="16">
        <v>7.35</v>
      </c>
      <c r="I301" s="16">
        <v>348.96100000000001</v>
      </c>
      <c r="J301" s="16">
        <v>3.6259999999999999</v>
      </c>
      <c r="K301" s="16">
        <v>17.382999999999999</v>
      </c>
      <c r="L301" s="16">
        <v>23.693000000000001</v>
      </c>
      <c r="M301" s="139">
        <v>35.575990122748522</v>
      </c>
      <c r="N301" s="16">
        <v>10.364000000000001</v>
      </c>
      <c r="O301" s="146">
        <f t="shared" si="9"/>
        <v>0.59621469251567627</v>
      </c>
      <c r="P301" s="16">
        <v>731.50400000000002</v>
      </c>
    </row>
    <row r="302" spans="1:16" x14ac:dyDescent="0.2">
      <c r="A302" s="42">
        <f t="shared" si="10"/>
        <v>44495</v>
      </c>
      <c r="B302" s="16">
        <v>44.069000000000003</v>
      </c>
      <c r="C302" s="16">
        <v>96.397999999999996</v>
      </c>
      <c r="D302" s="16">
        <v>24.036000000000001</v>
      </c>
      <c r="E302" s="16">
        <v>22.39</v>
      </c>
      <c r="F302" s="16">
        <v>27.96</v>
      </c>
      <c r="G302" s="16">
        <v>2.7389999999999999</v>
      </c>
      <c r="H302" s="16">
        <v>9.82</v>
      </c>
      <c r="I302" s="16">
        <v>342.96699999999998</v>
      </c>
      <c r="J302" s="16">
        <v>1.901</v>
      </c>
      <c r="K302" s="16">
        <v>8.98</v>
      </c>
      <c r="L302" s="16">
        <v>23.631</v>
      </c>
      <c r="M302" s="139">
        <v>18.525635321023632</v>
      </c>
      <c r="N302" s="16">
        <v>5.0960000000000001</v>
      </c>
      <c r="O302" s="146">
        <f t="shared" si="9"/>
        <v>0.56748329621380844</v>
      </c>
      <c r="P302" s="16">
        <v>730.74599999999998</v>
      </c>
    </row>
    <row r="303" spans="1:16" x14ac:dyDescent="0.2">
      <c r="A303" s="42">
        <f t="shared" si="10"/>
        <v>44496</v>
      </c>
      <c r="B303" s="16">
        <v>0.50800000000000001</v>
      </c>
      <c r="C303" s="16">
        <v>95.680999999999997</v>
      </c>
      <c r="D303" s="16">
        <v>24.585999999999999</v>
      </c>
      <c r="E303" s="16">
        <v>23</v>
      </c>
      <c r="F303" s="16">
        <v>27.01</v>
      </c>
      <c r="G303" s="16">
        <v>2.4609999999999999</v>
      </c>
      <c r="H303" s="16">
        <v>6.63</v>
      </c>
      <c r="I303" s="16">
        <v>309.94299999999998</v>
      </c>
      <c r="J303" s="16">
        <v>2.359</v>
      </c>
      <c r="K303" s="16">
        <v>11.004</v>
      </c>
      <c r="L303" s="16">
        <v>23.524000000000001</v>
      </c>
      <c r="M303" s="139">
        <v>22.49476631815774</v>
      </c>
      <c r="N303" s="16">
        <v>6.4630000000000001</v>
      </c>
      <c r="O303" s="146">
        <f t="shared" si="9"/>
        <v>0.58733187931661213</v>
      </c>
      <c r="P303" s="16">
        <v>730.28800000000001</v>
      </c>
    </row>
    <row r="304" spans="1:16" x14ac:dyDescent="0.2">
      <c r="A304" s="42">
        <f t="shared" si="10"/>
        <v>44497</v>
      </c>
      <c r="B304" s="16">
        <v>0.254</v>
      </c>
      <c r="C304" s="16">
        <v>90.528000000000006</v>
      </c>
      <c r="D304" s="16">
        <v>24.905999999999999</v>
      </c>
      <c r="E304" s="16">
        <v>23.07</v>
      </c>
      <c r="F304" s="16">
        <v>28.89</v>
      </c>
      <c r="G304" s="16">
        <v>2.0990000000000002</v>
      </c>
      <c r="H304" s="16">
        <v>6.29</v>
      </c>
      <c r="I304" s="16">
        <v>176.59899999999999</v>
      </c>
      <c r="J304" s="16">
        <v>3.3359999999999999</v>
      </c>
      <c r="K304" s="16">
        <v>16.059000000000001</v>
      </c>
      <c r="L304" s="16">
        <v>23.533000000000001</v>
      </c>
      <c r="M304" s="139">
        <v>32.978286808356955</v>
      </c>
      <c r="N304" s="16">
        <v>8.8859999999999992</v>
      </c>
      <c r="O304" s="146">
        <f t="shared" si="9"/>
        <v>0.55333457874089287</v>
      </c>
      <c r="P304" s="16">
        <v>730.58799999999997</v>
      </c>
    </row>
    <row r="305" spans="1:16" x14ac:dyDescent="0.2">
      <c r="A305" s="42">
        <f t="shared" si="10"/>
        <v>44498</v>
      </c>
      <c r="B305" s="16">
        <v>19.303999999999998</v>
      </c>
      <c r="C305" s="16">
        <v>89.813000000000002</v>
      </c>
      <c r="D305" s="16">
        <v>24.241</v>
      </c>
      <c r="E305" s="16">
        <v>20.57</v>
      </c>
      <c r="F305" s="16">
        <v>30.81</v>
      </c>
      <c r="G305" s="16">
        <v>2.1419999999999999</v>
      </c>
      <c r="H305" s="16">
        <v>15.41</v>
      </c>
      <c r="I305" s="16">
        <v>168.696</v>
      </c>
      <c r="J305" s="16">
        <v>3.8969999999999998</v>
      </c>
      <c r="K305" s="16">
        <v>18.481999999999999</v>
      </c>
      <c r="L305" s="16">
        <v>23.506</v>
      </c>
      <c r="M305" s="139">
        <v>37.446291581094634</v>
      </c>
      <c r="N305" s="16">
        <v>10.233000000000001</v>
      </c>
      <c r="O305" s="146">
        <f t="shared" si="9"/>
        <v>0.553673844821989</v>
      </c>
      <c r="P305" s="16">
        <v>730.50800000000004</v>
      </c>
    </row>
    <row r="306" spans="1:16" x14ac:dyDescent="0.2">
      <c r="A306" s="42">
        <f t="shared" si="10"/>
        <v>44499</v>
      </c>
      <c r="B306" s="16">
        <v>1.524</v>
      </c>
      <c r="C306" s="16">
        <v>92.837999999999994</v>
      </c>
      <c r="D306" s="16">
        <v>24.271000000000001</v>
      </c>
      <c r="E306" s="16">
        <v>21.91</v>
      </c>
      <c r="F306" s="16">
        <v>30.33</v>
      </c>
      <c r="G306" s="16">
        <v>2.0630000000000002</v>
      </c>
      <c r="H306" s="16">
        <v>6.04</v>
      </c>
      <c r="I306" s="16">
        <v>139.22999999999999</v>
      </c>
      <c r="J306" s="16">
        <v>3.3410000000000002</v>
      </c>
      <c r="K306" s="16">
        <v>16.632999999999999</v>
      </c>
      <c r="L306" s="16">
        <v>23.423999999999999</v>
      </c>
      <c r="M306" s="139">
        <v>33.968258356826944</v>
      </c>
      <c r="N306" s="16">
        <v>9.1140000000000008</v>
      </c>
      <c r="O306" s="146">
        <f t="shared" si="9"/>
        <v>0.54794685264233756</v>
      </c>
      <c r="P306" s="16">
        <v>730.53300000000002</v>
      </c>
    </row>
    <row r="307" spans="1:16" x14ac:dyDescent="0.2">
      <c r="A307" s="42">
        <f t="shared" si="10"/>
        <v>44500</v>
      </c>
      <c r="B307" s="16">
        <v>5.7149999999999999</v>
      </c>
      <c r="C307" s="16">
        <v>98.948999999999998</v>
      </c>
      <c r="D307" s="16">
        <v>22.824999999999999</v>
      </c>
      <c r="E307" s="16">
        <v>21.88</v>
      </c>
      <c r="F307" s="16">
        <v>24.72</v>
      </c>
      <c r="G307" s="16">
        <v>1.82</v>
      </c>
      <c r="H307" s="16">
        <v>6.45</v>
      </c>
      <c r="I307" s="16">
        <v>232.91900000000001</v>
      </c>
      <c r="J307" s="16">
        <v>1</v>
      </c>
      <c r="K307" s="16">
        <v>6.202</v>
      </c>
      <c r="L307" s="16">
        <v>23.411999999999999</v>
      </c>
      <c r="M307" s="139">
        <v>13.221883054102834</v>
      </c>
      <c r="N307" s="16">
        <v>3.3650000000000002</v>
      </c>
      <c r="O307" s="146">
        <f t="shared" si="9"/>
        <v>0.54256691389874234</v>
      </c>
      <c r="P307" s="16">
        <v>731.06700000000001</v>
      </c>
    </row>
    <row r="308" spans="1:16" x14ac:dyDescent="0.2">
      <c r="A308" s="42">
        <f t="shared" si="10"/>
        <v>44501</v>
      </c>
      <c r="B308" s="16">
        <v>49.022000000000006</v>
      </c>
      <c r="C308" s="16">
        <v>98.456000000000003</v>
      </c>
      <c r="D308" s="16">
        <v>22.385999999999999</v>
      </c>
      <c r="E308" s="16">
        <v>21.46</v>
      </c>
      <c r="F308" s="16">
        <v>24.33</v>
      </c>
      <c r="G308" s="16">
        <v>2.4</v>
      </c>
      <c r="H308" s="16">
        <v>7.13</v>
      </c>
      <c r="I308" s="16">
        <v>204.45</v>
      </c>
      <c r="J308" s="16">
        <v>0.89400000000000002</v>
      </c>
      <c r="K308" s="16">
        <v>5.0389999999999997</v>
      </c>
      <c r="L308" s="16">
        <v>23.416</v>
      </c>
      <c r="M308" s="139">
        <v>10.729242176693246</v>
      </c>
      <c r="N308" s="16">
        <v>2.6219999999999999</v>
      </c>
      <c r="O308" s="146">
        <f t="shared" si="9"/>
        <v>0.52034133756697754</v>
      </c>
      <c r="P308" s="16">
        <v>731.2</v>
      </c>
    </row>
    <row r="309" spans="1:16" x14ac:dyDescent="0.2">
      <c r="A309" s="42">
        <f t="shared" si="10"/>
        <v>44502</v>
      </c>
      <c r="P309" s="16"/>
    </row>
    <row r="310" spans="1:16" x14ac:dyDescent="0.2">
      <c r="A310" s="42">
        <f t="shared" si="10"/>
        <v>44503</v>
      </c>
      <c r="P310" s="16"/>
    </row>
    <row r="311" spans="1:16" x14ac:dyDescent="0.2">
      <c r="A311" s="42">
        <f t="shared" si="10"/>
        <v>44504</v>
      </c>
      <c r="P311" s="16"/>
    </row>
    <row r="312" spans="1:16" x14ac:dyDescent="0.2">
      <c r="A312" s="42">
        <f t="shared" si="10"/>
        <v>44505</v>
      </c>
      <c r="P312" s="16"/>
    </row>
    <row r="313" spans="1:16" x14ac:dyDescent="0.2">
      <c r="A313" s="42">
        <f t="shared" si="10"/>
        <v>44506</v>
      </c>
      <c r="P313" s="16"/>
    </row>
    <row r="314" spans="1:16" x14ac:dyDescent="0.2">
      <c r="A314" s="42">
        <f t="shared" si="10"/>
        <v>44507</v>
      </c>
      <c r="P314" s="16"/>
    </row>
    <row r="315" spans="1:16" x14ac:dyDescent="0.2">
      <c r="A315" s="42">
        <f t="shared" si="10"/>
        <v>44508</v>
      </c>
      <c r="P315" s="16"/>
    </row>
    <row r="316" spans="1:16" x14ac:dyDescent="0.2">
      <c r="A316" s="42">
        <f t="shared" si="10"/>
        <v>44509</v>
      </c>
      <c r="P316" s="16"/>
    </row>
    <row r="317" spans="1:16" x14ac:dyDescent="0.2">
      <c r="A317" s="42">
        <f t="shared" si="10"/>
        <v>44510</v>
      </c>
      <c r="P317" s="16"/>
    </row>
    <row r="318" spans="1:16" x14ac:dyDescent="0.2">
      <c r="A318" s="42">
        <f t="shared" si="10"/>
        <v>44511</v>
      </c>
      <c r="P318" s="16"/>
    </row>
    <row r="319" spans="1:16" x14ac:dyDescent="0.2">
      <c r="A319" s="42">
        <f t="shared" si="10"/>
        <v>44512</v>
      </c>
      <c r="P319" s="16"/>
    </row>
    <row r="320" spans="1:16" x14ac:dyDescent="0.2">
      <c r="A320" s="42">
        <f t="shared" si="10"/>
        <v>44513</v>
      </c>
      <c r="P320" s="16"/>
    </row>
    <row r="321" spans="1:16" x14ac:dyDescent="0.2">
      <c r="A321" s="42">
        <f t="shared" si="10"/>
        <v>44514</v>
      </c>
      <c r="P321" s="16"/>
    </row>
    <row r="322" spans="1:16" x14ac:dyDescent="0.2">
      <c r="A322" s="42">
        <f t="shared" si="10"/>
        <v>44515</v>
      </c>
      <c r="P322" s="16"/>
    </row>
    <row r="323" spans="1:16" x14ac:dyDescent="0.2">
      <c r="A323" s="42">
        <f t="shared" si="10"/>
        <v>44516</v>
      </c>
      <c r="P323" s="16"/>
    </row>
    <row r="324" spans="1:16" x14ac:dyDescent="0.2">
      <c r="A324" s="42">
        <f t="shared" si="10"/>
        <v>44517</v>
      </c>
      <c r="P324" s="16"/>
    </row>
    <row r="325" spans="1:16" x14ac:dyDescent="0.2">
      <c r="A325" s="42">
        <f t="shared" si="10"/>
        <v>44518</v>
      </c>
      <c r="P325" s="16"/>
    </row>
    <row r="326" spans="1:16" x14ac:dyDescent="0.2">
      <c r="A326" s="42">
        <f t="shared" si="10"/>
        <v>44519</v>
      </c>
      <c r="P326" s="16"/>
    </row>
    <row r="327" spans="1:16" x14ac:dyDescent="0.2">
      <c r="A327" s="42">
        <f t="shared" si="10"/>
        <v>44520</v>
      </c>
      <c r="P327" s="16"/>
    </row>
    <row r="328" spans="1:16" x14ac:dyDescent="0.2">
      <c r="A328" s="42">
        <f t="shared" si="10"/>
        <v>44521</v>
      </c>
      <c r="P328" s="16"/>
    </row>
    <row r="329" spans="1:16" x14ac:dyDescent="0.2">
      <c r="A329" s="42">
        <f t="shared" si="10"/>
        <v>44522</v>
      </c>
      <c r="P329" s="16"/>
    </row>
    <row r="330" spans="1:16" x14ac:dyDescent="0.2">
      <c r="A330" s="42">
        <f t="shared" si="10"/>
        <v>44523</v>
      </c>
      <c r="P330" s="16"/>
    </row>
    <row r="331" spans="1:16" x14ac:dyDescent="0.2">
      <c r="A331" s="42">
        <f t="shared" si="10"/>
        <v>44524</v>
      </c>
      <c r="P331" s="16"/>
    </row>
    <row r="332" spans="1:16" x14ac:dyDescent="0.2">
      <c r="A332" s="42">
        <f t="shared" si="10"/>
        <v>44525</v>
      </c>
      <c r="P332" s="16"/>
    </row>
    <row r="333" spans="1:16" x14ac:dyDescent="0.2">
      <c r="A333" s="42">
        <f t="shared" si="10"/>
        <v>44526</v>
      </c>
      <c r="P333" s="16"/>
    </row>
    <row r="334" spans="1:16" x14ac:dyDescent="0.2">
      <c r="A334" s="42">
        <f t="shared" si="10"/>
        <v>44527</v>
      </c>
      <c r="P334" s="16"/>
    </row>
    <row r="335" spans="1:16" x14ac:dyDescent="0.2">
      <c r="A335" s="42">
        <f t="shared" si="10"/>
        <v>44528</v>
      </c>
      <c r="P335" s="16"/>
    </row>
    <row r="336" spans="1:16" x14ac:dyDescent="0.2">
      <c r="A336" s="42">
        <f t="shared" si="10"/>
        <v>44529</v>
      </c>
      <c r="P336" s="16"/>
    </row>
    <row r="337" spans="1:16" x14ac:dyDescent="0.2">
      <c r="A337" s="42">
        <f t="shared" si="10"/>
        <v>44530</v>
      </c>
      <c r="P337" s="16"/>
    </row>
    <row r="338" spans="1:16" x14ac:dyDescent="0.2">
      <c r="A338" s="42">
        <f t="shared" si="10"/>
        <v>44531</v>
      </c>
      <c r="P338" s="16"/>
    </row>
    <row r="339" spans="1:16" x14ac:dyDescent="0.2">
      <c r="A339" s="42">
        <f t="shared" si="10"/>
        <v>44532</v>
      </c>
      <c r="P339" s="16"/>
    </row>
    <row r="340" spans="1:16" x14ac:dyDescent="0.2">
      <c r="A340" s="42">
        <f t="shared" si="10"/>
        <v>44533</v>
      </c>
      <c r="P340" s="16"/>
    </row>
    <row r="341" spans="1:16" x14ac:dyDescent="0.2">
      <c r="A341" s="42">
        <f t="shared" si="10"/>
        <v>44534</v>
      </c>
      <c r="P341" s="16"/>
    </row>
    <row r="342" spans="1:16" x14ac:dyDescent="0.2">
      <c r="A342" s="42">
        <f t="shared" si="10"/>
        <v>44535</v>
      </c>
      <c r="P342" s="16"/>
    </row>
    <row r="343" spans="1:16" x14ac:dyDescent="0.2">
      <c r="A343" s="42">
        <f t="shared" si="10"/>
        <v>44536</v>
      </c>
      <c r="P343" s="16"/>
    </row>
    <row r="344" spans="1:16" x14ac:dyDescent="0.2">
      <c r="A344" s="42">
        <f t="shared" si="10"/>
        <v>44537</v>
      </c>
      <c r="P344" s="16"/>
    </row>
    <row r="345" spans="1:16" x14ac:dyDescent="0.2">
      <c r="A345" s="42">
        <f t="shared" si="10"/>
        <v>44538</v>
      </c>
      <c r="P345" s="16"/>
    </row>
    <row r="346" spans="1:16" x14ac:dyDescent="0.2">
      <c r="A346" s="42">
        <f t="shared" si="10"/>
        <v>44539</v>
      </c>
      <c r="P346" s="16"/>
    </row>
    <row r="347" spans="1:16" x14ac:dyDescent="0.2">
      <c r="A347" s="42">
        <f t="shared" si="10"/>
        <v>44540</v>
      </c>
      <c r="P347" s="16"/>
    </row>
    <row r="348" spans="1:16" x14ac:dyDescent="0.2">
      <c r="A348" s="42">
        <f t="shared" ref="A348:A369" si="11">A347+1</f>
        <v>44541</v>
      </c>
      <c r="P348" s="16"/>
    </row>
    <row r="349" spans="1:16" x14ac:dyDescent="0.2">
      <c r="A349" s="42">
        <f t="shared" si="11"/>
        <v>44542</v>
      </c>
      <c r="P349" s="16"/>
    </row>
    <row r="350" spans="1:16" x14ac:dyDescent="0.2">
      <c r="A350" s="42">
        <f t="shared" si="11"/>
        <v>44543</v>
      </c>
      <c r="P350" s="16"/>
    </row>
    <row r="351" spans="1:16" x14ac:dyDescent="0.2">
      <c r="A351" s="42">
        <f t="shared" si="11"/>
        <v>44544</v>
      </c>
      <c r="P351" s="16"/>
    </row>
    <row r="352" spans="1:16" x14ac:dyDescent="0.2">
      <c r="A352" s="42">
        <f t="shared" si="11"/>
        <v>44545</v>
      </c>
      <c r="P352" s="16"/>
    </row>
    <row r="353" spans="1:16" x14ac:dyDescent="0.2">
      <c r="A353" s="42">
        <f t="shared" si="11"/>
        <v>44546</v>
      </c>
      <c r="P353" s="16"/>
    </row>
    <row r="354" spans="1:16" x14ac:dyDescent="0.2">
      <c r="A354" s="42">
        <f t="shared" si="11"/>
        <v>44547</v>
      </c>
      <c r="P354" s="16"/>
    </row>
    <row r="355" spans="1:16" x14ac:dyDescent="0.2">
      <c r="A355" s="42">
        <f t="shared" si="11"/>
        <v>44548</v>
      </c>
      <c r="P355" s="16"/>
    </row>
    <row r="356" spans="1:16" x14ac:dyDescent="0.2">
      <c r="A356" s="42">
        <f t="shared" si="11"/>
        <v>44549</v>
      </c>
      <c r="P356" s="16"/>
    </row>
    <row r="357" spans="1:16" x14ac:dyDescent="0.2">
      <c r="A357" s="42">
        <f t="shared" si="11"/>
        <v>44550</v>
      </c>
      <c r="P357" s="16"/>
    </row>
    <row r="358" spans="1:16" x14ac:dyDescent="0.2">
      <c r="A358" s="42">
        <f t="shared" si="11"/>
        <v>44551</v>
      </c>
      <c r="P358" s="16"/>
    </row>
    <row r="359" spans="1:16" x14ac:dyDescent="0.2">
      <c r="A359" s="42">
        <f t="shared" si="11"/>
        <v>44552</v>
      </c>
      <c r="P359" s="16"/>
    </row>
    <row r="360" spans="1:16" x14ac:dyDescent="0.2">
      <c r="A360" s="42">
        <f t="shared" si="11"/>
        <v>44553</v>
      </c>
      <c r="P360" s="16"/>
    </row>
    <row r="361" spans="1:16" x14ac:dyDescent="0.2">
      <c r="A361" s="42">
        <f t="shared" si="11"/>
        <v>44554</v>
      </c>
      <c r="P361" s="16"/>
    </row>
    <row r="362" spans="1:16" x14ac:dyDescent="0.2">
      <c r="A362" s="42">
        <f t="shared" si="11"/>
        <v>44555</v>
      </c>
      <c r="P362" s="16"/>
    </row>
    <row r="363" spans="1:16" x14ac:dyDescent="0.2">
      <c r="A363" s="42">
        <f t="shared" si="11"/>
        <v>44556</v>
      </c>
      <c r="P363" s="16"/>
    </row>
    <row r="364" spans="1:16" x14ac:dyDescent="0.2">
      <c r="A364" s="42">
        <f t="shared" si="11"/>
        <v>44557</v>
      </c>
      <c r="P364" s="16"/>
    </row>
    <row r="365" spans="1:16" x14ac:dyDescent="0.2">
      <c r="A365" s="42">
        <f t="shared" si="11"/>
        <v>44558</v>
      </c>
      <c r="P365" s="16"/>
    </row>
    <row r="366" spans="1:16" x14ac:dyDescent="0.2">
      <c r="A366" s="42">
        <f t="shared" si="11"/>
        <v>44559</v>
      </c>
      <c r="P366" s="16"/>
    </row>
    <row r="367" spans="1:16" x14ac:dyDescent="0.2">
      <c r="A367" s="42">
        <f t="shared" si="11"/>
        <v>44560</v>
      </c>
      <c r="P367" s="16"/>
    </row>
    <row r="368" spans="1:16" x14ac:dyDescent="0.2">
      <c r="A368" s="42">
        <f t="shared" si="11"/>
        <v>44561</v>
      </c>
      <c r="P368" s="16"/>
    </row>
    <row r="369" spans="1:16" x14ac:dyDescent="0.2">
      <c r="A369" s="42">
        <f t="shared" si="11"/>
        <v>44562</v>
      </c>
      <c r="P369" s="16"/>
    </row>
    <row r="370" spans="1:16" x14ac:dyDescent="0.2">
      <c r="A370" s="42"/>
    </row>
    <row r="371" spans="1:16" x14ac:dyDescent="0.2">
      <c r="A371" s="42"/>
    </row>
    <row r="372" spans="1:16" x14ac:dyDescent="0.2">
      <c r="A372" s="42"/>
    </row>
    <row r="373" spans="1:16" x14ac:dyDescent="0.2">
      <c r="A373" s="42"/>
    </row>
    <row r="374" spans="1:16" x14ac:dyDescent="0.2">
      <c r="A374" s="42"/>
    </row>
    <row r="375" spans="1:16" x14ac:dyDescent="0.2">
      <c r="A375" s="42"/>
    </row>
    <row r="376" spans="1:16" x14ac:dyDescent="0.2">
      <c r="A376" s="42"/>
    </row>
    <row r="377" spans="1:16" x14ac:dyDescent="0.2">
      <c r="A377" s="42"/>
    </row>
    <row r="378" spans="1:16" x14ac:dyDescent="0.2">
      <c r="A378" s="42"/>
    </row>
    <row r="379" spans="1:16" x14ac:dyDescent="0.2">
      <c r="A379" s="42"/>
    </row>
    <row r="380" spans="1:16" x14ac:dyDescent="0.2">
      <c r="A380" s="42"/>
    </row>
    <row r="381" spans="1:16" x14ac:dyDescent="0.2">
      <c r="A381" s="42"/>
    </row>
    <row r="382" spans="1:16" x14ac:dyDescent="0.2">
      <c r="A382" s="42"/>
    </row>
    <row r="383" spans="1:16" x14ac:dyDescent="0.2">
      <c r="A383" s="42"/>
    </row>
    <row r="384" spans="1:16" x14ac:dyDescent="0.2">
      <c r="A384" s="42"/>
    </row>
    <row r="385" spans="1:1" x14ac:dyDescent="0.2">
      <c r="A385" s="42"/>
    </row>
    <row r="386" spans="1:1" x14ac:dyDescent="0.2">
      <c r="A386" s="42"/>
    </row>
    <row r="387" spans="1:1" x14ac:dyDescent="0.2">
      <c r="A387" s="42"/>
    </row>
    <row r="388" spans="1:1" x14ac:dyDescent="0.2">
      <c r="A388" s="42"/>
    </row>
    <row r="389" spans="1:1" x14ac:dyDescent="0.2">
      <c r="A389" s="42"/>
    </row>
    <row r="390" spans="1:1" x14ac:dyDescent="0.2">
      <c r="A390" s="42"/>
    </row>
    <row r="391" spans="1:1" x14ac:dyDescent="0.2">
      <c r="A391" s="42"/>
    </row>
    <row r="392" spans="1:1" x14ac:dyDescent="0.2">
      <c r="A392" s="42"/>
    </row>
    <row r="393" spans="1:1" x14ac:dyDescent="0.2">
      <c r="A393" s="42"/>
    </row>
    <row r="394" spans="1:1" x14ac:dyDescent="0.2">
      <c r="A394" s="42"/>
    </row>
    <row r="395" spans="1:1" x14ac:dyDescent="0.2">
      <c r="A395" s="42"/>
    </row>
    <row r="396" spans="1:1" x14ac:dyDescent="0.2">
      <c r="A396" s="42"/>
    </row>
    <row r="397" spans="1:1" x14ac:dyDescent="0.2">
      <c r="A397" s="42"/>
    </row>
    <row r="398" spans="1:1" x14ac:dyDescent="0.2">
      <c r="A398" s="42"/>
    </row>
    <row r="399" spans="1:1" x14ac:dyDescent="0.2">
      <c r="A399" s="42"/>
    </row>
    <row r="400" spans="1:1" x14ac:dyDescent="0.2">
      <c r="A400" s="42"/>
    </row>
    <row r="401" spans="1:1" x14ac:dyDescent="0.2">
      <c r="A401" s="42"/>
    </row>
    <row r="402" spans="1:1" x14ac:dyDescent="0.2">
      <c r="A402" s="42"/>
    </row>
    <row r="403" spans="1:1" x14ac:dyDescent="0.2">
      <c r="A403" s="42"/>
    </row>
    <row r="404" spans="1:1" x14ac:dyDescent="0.2">
      <c r="A404" s="42"/>
    </row>
    <row r="405" spans="1:1" x14ac:dyDescent="0.2">
      <c r="A405" s="42"/>
    </row>
    <row r="406" spans="1:1" x14ac:dyDescent="0.2">
      <c r="A406" s="42"/>
    </row>
    <row r="407" spans="1:1" x14ac:dyDescent="0.2">
      <c r="A407" s="42"/>
    </row>
    <row r="408" spans="1:1" x14ac:dyDescent="0.2">
      <c r="A408" s="42"/>
    </row>
    <row r="409" spans="1:1" x14ac:dyDescent="0.2">
      <c r="A409" s="42"/>
    </row>
    <row r="410" spans="1:1" x14ac:dyDescent="0.2">
      <c r="A410" s="42"/>
    </row>
    <row r="411" spans="1:1" x14ac:dyDescent="0.2">
      <c r="A411" s="42"/>
    </row>
    <row r="412" spans="1:1" x14ac:dyDescent="0.2">
      <c r="A412" s="42"/>
    </row>
    <row r="413" spans="1:1" x14ac:dyDescent="0.2">
      <c r="A413" s="42"/>
    </row>
    <row r="414" spans="1:1" x14ac:dyDescent="0.2">
      <c r="A414" s="42"/>
    </row>
    <row r="415" spans="1:1" x14ac:dyDescent="0.2">
      <c r="A415" s="42"/>
    </row>
    <row r="416" spans="1:1" x14ac:dyDescent="0.2">
      <c r="A416" s="42"/>
    </row>
    <row r="417" spans="1:1" x14ac:dyDescent="0.2">
      <c r="A417" s="42"/>
    </row>
    <row r="418" spans="1:1" x14ac:dyDescent="0.2">
      <c r="A418" s="42"/>
    </row>
    <row r="419" spans="1:1" x14ac:dyDescent="0.2">
      <c r="A419" s="42"/>
    </row>
    <row r="420" spans="1:1" x14ac:dyDescent="0.2">
      <c r="A420" s="42"/>
    </row>
    <row r="421" spans="1:1" x14ac:dyDescent="0.2">
      <c r="A421" s="42"/>
    </row>
    <row r="422" spans="1:1" x14ac:dyDescent="0.2">
      <c r="A422" s="42"/>
    </row>
    <row r="423" spans="1:1" x14ac:dyDescent="0.2">
      <c r="A423" s="42"/>
    </row>
    <row r="424" spans="1:1" x14ac:dyDescent="0.2">
      <c r="A424" s="42"/>
    </row>
    <row r="425" spans="1:1" x14ac:dyDescent="0.2">
      <c r="A425" s="42"/>
    </row>
    <row r="426" spans="1:1" x14ac:dyDescent="0.2">
      <c r="A426" s="42"/>
    </row>
    <row r="427" spans="1:1" x14ac:dyDescent="0.2">
      <c r="A427" s="42"/>
    </row>
    <row r="428" spans="1:1" x14ac:dyDescent="0.2">
      <c r="A428" s="42"/>
    </row>
    <row r="429" spans="1:1" x14ac:dyDescent="0.2">
      <c r="A429" s="42"/>
    </row>
    <row r="430" spans="1:1" x14ac:dyDescent="0.2">
      <c r="A430" s="42"/>
    </row>
    <row r="431" spans="1:1" x14ac:dyDescent="0.2">
      <c r="A431" s="42"/>
    </row>
    <row r="432" spans="1:1" x14ac:dyDescent="0.2">
      <c r="A432" s="42"/>
    </row>
    <row r="433" spans="1:1" x14ac:dyDescent="0.2">
      <c r="A433" s="42"/>
    </row>
    <row r="434" spans="1:1" x14ac:dyDescent="0.2">
      <c r="A434" s="42"/>
    </row>
    <row r="435" spans="1:1" x14ac:dyDescent="0.2">
      <c r="A435" s="42"/>
    </row>
    <row r="436" spans="1:1" x14ac:dyDescent="0.2">
      <c r="A436" s="42"/>
    </row>
    <row r="437" spans="1:1" x14ac:dyDescent="0.2">
      <c r="A437" s="42"/>
    </row>
    <row r="438" spans="1:1" x14ac:dyDescent="0.2">
      <c r="A438" s="42"/>
    </row>
    <row r="439" spans="1:1" x14ac:dyDescent="0.2">
      <c r="A439" s="42"/>
    </row>
    <row r="440" spans="1:1" x14ac:dyDescent="0.2">
      <c r="A440" s="42"/>
    </row>
    <row r="441" spans="1:1" x14ac:dyDescent="0.2">
      <c r="A441" s="42"/>
    </row>
    <row r="442" spans="1:1" x14ac:dyDescent="0.2">
      <c r="A442" s="42"/>
    </row>
    <row r="443" spans="1:1" x14ac:dyDescent="0.2">
      <c r="A443" s="42"/>
    </row>
    <row r="444" spans="1:1" x14ac:dyDescent="0.2">
      <c r="A444" s="42"/>
    </row>
    <row r="445" spans="1:1" x14ac:dyDescent="0.2">
      <c r="A445" s="42"/>
    </row>
    <row r="446" spans="1:1" x14ac:dyDescent="0.2">
      <c r="A446" s="42"/>
    </row>
    <row r="447" spans="1:1" x14ac:dyDescent="0.2">
      <c r="A447" s="42"/>
    </row>
    <row r="448" spans="1:1" x14ac:dyDescent="0.2">
      <c r="A448" s="42"/>
    </row>
    <row r="449" spans="1:1" x14ac:dyDescent="0.2">
      <c r="A449" s="42"/>
    </row>
    <row r="450" spans="1:1" x14ac:dyDescent="0.2">
      <c r="A450" s="42"/>
    </row>
    <row r="451" spans="1:1" x14ac:dyDescent="0.2">
      <c r="A451" s="42"/>
    </row>
    <row r="452" spans="1:1" x14ac:dyDescent="0.2">
      <c r="A452" s="42"/>
    </row>
    <row r="453" spans="1:1" x14ac:dyDescent="0.2">
      <c r="A453" s="42"/>
    </row>
    <row r="454" spans="1:1" x14ac:dyDescent="0.2">
      <c r="A454" s="42"/>
    </row>
    <row r="455" spans="1:1" x14ac:dyDescent="0.2">
      <c r="A455" s="42"/>
    </row>
    <row r="456" spans="1:1" x14ac:dyDescent="0.2">
      <c r="A456" s="42"/>
    </row>
    <row r="457" spans="1:1" x14ac:dyDescent="0.2">
      <c r="A457" s="42"/>
    </row>
    <row r="458" spans="1:1" x14ac:dyDescent="0.2">
      <c r="A458" s="42"/>
    </row>
    <row r="459" spans="1:1" x14ac:dyDescent="0.2">
      <c r="A459" s="42"/>
    </row>
    <row r="460" spans="1:1" x14ac:dyDescent="0.2">
      <c r="A460" s="42"/>
    </row>
    <row r="461" spans="1:1" x14ac:dyDescent="0.2">
      <c r="A461" s="42"/>
    </row>
    <row r="462" spans="1:1" x14ac:dyDescent="0.2">
      <c r="A462" s="42"/>
    </row>
    <row r="463" spans="1:1" x14ac:dyDescent="0.2">
      <c r="A463" s="42"/>
    </row>
    <row r="464" spans="1:1" x14ac:dyDescent="0.2">
      <c r="A464" s="42"/>
    </row>
    <row r="465" spans="1:1" x14ac:dyDescent="0.2">
      <c r="A465" s="42"/>
    </row>
    <row r="466" spans="1:1" x14ac:dyDescent="0.2">
      <c r="A466" s="42"/>
    </row>
    <row r="467" spans="1:1" x14ac:dyDescent="0.2">
      <c r="A467" s="42"/>
    </row>
    <row r="468" spans="1:1" x14ac:dyDescent="0.2">
      <c r="A468" s="42"/>
    </row>
    <row r="469" spans="1:1" x14ac:dyDescent="0.2">
      <c r="A469" s="42"/>
    </row>
    <row r="470" spans="1:1" x14ac:dyDescent="0.2">
      <c r="A470" s="42"/>
    </row>
    <row r="471" spans="1:1" x14ac:dyDescent="0.2">
      <c r="A471" s="42"/>
    </row>
    <row r="472" spans="1:1" x14ac:dyDescent="0.2">
      <c r="A472" s="42"/>
    </row>
    <row r="473" spans="1:1" x14ac:dyDescent="0.2">
      <c r="A473" s="42"/>
    </row>
    <row r="474" spans="1:1" x14ac:dyDescent="0.2">
      <c r="A474" s="42"/>
    </row>
    <row r="475" spans="1:1" x14ac:dyDescent="0.2">
      <c r="A475" s="42"/>
    </row>
    <row r="476" spans="1:1" x14ac:dyDescent="0.2">
      <c r="A476" s="42"/>
    </row>
    <row r="477" spans="1:1" x14ac:dyDescent="0.2">
      <c r="A477" s="42"/>
    </row>
    <row r="478" spans="1:1" x14ac:dyDescent="0.2">
      <c r="A478" s="42"/>
    </row>
    <row r="479" spans="1:1" x14ac:dyDescent="0.2">
      <c r="A479" s="42"/>
    </row>
    <row r="480" spans="1:1" x14ac:dyDescent="0.2">
      <c r="A480" s="42"/>
    </row>
    <row r="481" spans="1:1" x14ac:dyDescent="0.2">
      <c r="A481" s="42"/>
    </row>
    <row r="482" spans="1:1" x14ac:dyDescent="0.2">
      <c r="A482" s="42"/>
    </row>
    <row r="483" spans="1:1" x14ac:dyDescent="0.2">
      <c r="A483" s="42"/>
    </row>
    <row r="484" spans="1:1" x14ac:dyDescent="0.2">
      <c r="A484" s="42"/>
    </row>
    <row r="485" spans="1:1" x14ac:dyDescent="0.2">
      <c r="A485" s="42"/>
    </row>
    <row r="486" spans="1:1" x14ac:dyDescent="0.2">
      <c r="A486" s="42"/>
    </row>
    <row r="487" spans="1:1" x14ac:dyDescent="0.2">
      <c r="A487" s="42"/>
    </row>
    <row r="488" spans="1:1" x14ac:dyDescent="0.2">
      <c r="A488" s="42"/>
    </row>
    <row r="489" spans="1:1" x14ac:dyDescent="0.2">
      <c r="A489" s="42"/>
    </row>
    <row r="490" spans="1:1" x14ac:dyDescent="0.2">
      <c r="A490" s="42"/>
    </row>
    <row r="491" spans="1:1" x14ac:dyDescent="0.2">
      <c r="A491" s="42"/>
    </row>
    <row r="492" spans="1:1" x14ac:dyDescent="0.2">
      <c r="A492" s="42"/>
    </row>
    <row r="493" spans="1:1" x14ac:dyDescent="0.2">
      <c r="A493" s="42"/>
    </row>
    <row r="494" spans="1:1" x14ac:dyDescent="0.2">
      <c r="A494" s="42"/>
    </row>
    <row r="495" spans="1:1" x14ac:dyDescent="0.2">
      <c r="A495" s="42"/>
    </row>
  </sheetData>
  <mergeCells count="3">
    <mergeCell ref="K1:N1"/>
    <mergeCell ref="G1:I1"/>
    <mergeCell ref="D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2498"/>
  <sheetViews>
    <sheetView zoomScale="75" zoomScaleNormal="75" workbookViewId="0">
      <pane ySplit="3" topLeftCell="A77" activePane="bottomLeft" state="frozen"/>
      <selection pane="bottomLeft" activeCell="P102" sqref="P102"/>
    </sheetView>
  </sheetViews>
  <sheetFormatPr defaultRowHeight="12.75" x14ac:dyDescent="0.2"/>
  <cols>
    <col min="1" max="1" width="12.5703125" bestFit="1" customWidth="1"/>
    <col min="2" max="2" width="9.28515625" style="16" bestFit="1" customWidth="1"/>
    <col min="3" max="4" width="8.85546875" style="16" bestFit="1" customWidth="1"/>
    <col min="5" max="5" width="11.7109375" style="16" bestFit="1" customWidth="1"/>
    <col min="6" max="6" width="12.140625" style="16" bestFit="1"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2.85546875" style="16" customWidth="1"/>
    <col min="13" max="13" width="11.7109375" style="16" customWidth="1"/>
    <col min="14" max="14" width="9.85546875" style="16" hidden="1" customWidth="1"/>
    <col min="15" max="15" width="9.140625" style="16" hidden="1" customWidth="1"/>
    <col min="16" max="16" width="11.7109375" style="16" customWidth="1"/>
    <col min="17" max="17" width="11.7109375" style="14" bestFit="1" customWidth="1"/>
  </cols>
  <sheetData>
    <row r="1" spans="1:17" x14ac:dyDescent="0.2">
      <c r="A1" s="2" t="s">
        <v>42</v>
      </c>
      <c r="B1" s="25" t="s">
        <v>33</v>
      </c>
      <c r="C1" s="25" t="s">
        <v>12</v>
      </c>
      <c r="D1" s="149" t="s">
        <v>101</v>
      </c>
      <c r="E1" s="149"/>
      <c r="F1" s="149"/>
      <c r="G1" s="149" t="s">
        <v>102</v>
      </c>
      <c r="H1" s="149"/>
      <c r="I1" s="15" t="s">
        <v>14</v>
      </c>
      <c r="J1" s="108" t="s">
        <v>179</v>
      </c>
      <c r="K1" s="140" t="s">
        <v>48</v>
      </c>
      <c r="L1" s="140"/>
      <c r="M1" s="140"/>
      <c r="N1" s="140"/>
      <c r="O1" s="140"/>
      <c r="P1" s="140"/>
      <c r="Q1" s="15" t="s">
        <v>96</v>
      </c>
    </row>
    <row r="2" spans="1:17" x14ac:dyDescent="0.2">
      <c r="B2" s="25" t="s">
        <v>27</v>
      </c>
      <c r="C2" s="25" t="s">
        <v>1</v>
      </c>
      <c r="D2" s="15" t="s">
        <v>1</v>
      </c>
      <c r="E2" s="15" t="s">
        <v>87</v>
      </c>
      <c r="F2" s="15" t="s">
        <v>55</v>
      </c>
      <c r="G2" s="15" t="s">
        <v>1</v>
      </c>
      <c r="H2" s="15" t="s">
        <v>55</v>
      </c>
      <c r="I2" s="15" t="s">
        <v>46</v>
      </c>
      <c r="J2" s="108" t="s">
        <v>1</v>
      </c>
      <c r="K2" s="137" t="s">
        <v>105</v>
      </c>
      <c r="L2" s="108" t="s">
        <v>181</v>
      </c>
      <c r="M2" s="15" t="s">
        <v>103</v>
      </c>
      <c r="N2" s="126"/>
      <c r="O2" s="126"/>
      <c r="P2" s="119" t="s">
        <v>187</v>
      </c>
      <c r="Q2" s="15" t="s">
        <v>1</v>
      </c>
    </row>
    <row r="3" spans="1:17" x14ac:dyDescent="0.2">
      <c r="B3" s="25" t="s">
        <v>36</v>
      </c>
      <c r="C3" s="25" t="s">
        <v>37</v>
      </c>
      <c r="D3" s="15" t="s">
        <v>38</v>
      </c>
      <c r="E3" s="15" t="s">
        <v>38</v>
      </c>
      <c r="F3" s="15" t="s">
        <v>38</v>
      </c>
      <c r="G3" s="15" t="s">
        <v>97</v>
      </c>
      <c r="H3" s="15" t="s">
        <v>97</v>
      </c>
      <c r="I3" s="15" t="s">
        <v>45</v>
      </c>
      <c r="J3" s="108"/>
      <c r="K3" s="137" t="s">
        <v>35</v>
      </c>
      <c r="L3" s="108" t="s">
        <v>35</v>
      </c>
      <c r="M3" s="15" t="s">
        <v>104</v>
      </c>
      <c r="N3" s="126"/>
      <c r="O3" s="126"/>
      <c r="P3" s="119" t="s">
        <v>35</v>
      </c>
      <c r="Q3" s="15" t="s">
        <v>95</v>
      </c>
    </row>
    <row r="4" spans="1:17" s="2" customFormat="1" x14ac:dyDescent="0.2">
      <c r="A4" s="42">
        <v>42049</v>
      </c>
      <c r="B4" s="16">
        <v>6.82</v>
      </c>
      <c r="C4" s="16">
        <v>89.07</v>
      </c>
      <c r="D4" s="16">
        <v>23.15</v>
      </c>
      <c r="E4" s="16">
        <v>21.76</v>
      </c>
      <c r="F4" s="16">
        <v>25.26</v>
      </c>
      <c r="G4" s="16">
        <v>6.9</v>
      </c>
      <c r="H4" s="16">
        <v>14.62</v>
      </c>
      <c r="I4" s="16">
        <v>351.58</v>
      </c>
      <c r="J4" s="41">
        <v>2.75</v>
      </c>
      <c r="K4" s="16">
        <v>9.66</v>
      </c>
      <c r="L4" s="16">
        <v>24.16</v>
      </c>
      <c r="M4" s="15"/>
      <c r="N4" s="126"/>
      <c r="O4" s="126"/>
      <c r="P4" s="119"/>
      <c r="Q4" s="16">
        <v>732.3</v>
      </c>
    </row>
    <row r="5" spans="1:17" s="2" customFormat="1" x14ac:dyDescent="0.2">
      <c r="A5" s="42">
        <v>42050</v>
      </c>
      <c r="B5" s="16">
        <v>8.3800000000000008</v>
      </c>
      <c r="C5" s="16">
        <v>82.19</v>
      </c>
      <c r="D5" s="16">
        <v>24.62</v>
      </c>
      <c r="E5" s="16">
        <v>22.24</v>
      </c>
      <c r="F5" s="16">
        <v>29.06</v>
      </c>
      <c r="G5" s="16">
        <v>5.39</v>
      </c>
      <c r="H5" s="16">
        <v>14.54</v>
      </c>
      <c r="I5" s="16">
        <v>11.29</v>
      </c>
      <c r="J5" s="41">
        <v>4.82</v>
      </c>
      <c r="K5" s="16">
        <v>18.649999999999999</v>
      </c>
      <c r="L5" s="16">
        <v>24.29</v>
      </c>
      <c r="M5" s="15"/>
      <c r="N5" s="126"/>
      <c r="O5" s="126"/>
      <c r="P5" s="119"/>
      <c r="Q5" s="16">
        <v>731.54</v>
      </c>
    </row>
    <row r="6" spans="1:17" s="2" customFormat="1" x14ac:dyDescent="0.2">
      <c r="A6" s="42">
        <v>42051</v>
      </c>
      <c r="B6" s="16">
        <v>0</v>
      </c>
      <c r="C6" s="16">
        <v>80.98</v>
      </c>
      <c r="D6" s="16">
        <v>24.54</v>
      </c>
      <c r="E6" s="16">
        <v>22.88</v>
      </c>
      <c r="F6" s="16">
        <v>28.99</v>
      </c>
      <c r="G6" s="16">
        <v>4.55</v>
      </c>
      <c r="H6" s="16">
        <v>11.58</v>
      </c>
      <c r="I6" s="16">
        <v>5.39</v>
      </c>
      <c r="J6" s="41">
        <v>4.3899999999999997</v>
      </c>
      <c r="K6" s="16">
        <v>16.63</v>
      </c>
      <c r="L6" s="16">
        <v>24.39</v>
      </c>
      <c r="M6" s="15"/>
      <c r="N6" s="126"/>
      <c r="O6" s="126"/>
      <c r="P6" s="119"/>
      <c r="Q6" s="16">
        <v>730.7</v>
      </c>
    </row>
    <row r="7" spans="1:17" s="2" customFormat="1" x14ac:dyDescent="0.2">
      <c r="A7" s="42">
        <v>42052</v>
      </c>
      <c r="B7" s="16">
        <v>0.25</v>
      </c>
      <c r="C7" s="16">
        <v>86.46</v>
      </c>
      <c r="D7" s="16">
        <v>24.24</v>
      </c>
      <c r="E7" s="16">
        <v>22.61</v>
      </c>
      <c r="F7" s="16">
        <v>27.21</v>
      </c>
      <c r="G7" s="16">
        <v>5.49</v>
      </c>
      <c r="H7" s="16">
        <v>11.39</v>
      </c>
      <c r="I7" s="16">
        <v>351.27</v>
      </c>
      <c r="J7" s="41">
        <v>4.3600000000000003</v>
      </c>
      <c r="K7" s="16">
        <v>18.53</v>
      </c>
      <c r="L7" s="16">
        <v>24.33</v>
      </c>
      <c r="M7" s="15"/>
      <c r="N7" s="126"/>
      <c r="O7" s="126"/>
      <c r="P7" s="119"/>
      <c r="Q7" s="16">
        <v>730.69</v>
      </c>
    </row>
    <row r="8" spans="1:17" s="2" customFormat="1" x14ac:dyDescent="0.2">
      <c r="A8" s="42">
        <v>42053</v>
      </c>
      <c r="B8" s="16">
        <v>0</v>
      </c>
      <c r="C8" s="16">
        <v>88.77</v>
      </c>
      <c r="D8" s="16">
        <v>24.26</v>
      </c>
      <c r="E8" s="16">
        <v>22.44</v>
      </c>
      <c r="F8" s="16">
        <v>28.42</v>
      </c>
      <c r="G8" s="16">
        <v>4.84</v>
      </c>
      <c r="H8" s="16">
        <v>10.84</v>
      </c>
      <c r="I8" s="16">
        <v>348.56</v>
      </c>
      <c r="J8" s="41">
        <v>4.34</v>
      </c>
      <c r="K8" s="16">
        <v>20.47</v>
      </c>
      <c r="L8" s="16">
        <v>24.42</v>
      </c>
      <c r="M8" s="16"/>
      <c r="N8" s="16"/>
      <c r="O8" s="16"/>
      <c r="P8" s="16"/>
      <c r="Q8" s="16">
        <v>731.68</v>
      </c>
    </row>
    <row r="9" spans="1:17" s="2" customFormat="1" x14ac:dyDescent="0.2">
      <c r="A9" s="42">
        <v>42054</v>
      </c>
      <c r="B9" s="16">
        <v>0.25</v>
      </c>
      <c r="C9" s="16">
        <v>87.26</v>
      </c>
      <c r="D9" s="16">
        <v>23.54</v>
      </c>
      <c r="E9" s="16">
        <v>22.1</v>
      </c>
      <c r="F9" s="16">
        <v>26.98</v>
      </c>
      <c r="G9" s="16">
        <v>5.49</v>
      </c>
      <c r="H9" s="16">
        <v>11.92</v>
      </c>
      <c r="I9" s="16">
        <v>355.4</v>
      </c>
      <c r="J9" s="41">
        <v>3.91</v>
      </c>
      <c r="K9" s="16">
        <v>18.440000000000001</v>
      </c>
      <c r="L9" s="16">
        <v>24.54</v>
      </c>
      <c r="M9" s="16"/>
      <c r="N9" s="16"/>
      <c r="O9" s="16"/>
      <c r="P9" s="16"/>
      <c r="Q9" s="16">
        <v>732.07</v>
      </c>
    </row>
    <row r="10" spans="1:17" s="2" customFormat="1" x14ac:dyDescent="0.2">
      <c r="A10" s="42">
        <v>42055</v>
      </c>
      <c r="B10" s="16">
        <v>0</v>
      </c>
      <c r="C10" s="16">
        <v>82.32</v>
      </c>
      <c r="D10" s="16">
        <v>24.2</v>
      </c>
      <c r="E10" s="16">
        <v>22</v>
      </c>
      <c r="F10" s="16">
        <v>28.65</v>
      </c>
      <c r="G10" s="16">
        <v>4.49</v>
      </c>
      <c r="H10" s="16">
        <v>11.8</v>
      </c>
      <c r="I10" s="16">
        <v>359.68</v>
      </c>
      <c r="J10" s="41">
        <v>2.5</v>
      </c>
      <c r="K10" s="16">
        <v>21.57</v>
      </c>
      <c r="L10" s="16">
        <v>24.78</v>
      </c>
      <c r="M10" s="16">
        <v>43.066872759539208</v>
      </c>
      <c r="N10" s="16">
        <f>M10/K10</f>
        <v>1.9966097709568478</v>
      </c>
      <c r="O10" s="41" t="e">
        <f>N10-#REF!</f>
        <v>#REF!</v>
      </c>
      <c r="P10" s="16"/>
      <c r="Q10" s="16">
        <v>731.5</v>
      </c>
    </row>
    <row r="11" spans="1:17" s="2" customFormat="1" x14ac:dyDescent="0.2">
      <c r="A11" s="42">
        <v>42056</v>
      </c>
      <c r="B11" s="16">
        <v>0</v>
      </c>
      <c r="C11" s="16">
        <v>75.680000000000007</v>
      </c>
      <c r="D11" s="16">
        <v>24.55</v>
      </c>
      <c r="E11" s="16">
        <v>21.8</v>
      </c>
      <c r="F11" s="16">
        <v>29.7</v>
      </c>
      <c r="G11" s="16">
        <v>4.07</v>
      </c>
      <c r="H11" s="16">
        <v>10.94</v>
      </c>
      <c r="I11" s="16">
        <v>22.2</v>
      </c>
      <c r="J11" s="41">
        <v>2.3199999999999998</v>
      </c>
      <c r="K11" s="16">
        <v>21.57</v>
      </c>
      <c r="L11" s="16">
        <v>24.77</v>
      </c>
      <c r="M11" s="16">
        <v>47.977072887929651</v>
      </c>
      <c r="N11" s="16">
        <f t="shared" ref="N11:N74" si="0">M11/K11</f>
        <v>2.2242500179846849</v>
      </c>
      <c r="O11" s="41">
        <f t="shared" ref="O11:O74" si="1">N11-$L1786</f>
        <v>-19.150749982015316</v>
      </c>
      <c r="P11" s="16"/>
      <c r="Q11" s="16">
        <v>731.18</v>
      </c>
    </row>
    <row r="12" spans="1:17" s="2" customFormat="1" x14ac:dyDescent="0.2">
      <c r="A12" s="42">
        <v>42057</v>
      </c>
      <c r="B12" s="16">
        <v>0</v>
      </c>
      <c r="C12" s="16">
        <v>82.79</v>
      </c>
      <c r="D12" s="16">
        <v>24.67</v>
      </c>
      <c r="E12" s="16">
        <v>22.4</v>
      </c>
      <c r="F12" s="16">
        <v>30.24</v>
      </c>
      <c r="G12" s="16">
        <v>4.75</v>
      </c>
      <c r="H12" s="16">
        <v>11.7</v>
      </c>
      <c r="I12" s="16">
        <v>2.17</v>
      </c>
      <c r="J12" s="41">
        <v>2.4700000000000002</v>
      </c>
      <c r="K12" s="16">
        <v>18.850000000000001</v>
      </c>
      <c r="L12" s="16">
        <v>24.76</v>
      </c>
      <c r="M12" s="16">
        <v>41.503377809188983</v>
      </c>
      <c r="N12" s="16">
        <f t="shared" si="0"/>
        <v>2.2017707060577707</v>
      </c>
      <c r="O12" s="41">
        <f t="shared" si="1"/>
        <v>-19.188229293942229</v>
      </c>
      <c r="P12" s="16"/>
      <c r="Q12" s="16">
        <v>730.38</v>
      </c>
    </row>
    <row r="13" spans="1:17" s="2" customFormat="1" x14ac:dyDescent="0.2">
      <c r="A13" s="42">
        <v>42058</v>
      </c>
      <c r="B13" s="16">
        <v>0</v>
      </c>
      <c r="C13" s="16">
        <v>80.540000000000006</v>
      </c>
      <c r="D13" s="16">
        <v>24.53</v>
      </c>
      <c r="E13" s="16">
        <v>22.37</v>
      </c>
      <c r="F13" s="16">
        <v>29.19</v>
      </c>
      <c r="G13" s="16">
        <v>4.55</v>
      </c>
      <c r="H13" s="16">
        <v>11.88</v>
      </c>
      <c r="I13" s="16">
        <v>9.83</v>
      </c>
      <c r="J13" s="41">
        <v>2.33</v>
      </c>
      <c r="K13" s="16">
        <v>19.66</v>
      </c>
      <c r="L13" s="16">
        <v>24.92</v>
      </c>
      <c r="M13" s="16">
        <v>43.6077369499234</v>
      </c>
      <c r="N13" s="16">
        <f t="shared" si="0"/>
        <v>2.21809445320058</v>
      </c>
      <c r="O13" s="41">
        <f t="shared" si="1"/>
        <v>-19.196905546799421</v>
      </c>
      <c r="P13" s="16"/>
      <c r="Q13" s="16">
        <v>730.93</v>
      </c>
    </row>
    <row r="14" spans="1:17" s="2" customFormat="1" x14ac:dyDescent="0.2">
      <c r="A14" s="42">
        <v>42059</v>
      </c>
      <c r="B14" s="16">
        <v>0</v>
      </c>
      <c r="C14" s="16">
        <v>78.599999999999994</v>
      </c>
      <c r="D14" s="16">
        <v>24.5</v>
      </c>
      <c r="E14" s="16">
        <v>21.93</v>
      </c>
      <c r="F14" s="16">
        <v>29.87</v>
      </c>
      <c r="G14" s="16">
        <v>4.45</v>
      </c>
      <c r="H14" s="16">
        <v>9.51</v>
      </c>
      <c r="I14" s="16">
        <v>8.66</v>
      </c>
      <c r="J14" s="41">
        <v>2.85</v>
      </c>
      <c r="K14" s="16">
        <v>15.26</v>
      </c>
      <c r="L14" s="16">
        <v>24.98</v>
      </c>
      <c r="M14" s="16">
        <v>34.295109671878606</v>
      </c>
      <c r="N14" s="16">
        <f t="shared" si="0"/>
        <v>2.2473859549068549</v>
      </c>
      <c r="O14" s="41">
        <f t="shared" si="1"/>
        <v>-19.215614045093147</v>
      </c>
      <c r="P14" s="16"/>
      <c r="Q14" s="16">
        <v>730.75</v>
      </c>
    </row>
    <row r="15" spans="1:17" s="2" customFormat="1" x14ac:dyDescent="0.2">
      <c r="A15" s="42">
        <v>42060</v>
      </c>
      <c r="B15" s="16">
        <v>0</v>
      </c>
      <c r="C15" s="16">
        <v>79.19</v>
      </c>
      <c r="D15" s="16">
        <v>24.09</v>
      </c>
      <c r="E15" s="16">
        <v>21.86</v>
      </c>
      <c r="F15" s="16">
        <v>28.55</v>
      </c>
      <c r="G15" s="16">
        <v>4.74</v>
      </c>
      <c r="H15" s="16">
        <v>10.33</v>
      </c>
      <c r="I15" s="16">
        <v>352.21</v>
      </c>
      <c r="J15" s="41">
        <v>3.61</v>
      </c>
      <c r="K15" s="16">
        <v>25.05</v>
      </c>
      <c r="L15" s="16">
        <v>25.13</v>
      </c>
      <c r="M15" s="16">
        <v>55.350192283267674</v>
      </c>
      <c r="N15" s="16">
        <f t="shared" si="0"/>
        <v>2.2095885143021028</v>
      </c>
      <c r="O15" s="41">
        <f t="shared" si="1"/>
        <v>-19.424411485697899</v>
      </c>
      <c r="P15" s="16"/>
      <c r="Q15" s="16">
        <v>730.64</v>
      </c>
    </row>
    <row r="16" spans="1:17" s="2" customFormat="1" x14ac:dyDescent="0.2">
      <c r="A16" s="42">
        <v>42061</v>
      </c>
      <c r="B16" s="16">
        <v>0</v>
      </c>
      <c r="C16" s="16">
        <v>84.38</v>
      </c>
      <c r="D16" s="16">
        <v>24.11</v>
      </c>
      <c r="E16" s="16">
        <v>21.8</v>
      </c>
      <c r="F16" s="16">
        <v>28.48</v>
      </c>
      <c r="G16" s="16">
        <v>4.42</v>
      </c>
      <c r="H16" s="16">
        <v>9.9600000000000009</v>
      </c>
      <c r="I16" s="16">
        <v>347.78</v>
      </c>
      <c r="J16" s="41">
        <v>2.85</v>
      </c>
      <c r="K16" s="16">
        <v>21.94</v>
      </c>
      <c r="L16" s="16">
        <v>25.11</v>
      </c>
      <c r="M16" s="16">
        <v>49.044631663710341</v>
      </c>
      <c r="N16" s="16">
        <f t="shared" si="0"/>
        <v>2.2353979792028413</v>
      </c>
      <c r="O16" s="41">
        <f t="shared" si="1"/>
        <v>-19.43060202079716</v>
      </c>
      <c r="P16" s="16"/>
      <c r="Q16" s="16">
        <v>730.35</v>
      </c>
    </row>
    <row r="17" spans="1:19" s="2" customFormat="1" x14ac:dyDescent="0.2">
      <c r="A17" s="42">
        <v>42062</v>
      </c>
      <c r="B17" s="16">
        <v>0</v>
      </c>
      <c r="C17" s="16">
        <v>83.19</v>
      </c>
      <c r="D17" s="16">
        <v>24.56</v>
      </c>
      <c r="E17" s="16">
        <v>22.37</v>
      </c>
      <c r="F17" s="16">
        <v>28.85</v>
      </c>
      <c r="G17" s="16">
        <v>4.6100000000000003</v>
      </c>
      <c r="H17" s="16">
        <v>12</v>
      </c>
      <c r="I17" s="16">
        <v>359.26</v>
      </c>
      <c r="J17" s="41">
        <v>4.63</v>
      </c>
      <c r="K17" s="16">
        <v>19.43</v>
      </c>
      <c r="L17" s="16">
        <v>25.06</v>
      </c>
      <c r="M17" s="16">
        <v>43.059442356923704</v>
      </c>
      <c r="N17" s="16">
        <f t="shared" si="0"/>
        <v>2.2161318763213433</v>
      </c>
      <c r="O17" s="41">
        <f t="shared" si="1"/>
        <v>-19.432868123678659</v>
      </c>
      <c r="P17" s="16"/>
      <c r="Q17" s="16">
        <v>730.49</v>
      </c>
    </row>
    <row r="18" spans="1:19" s="2" customFormat="1" x14ac:dyDescent="0.2">
      <c r="A18" s="42">
        <v>42063</v>
      </c>
      <c r="B18" s="16">
        <v>0</v>
      </c>
      <c r="C18" s="16">
        <v>81.38</v>
      </c>
      <c r="D18" s="16">
        <v>25</v>
      </c>
      <c r="E18" s="16">
        <v>22.3</v>
      </c>
      <c r="F18" s="16">
        <v>29.16</v>
      </c>
      <c r="G18" s="16">
        <v>4.62</v>
      </c>
      <c r="H18" s="16">
        <v>11.8</v>
      </c>
      <c r="I18" s="16">
        <v>11.19</v>
      </c>
      <c r="J18" s="41">
        <v>4.7</v>
      </c>
      <c r="K18" s="16">
        <v>18.82</v>
      </c>
      <c r="L18" s="16">
        <v>25.15</v>
      </c>
      <c r="M18" s="16">
        <v>41.819169920347804</v>
      </c>
      <c r="N18" s="16">
        <f t="shared" si="0"/>
        <v>2.2220600382756537</v>
      </c>
      <c r="O18" s="41">
        <f t="shared" si="1"/>
        <v>-19.437939961724346</v>
      </c>
      <c r="P18" s="16"/>
      <c r="Q18" s="16">
        <v>731.22</v>
      </c>
    </row>
    <row r="19" spans="1:19" x14ac:dyDescent="0.2">
      <c r="A19" s="42">
        <v>42064</v>
      </c>
      <c r="B19" s="16">
        <v>0</v>
      </c>
      <c r="C19" s="16">
        <v>82.56</v>
      </c>
      <c r="D19" s="16">
        <v>24.35</v>
      </c>
      <c r="E19" s="16">
        <v>22.27</v>
      </c>
      <c r="F19" s="16">
        <v>27.49</v>
      </c>
      <c r="G19" s="16">
        <v>4.54</v>
      </c>
      <c r="H19" s="16">
        <v>11.58</v>
      </c>
      <c r="I19" s="16">
        <v>26.22</v>
      </c>
      <c r="J19" s="41">
        <v>3.62</v>
      </c>
      <c r="K19" s="16">
        <v>13.44</v>
      </c>
      <c r="L19" s="16">
        <v>25.22</v>
      </c>
      <c r="M19" s="16">
        <v>29.759712875418927</v>
      </c>
      <c r="N19" s="16">
        <f t="shared" si="0"/>
        <v>2.2142643508496227</v>
      </c>
      <c r="O19" s="41">
        <f t="shared" si="1"/>
        <v>-19.485735649150378</v>
      </c>
      <c r="Q19" s="16">
        <v>731.61</v>
      </c>
      <c r="S19" s="1"/>
    </row>
    <row r="20" spans="1:19" x14ac:dyDescent="0.2">
      <c r="A20" s="42">
        <f>A19+1</f>
        <v>42065</v>
      </c>
      <c r="B20" s="16">
        <v>0.375</v>
      </c>
      <c r="C20" s="16">
        <v>81.37</v>
      </c>
      <c r="D20" s="16">
        <v>23.9</v>
      </c>
      <c r="E20" s="16">
        <v>22.13</v>
      </c>
      <c r="F20" s="16">
        <v>28.25</v>
      </c>
      <c r="G20" s="16">
        <v>5.53</v>
      </c>
      <c r="H20" s="16">
        <v>13.52</v>
      </c>
      <c r="I20" s="16">
        <v>12.51</v>
      </c>
      <c r="J20" s="41">
        <v>4.8099999999999996</v>
      </c>
      <c r="K20" s="16">
        <v>20.05</v>
      </c>
      <c r="L20" s="16">
        <v>25.41</v>
      </c>
      <c r="M20" s="16">
        <v>43.74658179879679</v>
      </c>
      <c r="N20" s="16">
        <f t="shared" si="0"/>
        <v>2.1818744039300144</v>
      </c>
      <c r="O20" s="41">
        <f t="shared" si="1"/>
        <v>-19.548125596069987</v>
      </c>
      <c r="Q20" s="16">
        <v>731.52</v>
      </c>
      <c r="S20" s="1"/>
    </row>
    <row r="21" spans="1:19" x14ac:dyDescent="0.2">
      <c r="A21" s="42">
        <f t="shared" ref="A21:A84" si="2">A20+1</f>
        <v>42066</v>
      </c>
      <c r="B21" s="16">
        <v>0.125</v>
      </c>
      <c r="C21" s="16">
        <v>73.98</v>
      </c>
      <c r="D21" s="16">
        <v>24.21</v>
      </c>
      <c r="E21" s="16">
        <v>21.66</v>
      </c>
      <c r="F21" s="16">
        <v>29.39</v>
      </c>
      <c r="G21" s="16">
        <v>5.31</v>
      </c>
      <c r="H21" s="16">
        <v>12.78</v>
      </c>
      <c r="I21" s="16">
        <v>23.03</v>
      </c>
      <c r="J21" s="41">
        <v>5.87</v>
      </c>
      <c r="K21" s="16">
        <v>22.14</v>
      </c>
      <c r="L21" s="16">
        <v>25.56</v>
      </c>
      <c r="M21" s="16">
        <v>48.874769203918753</v>
      </c>
      <c r="N21" s="16">
        <f t="shared" si="0"/>
        <v>2.2075324843685071</v>
      </c>
      <c r="O21" s="41">
        <f t="shared" si="1"/>
        <v>-19.505467515631494</v>
      </c>
      <c r="Q21" s="16">
        <v>730.6</v>
      </c>
      <c r="S21" s="1"/>
    </row>
    <row r="22" spans="1:19" x14ac:dyDescent="0.2">
      <c r="A22" s="42">
        <f t="shared" si="2"/>
        <v>42067</v>
      </c>
      <c r="B22" s="16">
        <v>0</v>
      </c>
      <c r="C22" s="16">
        <v>78.819999999999993</v>
      </c>
      <c r="D22" s="16">
        <v>24.5</v>
      </c>
      <c r="E22" s="16">
        <v>21.4</v>
      </c>
      <c r="F22" s="16">
        <v>30.26</v>
      </c>
      <c r="G22" s="16">
        <v>4.05</v>
      </c>
      <c r="H22" s="16">
        <v>9.94</v>
      </c>
      <c r="I22" s="16">
        <v>1.62</v>
      </c>
      <c r="J22" s="41">
        <v>4.8499999999999996</v>
      </c>
      <c r="K22" s="16">
        <v>19.53</v>
      </c>
      <c r="L22" s="16">
        <v>25.51</v>
      </c>
      <c r="M22" s="16">
        <v>42.82987747611687</v>
      </c>
      <c r="N22" s="16">
        <f t="shared" si="0"/>
        <v>2.1930300807023486</v>
      </c>
      <c r="O22" s="41">
        <f t="shared" si="1"/>
        <v>-19.568969919297651</v>
      </c>
      <c r="Q22" s="16">
        <v>729.9</v>
      </c>
      <c r="S22" s="1"/>
    </row>
    <row r="23" spans="1:19" x14ac:dyDescent="0.2">
      <c r="A23" s="42">
        <f t="shared" si="2"/>
        <v>42068</v>
      </c>
      <c r="B23" s="16">
        <v>0</v>
      </c>
      <c r="C23" s="16">
        <v>82.23</v>
      </c>
      <c r="D23" s="16">
        <v>24.75</v>
      </c>
      <c r="E23" s="16">
        <v>21.83</v>
      </c>
      <c r="F23" s="16">
        <v>30.04</v>
      </c>
      <c r="G23" s="16">
        <v>4.32</v>
      </c>
      <c r="H23" s="16">
        <v>11.07</v>
      </c>
      <c r="I23" s="16">
        <v>355.97</v>
      </c>
      <c r="J23" s="41">
        <v>5.5</v>
      </c>
      <c r="K23" s="16">
        <v>24.24</v>
      </c>
      <c r="L23" s="16">
        <v>25.49</v>
      </c>
      <c r="M23" s="16">
        <v>53.533977243959988</v>
      </c>
      <c r="N23" s="16">
        <f t="shared" si="0"/>
        <v>2.2084974110544553</v>
      </c>
      <c r="O23" s="41">
        <f t="shared" si="1"/>
        <v>-19.616502588945544</v>
      </c>
      <c r="Q23" s="16">
        <v>730.07</v>
      </c>
      <c r="S23" s="1"/>
    </row>
    <row r="24" spans="1:19" x14ac:dyDescent="0.2">
      <c r="A24" s="42">
        <f t="shared" si="2"/>
        <v>42069</v>
      </c>
      <c r="B24" s="16">
        <v>0</v>
      </c>
      <c r="C24" s="16">
        <v>77.38</v>
      </c>
      <c r="D24" s="16">
        <v>25.01</v>
      </c>
      <c r="E24" s="16">
        <v>22.27</v>
      </c>
      <c r="F24" s="16">
        <v>29.96</v>
      </c>
      <c r="G24" s="16">
        <v>4.57</v>
      </c>
      <c r="H24" s="16">
        <v>12.5</v>
      </c>
      <c r="I24" s="16">
        <v>21.73</v>
      </c>
      <c r="J24" s="41">
        <v>5.62</v>
      </c>
      <c r="K24" s="16">
        <v>20.76</v>
      </c>
      <c r="L24" s="16">
        <v>25.67</v>
      </c>
      <c r="M24" s="16">
        <v>45.320271952735723</v>
      </c>
      <c r="N24" s="16">
        <f t="shared" si="0"/>
        <v>2.1830574158350537</v>
      </c>
      <c r="O24" s="41">
        <f t="shared" si="1"/>
        <v>-19.747942584164946</v>
      </c>
      <c r="Q24" s="16">
        <v>730.6</v>
      </c>
      <c r="S24" s="1"/>
    </row>
    <row r="25" spans="1:19" x14ac:dyDescent="0.2">
      <c r="A25" s="42">
        <f t="shared" si="2"/>
        <v>42070</v>
      </c>
      <c r="B25" s="16">
        <v>0</v>
      </c>
      <c r="C25" s="16">
        <v>77.650000000000006</v>
      </c>
      <c r="D25" s="16">
        <v>24.22</v>
      </c>
      <c r="E25" s="16">
        <v>21.93</v>
      </c>
      <c r="F25" s="16">
        <v>28.55</v>
      </c>
      <c r="G25" s="16">
        <v>4.74</v>
      </c>
      <c r="H25" s="16">
        <v>12.11</v>
      </c>
      <c r="I25" s="16">
        <v>8.36</v>
      </c>
      <c r="J25" s="41">
        <v>4.91</v>
      </c>
      <c r="K25" s="16">
        <v>18.329999999999998</v>
      </c>
      <c r="L25" s="16">
        <v>25.75</v>
      </c>
      <c r="M25" s="16">
        <v>40.429425431157746</v>
      </c>
      <c r="N25" s="16">
        <f t="shared" si="0"/>
        <v>2.2056424130473404</v>
      </c>
      <c r="O25" s="41">
        <f t="shared" si="1"/>
        <v>-19.813357586952659</v>
      </c>
      <c r="Q25" s="16">
        <v>730.85</v>
      </c>
      <c r="S25" s="1"/>
    </row>
    <row r="26" spans="1:19" x14ac:dyDescent="0.2">
      <c r="A26" s="42">
        <f t="shared" si="2"/>
        <v>42071</v>
      </c>
      <c r="B26" s="16">
        <v>0</v>
      </c>
      <c r="C26" s="16">
        <v>77.83</v>
      </c>
      <c r="D26" s="16">
        <v>24.28</v>
      </c>
      <c r="E26" s="16">
        <v>22</v>
      </c>
      <c r="F26" s="16">
        <v>28.38</v>
      </c>
      <c r="G26" s="16">
        <v>5.09</v>
      </c>
      <c r="H26" s="16">
        <v>15.72</v>
      </c>
      <c r="I26" s="16">
        <v>21.4</v>
      </c>
      <c r="J26" s="41">
        <v>5.15</v>
      </c>
      <c r="K26" s="16">
        <v>18.190000000000001</v>
      </c>
      <c r="L26" s="16">
        <v>25.82</v>
      </c>
      <c r="M26" s="16">
        <v>40.346395001931036</v>
      </c>
      <c r="N26" s="16">
        <f t="shared" si="0"/>
        <v>2.2180536009857632</v>
      </c>
      <c r="O26" s="41">
        <f t="shared" si="1"/>
        <v>-19.75994639901424</v>
      </c>
      <c r="Q26" s="16">
        <v>729.41</v>
      </c>
      <c r="S26" s="1"/>
    </row>
    <row r="27" spans="1:19" x14ac:dyDescent="0.2">
      <c r="A27" s="42">
        <f t="shared" si="2"/>
        <v>42072</v>
      </c>
      <c r="B27" s="16">
        <v>0</v>
      </c>
      <c r="C27" s="16">
        <v>79.319999999999993</v>
      </c>
      <c r="D27" s="16">
        <v>24.23</v>
      </c>
      <c r="E27" s="16">
        <v>21.69</v>
      </c>
      <c r="F27" s="16">
        <v>29.12</v>
      </c>
      <c r="G27" s="16">
        <v>4.78</v>
      </c>
      <c r="H27" s="16">
        <v>11.9</v>
      </c>
      <c r="I27" s="16">
        <v>19</v>
      </c>
      <c r="J27" s="41">
        <v>5.04</v>
      </c>
      <c r="K27" s="16">
        <v>18.29</v>
      </c>
      <c r="L27" s="16">
        <v>25.84</v>
      </c>
      <c r="M27" s="16">
        <v>40.694932724616315</v>
      </c>
      <c r="N27" s="16">
        <f t="shared" si="0"/>
        <v>2.224982653068142</v>
      </c>
      <c r="O27" s="41">
        <f t="shared" si="1"/>
        <v>-19.774017346931856</v>
      </c>
      <c r="Q27" s="16">
        <v>728.7</v>
      </c>
      <c r="S27" s="1"/>
    </row>
    <row r="28" spans="1:19" x14ac:dyDescent="0.2">
      <c r="A28" s="42">
        <f t="shared" si="2"/>
        <v>42073</v>
      </c>
      <c r="B28" s="16">
        <v>0</v>
      </c>
      <c r="C28" s="16">
        <v>81.8</v>
      </c>
      <c r="D28" s="16">
        <v>24.83</v>
      </c>
      <c r="E28" s="16">
        <v>22.24</v>
      </c>
      <c r="F28" s="16">
        <v>30.68</v>
      </c>
      <c r="G28" s="16">
        <v>5.0199999999999996</v>
      </c>
      <c r="H28" s="16">
        <v>10.56</v>
      </c>
      <c r="I28" s="16">
        <v>356.34</v>
      </c>
      <c r="J28" s="41">
        <v>5.51</v>
      </c>
      <c r="K28" s="16">
        <v>22.69</v>
      </c>
      <c r="L28" s="16">
        <v>25.81</v>
      </c>
      <c r="M28" s="16">
        <v>50.091022432039885</v>
      </c>
      <c r="N28" s="16">
        <f t="shared" si="0"/>
        <v>2.2076254928179764</v>
      </c>
      <c r="O28" s="41">
        <f t="shared" si="1"/>
        <v>-19.833374507182025</v>
      </c>
      <c r="Q28" s="16">
        <v>728.9</v>
      </c>
      <c r="S28" s="1"/>
    </row>
    <row r="29" spans="1:19" x14ac:dyDescent="0.2">
      <c r="A29" s="42">
        <f t="shared" si="2"/>
        <v>42074</v>
      </c>
      <c r="B29" s="16">
        <v>0</v>
      </c>
      <c r="C29" s="16">
        <v>83.53</v>
      </c>
      <c r="D29" s="16">
        <v>25.05</v>
      </c>
      <c r="E29" s="16">
        <v>22.98</v>
      </c>
      <c r="F29" s="16">
        <v>29.29</v>
      </c>
      <c r="G29" s="16">
        <v>5.0199999999999996</v>
      </c>
      <c r="H29" s="16">
        <v>11</v>
      </c>
      <c r="I29" s="16">
        <v>355.01</v>
      </c>
      <c r="J29" s="41">
        <v>5.24</v>
      </c>
      <c r="K29" s="16">
        <v>21.23</v>
      </c>
      <c r="L29" s="16">
        <v>25.84</v>
      </c>
      <c r="M29" s="16">
        <v>46.897072507769515</v>
      </c>
      <c r="N29" s="16">
        <f t="shared" si="0"/>
        <v>2.2090001181238583</v>
      </c>
      <c r="O29" s="41">
        <f t="shared" si="1"/>
        <v>-19.915999881876143</v>
      </c>
      <c r="Q29" s="16">
        <v>729.22</v>
      </c>
      <c r="S29" s="1"/>
    </row>
    <row r="30" spans="1:19" x14ac:dyDescent="0.2">
      <c r="A30" s="42">
        <f t="shared" si="2"/>
        <v>42075</v>
      </c>
      <c r="B30" s="16">
        <v>0</v>
      </c>
      <c r="C30" s="16">
        <v>83.99</v>
      </c>
      <c r="D30" s="16">
        <v>24.55</v>
      </c>
      <c r="E30" s="16">
        <v>22.51</v>
      </c>
      <c r="F30" s="16">
        <v>28.38</v>
      </c>
      <c r="G30" s="16">
        <v>4.8899999999999997</v>
      </c>
      <c r="H30" s="16">
        <v>11.19</v>
      </c>
      <c r="I30" s="16">
        <v>358.92</v>
      </c>
      <c r="J30" s="41">
        <v>4.1399999999999997</v>
      </c>
      <c r="K30" s="16">
        <v>15.69</v>
      </c>
      <c r="L30" s="16">
        <v>25.87</v>
      </c>
      <c r="M30" s="16">
        <v>34.723826622786973</v>
      </c>
      <c r="N30" s="16">
        <f t="shared" si="0"/>
        <v>2.2131183315989147</v>
      </c>
      <c r="O30" s="41">
        <f t="shared" si="1"/>
        <v>-20.000881668401085</v>
      </c>
      <c r="Q30" s="16">
        <v>729.76</v>
      </c>
      <c r="S30" s="1"/>
    </row>
    <row r="31" spans="1:19" x14ac:dyDescent="0.2">
      <c r="A31" s="42">
        <f t="shared" si="2"/>
        <v>42076</v>
      </c>
      <c r="B31" s="16">
        <v>0</v>
      </c>
      <c r="C31" s="16">
        <v>80.27</v>
      </c>
      <c r="D31" s="16">
        <v>24.23</v>
      </c>
      <c r="E31" s="16">
        <v>21.93</v>
      </c>
      <c r="F31" s="16">
        <v>28.35</v>
      </c>
      <c r="G31" s="16">
        <v>5.39</v>
      </c>
      <c r="H31" s="16">
        <v>13.17</v>
      </c>
      <c r="I31" s="16">
        <v>4.8600000000000003</v>
      </c>
      <c r="J31" s="41">
        <v>5.32</v>
      </c>
      <c r="K31" s="16">
        <v>19.920000000000002</v>
      </c>
      <c r="L31" s="16">
        <v>26.06</v>
      </c>
      <c r="M31" s="16">
        <v>43.886031447883063</v>
      </c>
      <c r="N31" s="16">
        <f t="shared" si="0"/>
        <v>2.2031140285081858</v>
      </c>
      <c r="O31" s="41">
        <f t="shared" si="1"/>
        <v>-20.085885971491816</v>
      </c>
      <c r="Q31" s="16">
        <v>729.61</v>
      </c>
      <c r="S31" s="1"/>
    </row>
    <row r="32" spans="1:19" x14ac:dyDescent="0.2">
      <c r="A32" s="42">
        <f t="shared" si="2"/>
        <v>42077</v>
      </c>
      <c r="B32" s="16">
        <v>0</v>
      </c>
      <c r="C32" s="16">
        <v>82.69</v>
      </c>
      <c r="D32" s="16">
        <v>24.38</v>
      </c>
      <c r="E32" s="16">
        <v>22.13</v>
      </c>
      <c r="F32" s="16">
        <v>29.73</v>
      </c>
      <c r="G32" s="16">
        <v>4.91</v>
      </c>
      <c r="H32" s="16">
        <v>11</v>
      </c>
      <c r="I32" s="16">
        <v>354.79</v>
      </c>
      <c r="J32" s="41">
        <v>5.07</v>
      </c>
      <c r="K32" s="16">
        <v>20.260000000000002</v>
      </c>
      <c r="L32" s="16">
        <v>26</v>
      </c>
      <c r="M32" s="16">
        <v>45.013206244648593</v>
      </c>
      <c r="N32" s="16">
        <f t="shared" si="0"/>
        <v>2.2217772085216483</v>
      </c>
      <c r="O32" s="41">
        <f t="shared" si="1"/>
        <v>-20.153222791478353</v>
      </c>
      <c r="Q32" s="16">
        <v>729.67</v>
      </c>
      <c r="S32" s="1"/>
    </row>
    <row r="33" spans="1:19" x14ac:dyDescent="0.2">
      <c r="A33" s="42">
        <f t="shared" si="2"/>
        <v>42078</v>
      </c>
      <c r="B33" s="16">
        <v>0</v>
      </c>
      <c r="C33" s="16">
        <v>81.319999999999993</v>
      </c>
      <c r="D33" s="16">
        <v>24.58</v>
      </c>
      <c r="E33" s="16">
        <v>22.1</v>
      </c>
      <c r="F33" s="16">
        <v>30.41</v>
      </c>
      <c r="G33" s="16">
        <v>4.28</v>
      </c>
      <c r="H33" s="16">
        <v>10.02</v>
      </c>
      <c r="I33" s="16">
        <v>2.0499999999999998</v>
      </c>
      <c r="J33" s="41">
        <v>4.7300000000000004</v>
      </c>
      <c r="K33" s="16">
        <v>17.829999999999998</v>
      </c>
      <c r="L33" s="16">
        <v>26.07</v>
      </c>
      <c r="M33" s="16">
        <v>39.685261969212213</v>
      </c>
      <c r="N33" s="16">
        <f t="shared" si="0"/>
        <v>2.2257578221655758</v>
      </c>
      <c r="O33" s="41">
        <f t="shared" si="1"/>
        <v>-20.193242177834424</v>
      </c>
      <c r="Q33" s="16">
        <v>730.33</v>
      </c>
      <c r="S33" s="1"/>
    </row>
    <row r="34" spans="1:19" x14ac:dyDescent="0.2">
      <c r="A34" s="42">
        <f t="shared" si="2"/>
        <v>42079</v>
      </c>
      <c r="B34" s="16">
        <v>0</v>
      </c>
      <c r="C34" s="16">
        <v>75.52</v>
      </c>
      <c r="D34" s="16">
        <v>24.39</v>
      </c>
      <c r="E34" s="16">
        <v>21.74</v>
      </c>
      <c r="F34" s="16">
        <v>30</v>
      </c>
      <c r="G34" s="16">
        <v>5.13</v>
      </c>
      <c r="H34" s="16">
        <v>12.01</v>
      </c>
      <c r="I34" s="16">
        <v>19.399999999999999</v>
      </c>
      <c r="J34" s="41">
        <v>5.51</v>
      </c>
      <c r="K34" s="16">
        <v>18.440000000000001</v>
      </c>
      <c r="L34" s="16">
        <v>26.22</v>
      </c>
      <c r="M34" s="16">
        <v>41.370840162535735</v>
      </c>
      <c r="N34" s="16">
        <f t="shared" si="0"/>
        <v>2.2435379697687492</v>
      </c>
      <c r="O34" s="41">
        <f t="shared" si="1"/>
        <v>-20.288462030231251</v>
      </c>
      <c r="Q34" s="16">
        <v>731.19</v>
      </c>
      <c r="S34" s="1"/>
    </row>
    <row r="35" spans="1:19" x14ac:dyDescent="0.2">
      <c r="A35" s="42">
        <f t="shared" si="2"/>
        <v>42080</v>
      </c>
      <c r="B35" s="16">
        <v>0</v>
      </c>
      <c r="C35" s="16">
        <v>83.17</v>
      </c>
      <c r="D35" s="16">
        <v>23.2</v>
      </c>
      <c r="E35" s="16">
        <v>21.63</v>
      </c>
      <c r="F35" s="16">
        <v>26.31</v>
      </c>
      <c r="G35" s="16">
        <v>5.95</v>
      </c>
      <c r="H35" s="16">
        <v>13.92</v>
      </c>
      <c r="I35" s="16">
        <v>356.42</v>
      </c>
      <c r="J35" s="41">
        <v>4.42</v>
      </c>
      <c r="K35" s="16">
        <v>17.510000000000002</v>
      </c>
      <c r="L35" s="16">
        <v>26.21</v>
      </c>
      <c r="M35" s="16">
        <v>39.475223495278669</v>
      </c>
      <c r="N35" s="16">
        <f t="shared" si="0"/>
        <v>2.2544388061267084</v>
      </c>
      <c r="O35" s="41">
        <f t="shared" si="1"/>
        <v>-20.406561193873294</v>
      </c>
      <c r="Q35" s="16">
        <v>731.9</v>
      </c>
      <c r="S35" s="1"/>
    </row>
    <row r="36" spans="1:19" x14ac:dyDescent="0.2">
      <c r="A36" s="42">
        <f t="shared" si="2"/>
        <v>42081</v>
      </c>
      <c r="B36" s="16">
        <v>7.74</v>
      </c>
      <c r="C36" s="16">
        <v>85.1</v>
      </c>
      <c r="D36" s="16">
        <v>23.1</v>
      </c>
      <c r="E36" s="16">
        <v>21.05</v>
      </c>
      <c r="F36" s="16">
        <v>26.34</v>
      </c>
      <c r="G36" s="16">
        <v>5.19</v>
      </c>
      <c r="H36" s="16">
        <v>11.31</v>
      </c>
      <c r="I36" s="16">
        <v>356.91</v>
      </c>
      <c r="J36" s="41">
        <v>4.51</v>
      </c>
      <c r="K36" s="16">
        <v>19.59</v>
      </c>
      <c r="L36" s="16">
        <v>26.25</v>
      </c>
      <c r="M36" s="16">
        <v>44.067903511902031</v>
      </c>
      <c r="N36" s="16">
        <f t="shared" si="0"/>
        <v>2.2495101333283323</v>
      </c>
      <c r="O36" s="41">
        <f t="shared" si="1"/>
        <v>-20.577489866671669</v>
      </c>
      <c r="Q36" s="16">
        <v>731.94</v>
      </c>
      <c r="S36" s="1"/>
    </row>
    <row r="37" spans="1:19" x14ac:dyDescent="0.2">
      <c r="A37" s="42">
        <f t="shared" si="2"/>
        <v>42082</v>
      </c>
      <c r="B37" s="16">
        <v>0</v>
      </c>
      <c r="C37" s="16">
        <v>80.239999999999995</v>
      </c>
      <c r="D37" s="16">
        <v>23.77</v>
      </c>
      <c r="E37" s="16">
        <v>21.3</v>
      </c>
      <c r="F37" s="16">
        <v>28.01</v>
      </c>
      <c r="G37" s="16">
        <v>3.82</v>
      </c>
      <c r="H37" s="16">
        <v>11.05</v>
      </c>
      <c r="I37" s="16">
        <v>5.14</v>
      </c>
      <c r="J37" s="41">
        <v>4.54</v>
      </c>
      <c r="K37" s="16">
        <v>17.62</v>
      </c>
      <c r="L37" s="16">
        <v>26.36</v>
      </c>
      <c r="M37" s="16">
        <v>39.42001387584488</v>
      </c>
      <c r="N37" s="16">
        <f t="shared" si="0"/>
        <v>2.237231207482683</v>
      </c>
      <c r="O37" s="41">
        <f t="shared" si="1"/>
        <v>-20.443768792517318</v>
      </c>
      <c r="Q37" s="16">
        <v>732.31</v>
      </c>
      <c r="S37" s="1"/>
    </row>
    <row r="38" spans="1:19" x14ac:dyDescent="0.2">
      <c r="A38" s="42">
        <f t="shared" si="2"/>
        <v>42083</v>
      </c>
      <c r="B38" s="16">
        <v>0</v>
      </c>
      <c r="C38" s="16">
        <v>80.92</v>
      </c>
      <c r="D38" s="16">
        <v>23.93</v>
      </c>
      <c r="E38" s="16">
        <v>21.33</v>
      </c>
      <c r="F38" s="16">
        <v>28.25</v>
      </c>
      <c r="G38" s="16">
        <v>4.45</v>
      </c>
      <c r="H38" s="16">
        <v>10.47</v>
      </c>
      <c r="I38" s="16">
        <v>2.2999999999999998</v>
      </c>
      <c r="J38" s="41">
        <v>5.07</v>
      </c>
      <c r="K38" s="16">
        <v>20.21</v>
      </c>
      <c r="L38" s="16">
        <v>26.36</v>
      </c>
      <c r="M38" s="16">
        <v>45.37435837177415</v>
      </c>
      <c r="N38" s="16">
        <f t="shared" si="0"/>
        <v>2.2451439075593345</v>
      </c>
      <c r="O38" s="41">
        <f t="shared" si="1"/>
        <v>-20.489856092440665</v>
      </c>
      <c r="Q38" s="16">
        <v>732.82</v>
      </c>
      <c r="S38" s="1"/>
    </row>
    <row r="39" spans="1:19" x14ac:dyDescent="0.2">
      <c r="A39" s="42">
        <f t="shared" si="2"/>
        <v>42084</v>
      </c>
      <c r="B39" s="16">
        <v>0</v>
      </c>
      <c r="C39" s="16">
        <v>81.41</v>
      </c>
      <c r="D39" s="16">
        <v>24.34</v>
      </c>
      <c r="E39" s="16">
        <v>21.97</v>
      </c>
      <c r="F39" s="16">
        <v>29.33</v>
      </c>
      <c r="G39" s="16">
        <v>4.16</v>
      </c>
      <c r="H39" s="16">
        <v>9.94</v>
      </c>
      <c r="I39" s="16">
        <v>354.25</v>
      </c>
      <c r="J39" s="41">
        <v>5.7</v>
      </c>
      <c r="K39" s="16">
        <v>23.16</v>
      </c>
      <c r="L39" s="16">
        <v>26.4</v>
      </c>
      <c r="M39" s="16">
        <v>50.656942631243801</v>
      </c>
      <c r="N39" s="16">
        <f t="shared" si="0"/>
        <v>2.1872600445269343</v>
      </c>
      <c r="O39" s="41">
        <f t="shared" si="1"/>
        <v>-20.592739955473068</v>
      </c>
      <c r="Q39" s="16">
        <v>732.98</v>
      </c>
      <c r="S39" s="1"/>
    </row>
    <row r="40" spans="1:19" x14ac:dyDescent="0.2">
      <c r="A40" s="42">
        <f t="shared" si="2"/>
        <v>42085</v>
      </c>
      <c r="B40" s="16">
        <v>0</v>
      </c>
      <c r="C40" s="16">
        <v>79.77</v>
      </c>
      <c r="D40" s="16">
        <v>23.76</v>
      </c>
      <c r="E40" s="16">
        <v>21.27</v>
      </c>
      <c r="F40" s="16">
        <v>28.31</v>
      </c>
      <c r="G40" s="16">
        <v>4.57</v>
      </c>
      <c r="H40" s="16">
        <v>11.02</v>
      </c>
      <c r="I40" s="16">
        <v>359.45</v>
      </c>
      <c r="J40" s="41">
        <v>5.26</v>
      </c>
      <c r="K40" s="16">
        <v>20.88</v>
      </c>
      <c r="L40" s="16">
        <v>26.45</v>
      </c>
      <c r="M40" s="16">
        <v>45.99808019132422</v>
      </c>
      <c r="N40" s="16">
        <f t="shared" si="0"/>
        <v>2.2029731892396658</v>
      </c>
      <c r="O40" s="41">
        <f t="shared" si="1"/>
        <v>-20.684026810760336</v>
      </c>
      <c r="Q40" s="16">
        <v>732.63</v>
      </c>
      <c r="S40" s="1"/>
    </row>
    <row r="41" spans="1:19" x14ac:dyDescent="0.2">
      <c r="A41" s="42">
        <f t="shared" si="2"/>
        <v>42086</v>
      </c>
      <c r="B41" s="16">
        <v>0</v>
      </c>
      <c r="C41" s="16">
        <v>79.67</v>
      </c>
      <c r="D41" s="16">
        <v>23.65</v>
      </c>
      <c r="E41" s="16">
        <v>21.16</v>
      </c>
      <c r="F41" s="16">
        <v>28.22</v>
      </c>
      <c r="G41" s="16">
        <v>4.49</v>
      </c>
      <c r="H41" s="16">
        <v>10.78</v>
      </c>
      <c r="I41" s="16">
        <v>357.44</v>
      </c>
      <c r="J41" s="41">
        <v>5.18</v>
      </c>
      <c r="K41" s="16">
        <v>20.69</v>
      </c>
      <c r="L41" s="16">
        <v>26.47</v>
      </c>
      <c r="M41" s="16">
        <v>45.817763327852688</v>
      </c>
      <c r="N41" s="16">
        <f t="shared" si="0"/>
        <v>2.2144883193742237</v>
      </c>
      <c r="O41" s="41">
        <f t="shared" si="1"/>
        <v>-20.778511680625776</v>
      </c>
      <c r="Q41" s="16">
        <v>732.73</v>
      </c>
      <c r="S41" s="1"/>
    </row>
    <row r="42" spans="1:19" x14ac:dyDescent="0.2">
      <c r="A42" s="42">
        <f t="shared" si="2"/>
        <v>42087</v>
      </c>
      <c r="B42" s="16">
        <v>0</v>
      </c>
      <c r="C42" s="16">
        <v>82.03</v>
      </c>
      <c r="D42" s="16">
        <v>23.75</v>
      </c>
      <c r="E42" s="16">
        <v>21.4</v>
      </c>
      <c r="F42" s="16">
        <v>29.06</v>
      </c>
      <c r="G42" s="16">
        <v>4.49</v>
      </c>
      <c r="H42" s="16">
        <v>10.43</v>
      </c>
      <c r="I42" s="16">
        <v>353.82</v>
      </c>
      <c r="J42" s="41">
        <v>4.5999999999999996</v>
      </c>
      <c r="K42" s="16">
        <v>17.809999999999999</v>
      </c>
      <c r="L42" s="16">
        <v>26.45</v>
      </c>
      <c r="M42" s="16">
        <v>39.123661771528937</v>
      </c>
      <c r="N42" s="16">
        <f t="shared" si="0"/>
        <v>2.196724411652383</v>
      </c>
      <c r="O42" s="41">
        <f t="shared" si="1"/>
        <v>-20.677275588347616</v>
      </c>
      <c r="Q42" s="16">
        <v>733.06</v>
      </c>
      <c r="S42" s="1"/>
    </row>
    <row r="43" spans="1:19" x14ac:dyDescent="0.2">
      <c r="A43" s="42">
        <f t="shared" si="2"/>
        <v>42088</v>
      </c>
      <c r="B43" s="16">
        <v>0</v>
      </c>
      <c r="C43" s="16">
        <v>81.040000000000006</v>
      </c>
      <c r="D43" s="16">
        <v>24.06</v>
      </c>
      <c r="E43" s="16">
        <v>21.4</v>
      </c>
      <c r="F43" s="16">
        <v>28.72</v>
      </c>
      <c r="G43" s="16">
        <v>5.31</v>
      </c>
      <c r="H43" s="16">
        <v>10.82</v>
      </c>
      <c r="I43" s="16">
        <v>354.55</v>
      </c>
      <c r="J43" s="41">
        <v>5.66</v>
      </c>
      <c r="K43" s="16">
        <v>21.97</v>
      </c>
      <c r="L43" s="16">
        <v>26.53</v>
      </c>
      <c r="M43" s="16">
        <v>48.348074618522261</v>
      </c>
      <c r="N43" s="16">
        <f t="shared" si="0"/>
        <v>2.2006406289723377</v>
      </c>
      <c r="O43" s="41">
        <f t="shared" si="1"/>
        <v>-20.820359371027664</v>
      </c>
      <c r="Q43" s="16">
        <v>732.83</v>
      </c>
      <c r="S43" s="1"/>
    </row>
    <row r="44" spans="1:19" x14ac:dyDescent="0.2">
      <c r="A44" s="42">
        <f t="shared" si="2"/>
        <v>42089</v>
      </c>
      <c r="B44" s="16">
        <v>0</v>
      </c>
      <c r="C44" s="16">
        <v>77.599999999999994</v>
      </c>
      <c r="D44" s="16">
        <v>24.18</v>
      </c>
      <c r="E44" s="16">
        <v>21.6</v>
      </c>
      <c r="F44" s="16">
        <v>29.53</v>
      </c>
      <c r="G44" s="16">
        <v>5.07</v>
      </c>
      <c r="H44" s="16">
        <v>11.11</v>
      </c>
      <c r="I44" s="16">
        <v>1.39</v>
      </c>
      <c r="J44" s="41">
        <v>5.29</v>
      </c>
      <c r="K44" s="16">
        <v>17.86</v>
      </c>
      <c r="L44" s="16">
        <v>26.76</v>
      </c>
      <c r="M44" s="16">
        <v>39.437466681988269</v>
      </c>
      <c r="N44" s="16">
        <f t="shared" si="0"/>
        <v>2.2081448310183802</v>
      </c>
      <c r="O44" s="41">
        <f t="shared" si="1"/>
        <v>-20.967855168981618</v>
      </c>
      <c r="Q44" s="16">
        <v>732.07</v>
      </c>
      <c r="S44" s="1"/>
    </row>
    <row r="45" spans="1:19" x14ac:dyDescent="0.2">
      <c r="A45" s="42">
        <f t="shared" si="2"/>
        <v>42090</v>
      </c>
      <c r="B45" s="16">
        <v>0</v>
      </c>
      <c r="C45" s="16">
        <v>85.8</v>
      </c>
      <c r="D45" s="16">
        <v>24.01</v>
      </c>
      <c r="E45" s="16">
        <v>21.46</v>
      </c>
      <c r="F45" s="16">
        <v>28.52</v>
      </c>
      <c r="G45" s="16">
        <v>4.66</v>
      </c>
      <c r="H45" s="16">
        <v>10.64</v>
      </c>
      <c r="I45" s="16">
        <v>353.44</v>
      </c>
      <c r="J45" s="41">
        <v>4.0999999999999996</v>
      </c>
      <c r="K45" s="16">
        <v>16.82</v>
      </c>
      <c r="L45" s="16">
        <v>26.49</v>
      </c>
      <c r="M45" s="16">
        <v>37.262432316376177</v>
      </c>
      <c r="N45" s="16">
        <f t="shared" si="0"/>
        <v>2.2153645848023884</v>
      </c>
      <c r="O45" s="41">
        <f t="shared" si="1"/>
        <v>-20.919635415197614</v>
      </c>
      <c r="Q45" s="16">
        <v>731.62</v>
      </c>
      <c r="S45" s="1"/>
    </row>
    <row r="46" spans="1:19" x14ac:dyDescent="0.2">
      <c r="A46" s="42">
        <f t="shared" si="2"/>
        <v>42091</v>
      </c>
      <c r="B46" s="16">
        <v>0.875</v>
      </c>
      <c r="C46" s="16">
        <v>90.04</v>
      </c>
      <c r="D46" s="16">
        <v>24.14</v>
      </c>
      <c r="E46" s="16">
        <v>22.34</v>
      </c>
      <c r="F46" s="16">
        <v>27.08</v>
      </c>
      <c r="G46" s="16">
        <v>5.36</v>
      </c>
      <c r="H46" s="16">
        <v>11.8</v>
      </c>
      <c r="I46" s="16">
        <v>348.67</v>
      </c>
      <c r="J46" s="41">
        <v>3.8</v>
      </c>
      <c r="K46" s="16">
        <v>17.03</v>
      </c>
      <c r="L46" s="16">
        <v>26.37</v>
      </c>
      <c r="M46" s="16">
        <v>37.86178932734984</v>
      </c>
      <c r="N46" s="16">
        <f t="shared" si="0"/>
        <v>2.2232407121168429</v>
      </c>
      <c r="O46" s="41">
        <f t="shared" si="1"/>
        <v>-21.013759287883154</v>
      </c>
      <c r="Q46" s="16">
        <v>732.64</v>
      </c>
      <c r="S46" s="1"/>
    </row>
    <row r="47" spans="1:19" x14ac:dyDescent="0.2">
      <c r="A47" s="42">
        <f t="shared" si="2"/>
        <v>42092</v>
      </c>
      <c r="B47" s="16">
        <v>9.1350000000000016</v>
      </c>
      <c r="C47" s="16">
        <v>88.21</v>
      </c>
      <c r="D47" s="16">
        <v>23.72</v>
      </c>
      <c r="E47" s="16">
        <v>21.96</v>
      </c>
      <c r="F47" s="16">
        <v>29.06</v>
      </c>
      <c r="G47" s="16">
        <v>4.46</v>
      </c>
      <c r="H47" s="16">
        <v>12.29</v>
      </c>
      <c r="I47" s="16">
        <v>5.79</v>
      </c>
      <c r="J47" s="41">
        <v>2.88</v>
      </c>
      <c r="K47" s="16">
        <v>11.17</v>
      </c>
      <c r="L47" s="16">
        <v>26.5</v>
      </c>
      <c r="M47" s="16">
        <v>25.963900339292916</v>
      </c>
      <c r="N47" s="16">
        <f t="shared" si="0"/>
        <v>2.3244315433565728</v>
      </c>
      <c r="O47" s="41">
        <f t="shared" si="1"/>
        <v>-21.104568456643428</v>
      </c>
      <c r="Q47" s="16">
        <v>733.1</v>
      </c>
      <c r="S47" s="1"/>
    </row>
    <row r="48" spans="1:19" x14ac:dyDescent="0.2">
      <c r="A48" s="42">
        <f t="shared" si="2"/>
        <v>42093</v>
      </c>
      <c r="B48" s="16">
        <v>0.125</v>
      </c>
      <c r="C48" s="16">
        <v>78.19</v>
      </c>
      <c r="D48" s="16">
        <v>24.82</v>
      </c>
      <c r="E48" s="16">
        <v>22</v>
      </c>
      <c r="F48" s="16">
        <v>30.27</v>
      </c>
      <c r="G48" s="16">
        <v>4.24</v>
      </c>
      <c r="H48" s="16">
        <v>10.58</v>
      </c>
      <c r="I48" s="16">
        <v>23.15</v>
      </c>
      <c r="J48" s="41">
        <v>5.3</v>
      </c>
      <c r="K48" s="16">
        <v>18.32</v>
      </c>
      <c r="L48" s="16">
        <v>26.6</v>
      </c>
      <c r="M48" s="16">
        <v>41.431406583855114</v>
      </c>
      <c r="N48" s="16">
        <f t="shared" si="0"/>
        <v>2.2615396606907812</v>
      </c>
      <c r="O48" s="41">
        <f t="shared" si="1"/>
        <v>-21.271460339309222</v>
      </c>
      <c r="Q48" s="16">
        <v>732.3</v>
      </c>
      <c r="S48" s="1"/>
    </row>
    <row r="49" spans="1:19" x14ac:dyDescent="0.2">
      <c r="A49" s="42">
        <f t="shared" si="2"/>
        <v>42094</v>
      </c>
      <c r="B49" s="16">
        <v>0.125</v>
      </c>
      <c r="C49" s="16">
        <v>81.8</v>
      </c>
      <c r="D49" s="16">
        <v>23.97</v>
      </c>
      <c r="E49" s="16">
        <v>21.67</v>
      </c>
      <c r="F49" s="16">
        <v>28.45</v>
      </c>
      <c r="G49" s="16">
        <v>4.01</v>
      </c>
      <c r="H49" s="16">
        <v>12.76</v>
      </c>
      <c r="I49" s="16">
        <v>1.38</v>
      </c>
      <c r="J49" s="41">
        <v>3.93</v>
      </c>
      <c r="K49" s="16">
        <v>14.53</v>
      </c>
      <c r="L49" s="16">
        <v>26.61</v>
      </c>
      <c r="M49" s="16">
        <v>32.781985939259044</v>
      </c>
      <c r="N49" s="16">
        <f t="shared" si="0"/>
        <v>2.2561587019448757</v>
      </c>
      <c r="O49" s="41">
        <f t="shared" si="1"/>
        <v>-21.242841298055122</v>
      </c>
      <c r="Q49" s="16">
        <v>731.51</v>
      </c>
      <c r="S49" s="1"/>
    </row>
    <row r="50" spans="1:19" x14ac:dyDescent="0.2">
      <c r="A50" s="42">
        <f t="shared" si="2"/>
        <v>42095</v>
      </c>
      <c r="B50" s="16">
        <v>0</v>
      </c>
      <c r="C50" s="16">
        <v>78.19</v>
      </c>
      <c r="D50" s="16">
        <v>24.23</v>
      </c>
      <c r="E50" s="16">
        <v>21.66</v>
      </c>
      <c r="F50" s="16">
        <v>30.15</v>
      </c>
      <c r="G50" s="16">
        <v>4.8899999999999997</v>
      </c>
      <c r="H50" s="16">
        <v>11.9</v>
      </c>
      <c r="I50" s="16">
        <v>1.23</v>
      </c>
      <c r="J50" s="41">
        <v>5.96</v>
      </c>
      <c r="K50" s="16">
        <v>22.7</v>
      </c>
      <c r="L50" s="16">
        <v>26.77</v>
      </c>
      <c r="M50" s="16">
        <v>50.727531456091072</v>
      </c>
      <c r="N50" s="16">
        <f t="shared" si="0"/>
        <v>2.2346930156868314</v>
      </c>
      <c r="O50" s="41">
        <f t="shared" si="1"/>
        <v>-21.431306984313167</v>
      </c>
      <c r="Q50" s="16">
        <v>731.47</v>
      </c>
      <c r="S50" s="1"/>
    </row>
    <row r="51" spans="1:19" x14ac:dyDescent="0.2">
      <c r="A51" s="42">
        <f t="shared" si="2"/>
        <v>42096</v>
      </c>
      <c r="B51" s="16">
        <v>0.75</v>
      </c>
      <c r="C51" s="16">
        <v>86.56</v>
      </c>
      <c r="D51" s="16">
        <v>23.81</v>
      </c>
      <c r="E51" s="16">
        <v>22.07</v>
      </c>
      <c r="F51" s="16">
        <v>28.53</v>
      </c>
      <c r="G51" s="16">
        <v>4.43</v>
      </c>
      <c r="H51" s="16">
        <v>9.5299999999999994</v>
      </c>
      <c r="I51" s="16">
        <v>357.56</v>
      </c>
      <c r="J51" s="41">
        <v>3.29</v>
      </c>
      <c r="K51" s="16">
        <v>12.9</v>
      </c>
      <c r="L51" s="16">
        <v>26.55</v>
      </c>
      <c r="M51" s="16">
        <v>29.353459932417891</v>
      </c>
      <c r="N51" s="16">
        <f t="shared" si="0"/>
        <v>2.2754620102649525</v>
      </c>
      <c r="O51" s="41">
        <f t="shared" si="1"/>
        <v>-21.414537989735049</v>
      </c>
      <c r="Q51" s="16">
        <v>731.57</v>
      </c>
      <c r="S51" s="1"/>
    </row>
    <row r="52" spans="1:19" x14ac:dyDescent="0.2">
      <c r="A52" s="42">
        <f t="shared" si="2"/>
        <v>42097</v>
      </c>
      <c r="B52" s="16">
        <v>0</v>
      </c>
      <c r="C52" s="16">
        <v>81.8</v>
      </c>
      <c r="D52" s="16">
        <v>24.65</v>
      </c>
      <c r="E52" s="16">
        <v>22.13</v>
      </c>
      <c r="F52" s="16">
        <v>30</v>
      </c>
      <c r="G52" s="16">
        <v>4.63</v>
      </c>
      <c r="H52" s="16">
        <v>10.51</v>
      </c>
      <c r="I52" s="16">
        <v>359.21</v>
      </c>
      <c r="J52" s="41">
        <v>4.63</v>
      </c>
      <c r="K52" s="16">
        <v>16.68</v>
      </c>
      <c r="L52" s="16">
        <v>26.63</v>
      </c>
      <c r="M52" s="16">
        <v>37.010144227570763</v>
      </c>
      <c r="N52" s="16">
        <f t="shared" si="0"/>
        <v>2.2188335867848181</v>
      </c>
      <c r="O52" s="41">
        <f t="shared" si="1"/>
        <v>-21.435166413215182</v>
      </c>
      <c r="Q52" s="16">
        <v>730.81</v>
      </c>
      <c r="S52" s="1"/>
    </row>
    <row r="53" spans="1:19" x14ac:dyDescent="0.2">
      <c r="A53" s="42">
        <f t="shared" si="2"/>
        <v>42098</v>
      </c>
      <c r="B53" s="16">
        <v>0</v>
      </c>
      <c r="C53" s="16">
        <v>78.239999999999995</v>
      </c>
      <c r="D53" s="16">
        <v>25.23</v>
      </c>
      <c r="E53" s="16">
        <v>22.71</v>
      </c>
      <c r="F53" s="16">
        <v>30.14</v>
      </c>
      <c r="G53" s="16">
        <v>4.6900000000000004</v>
      </c>
      <c r="H53" s="16">
        <v>10.62</v>
      </c>
      <c r="I53" s="16">
        <v>8.65</v>
      </c>
      <c r="J53" s="41">
        <v>4.76</v>
      </c>
      <c r="K53" s="16">
        <v>16.2</v>
      </c>
      <c r="L53" s="16">
        <v>26.65</v>
      </c>
      <c r="M53" s="16">
        <v>35.631977342456018</v>
      </c>
      <c r="N53" s="16">
        <f t="shared" si="0"/>
        <v>2.1995047742256801</v>
      </c>
      <c r="O53" s="41">
        <f t="shared" si="1"/>
        <v>-21.600495225774321</v>
      </c>
      <c r="Q53" s="16">
        <v>729.98</v>
      </c>
      <c r="S53" s="1"/>
    </row>
    <row r="54" spans="1:19" x14ac:dyDescent="0.2">
      <c r="A54" s="42">
        <f t="shared" si="2"/>
        <v>42099</v>
      </c>
      <c r="B54" s="16">
        <v>0</v>
      </c>
      <c r="C54" s="16">
        <v>71.040000000000006</v>
      </c>
      <c r="D54" s="16">
        <v>25.37</v>
      </c>
      <c r="E54" s="16">
        <v>22.54</v>
      </c>
      <c r="F54" s="16">
        <v>31.05</v>
      </c>
      <c r="G54" s="16">
        <v>4.97</v>
      </c>
      <c r="H54" s="16">
        <v>11.88</v>
      </c>
      <c r="I54" s="16">
        <v>22.39</v>
      </c>
      <c r="J54" s="41">
        <v>7.54</v>
      </c>
      <c r="K54" s="16">
        <v>25.37</v>
      </c>
      <c r="L54" s="16">
        <v>26.95</v>
      </c>
      <c r="M54" s="16">
        <v>55.969594101297126</v>
      </c>
      <c r="N54" s="16">
        <f t="shared" si="0"/>
        <v>2.2061329957152984</v>
      </c>
      <c r="O54" s="41">
        <f t="shared" si="1"/>
        <v>-21.631867004284704</v>
      </c>
      <c r="Q54" s="16">
        <v>729.8</v>
      </c>
      <c r="S54" s="1"/>
    </row>
    <row r="55" spans="1:19" x14ac:dyDescent="0.2">
      <c r="A55" s="42">
        <f t="shared" si="2"/>
        <v>42100</v>
      </c>
      <c r="B55" s="16">
        <v>0</v>
      </c>
      <c r="C55" s="16">
        <v>75.94</v>
      </c>
      <c r="D55" s="16">
        <v>24.99</v>
      </c>
      <c r="E55" s="16">
        <v>22.07</v>
      </c>
      <c r="F55" s="16">
        <v>30.88</v>
      </c>
      <c r="G55" s="16">
        <v>4.83</v>
      </c>
      <c r="H55" s="16">
        <v>11.86</v>
      </c>
      <c r="I55" s="16">
        <v>10.8</v>
      </c>
      <c r="J55" s="41">
        <v>5.74</v>
      </c>
      <c r="K55" s="16">
        <v>19</v>
      </c>
      <c r="L55" s="16">
        <v>26.86</v>
      </c>
      <c r="M55" s="16">
        <v>41.764565101126912</v>
      </c>
      <c r="N55" s="16">
        <f t="shared" si="0"/>
        <v>2.1981350053224689</v>
      </c>
      <c r="O55" s="41">
        <f t="shared" si="1"/>
        <v>-21.761864994677531</v>
      </c>
      <c r="Q55" s="16">
        <v>729.95</v>
      </c>
      <c r="S55" s="1"/>
    </row>
    <row r="56" spans="1:19" x14ac:dyDescent="0.2">
      <c r="A56" s="42">
        <f t="shared" si="2"/>
        <v>42101</v>
      </c>
      <c r="B56" s="16">
        <v>0</v>
      </c>
      <c r="C56" s="16">
        <v>81.94</v>
      </c>
      <c r="D56" s="16">
        <v>24.71</v>
      </c>
      <c r="E56" s="16">
        <v>22.3</v>
      </c>
      <c r="F56" s="16">
        <v>29.67</v>
      </c>
      <c r="G56" s="16">
        <v>4.92</v>
      </c>
      <c r="H56" s="16">
        <v>12.15</v>
      </c>
      <c r="I56" s="16">
        <v>0.87</v>
      </c>
      <c r="J56" s="41">
        <v>4.75</v>
      </c>
      <c r="K56" s="16">
        <v>17.11</v>
      </c>
      <c r="L56" s="16">
        <v>26.71</v>
      </c>
      <c r="M56" s="16">
        <v>38.043661391368808</v>
      </c>
      <c r="N56" s="16">
        <f t="shared" si="0"/>
        <v>2.2234752420437642</v>
      </c>
      <c r="O56" s="41">
        <f t="shared" si="1"/>
        <v>-21.797524757956236</v>
      </c>
      <c r="Q56" s="16">
        <v>729.81</v>
      </c>
      <c r="S56" s="1"/>
    </row>
    <row r="57" spans="1:19" x14ac:dyDescent="0.2">
      <c r="A57" s="42">
        <f t="shared" si="2"/>
        <v>42102</v>
      </c>
      <c r="B57" s="16">
        <v>0</v>
      </c>
      <c r="C57" s="16">
        <v>81.739999999999995</v>
      </c>
      <c r="D57" s="16">
        <v>24.92</v>
      </c>
      <c r="E57" s="16">
        <v>22.54</v>
      </c>
      <c r="F57" s="16">
        <v>30.44</v>
      </c>
      <c r="G57" s="16">
        <v>4.55</v>
      </c>
      <c r="H57" s="16">
        <v>10.74</v>
      </c>
      <c r="I57" s="16">
        <v>359.8</v>
      </c>
      <c r="J57" s="41">
        <v>5.0199999999999996</v>
      </c>
      <c r="K57" s="16">
        <v>18.920000000000002</v>
      </c>
      <c r="L57" s="16">
        <v>26.68</v>
      </c>
      <c r="M57" s="16">
        <v>42.149736436707222</v>
      </c>
      <c r="N57" s="16">
        <f t="shared" si="0"/>
        <v>2.2277873380923476</v>
      </c>
      <c r="O57" s="41">
        <f t="shared" si="1"/>
        <v>-21.898212661907653</v>
      </c>
      <c r="Q57" s="16">
        <v>729.7</v>
      </c>
      <c r="S57" s="1"/>
    </row>
    <row r="58" spans="1:19" x14ac:dyDescent="0.2">
      <c r="A58" s="42">
        <f t="shared" si="2"/>
        <v>42103</v>
      </c>
      <c r="B58" s="16">
        <v>0</v>
      </c>
      <c r="C58" s="16">
        <v>84.53</v>
      </c>
      <c r="D58" s="16">
        <v>24.6</v>
      </c>
      <c r="E58" s="16">
        <v>22.27</v>
      </c>
      <c r="F58" s="16">
        <v>29.57</v>
      </c>
      <c r="G58" s="16">
        <v>4.47</v>
      </c>
      <c r="H58" s="16">
        <v>11.76</v>
      </c>
      <c r="I58" s="16">
        <v>359.98</v>
      </c>
      <c r="J58" s="41">
        <v>4.17</v>
      </c>
      <c r="K58" s="16">
        <v>15.78</v>
      </c>
      <c r="L58" s="16">
        <v>26.65</v>
      </c>
      <c r="M58" s="16">
        <v>35.490713292731073</v>
      </c>
      <c r="N58" s="16">
        <f t="shared" si="0"/>
        <v>2.2490946319854928</v>
      </c>
      <c r="O58" s="41">
        <f t="shared" si="1"/>
        <v>-21.900905368014506</v>
      </c>
      <c r="Q58" s="16">
        <v>729.73</v>
      </c>
      <c r="S58" s="1"/>
    </row>
    <row r="59" spans="1:19" x14ac:dyDescent="0.2">
      <c r="A59" s="42">
        <f t="shared" si="2"/>
        <v>42104</v>
      </c>
      <c r="B59" s="16">
        <v>0</v>
      </c>
      <c r="C59" s="16">
        <v>84.25</v>
      </c>
      <c r="D59" s="16">
        <v>25.11</v>
      </c>
      <c r="E59" s="16">
        <v>22.84</v>
      </c>
      <c r="F59" s="16">
        <v>29.26</v>
      </c>
      <c r="G59" s="16">
        <v>3.86</v>
      </c>
      <c r="H59" s="16">
        <v>10.82</v>
      </c>
      <c r="I59" s="16">
        <v>357.89</v>
      </c>
      <c r="J59" s="41">
        <v>4</v>
      </c>
      <c r="K59" s="16">
        <v>14.68</v>
      </c>
      <c r="L59" s="16">
        <v>26.59</v>
      </c>
      <c r="M59" s="16">
        <v>32.515528245465937</v>
      </c>
      <c r="N59" s="16">
        <f t="shared" si="0"/>
        <v>2.2149542401543556</v>
      </c>
      <c r="O59" s="41">
        <f t="shared" si="1"/>
        <v>-21.967045759845643</v>
      </c>
      <c r="Q59" s="16">
        <v>729.71</v>
      </c>
      <c r="S59" s="1"/>
    </row>
    <row r="60" spans="1:19" x14ac:dyDescent="0.2">
      <c r="A60" s="42">
        <f t="shared" si="2"/>
        <v>42105</v>
      </c>
      <c r="B60" s="16">
        <v>0</v>
      </c>
      <c r="C60" s="16">
        <v>83.09</v>
      </c>
      <c r="D60" s="16">
        <v>25.52</v>
      </c>
      <c r="E60" s="16">
        <v>23.01</v>
      </c>
      <c r="F60" s="16">
        <v>32.119999999999997</v>
      </c>
      <c r="G60" s="16">
        <v>3.67</v>
      </c>
      <c r="H60" s="16">
        <v>9.17</v>
      </c>
      <c r="I60" s="16">
        <v>15.01</v>
      </c>
      <c r="J60" s="41">
        <v>3.95</v>
      </c>
      <c r="K60" s="16">
        <v>14.41</v>
      </c>
      <c r="L60" s="16">
        <v>26.6</v>
      </c>
      <c r="M60" s="16">
        <v>31.963864051280144</v>
      </c>
      <c r="N60" s="16">
        <f t="shared" si="0"/>
        <v>2.2181723838501139</v>
      </c>
      <c r="O60" s="41">
        <f t="shared" si="1"/>
        <v>-21.977827616149888</v>
      </c>
      <c r="Q60" s="16">
        <v>729.83</v>
      </c>
      <c r="S60" s="1"/>
    </row>
    <row r="61" spans="1:19" x14ac:dyDescent="0.2">
      <c r="A61" s="42">
        <f t="shared" si="2"/>
        <v>42106</v>
      </c>
      <c r="B61" s="16">
        <v>0</v>
      </c>
      <c r="C61" s="16">
        <v>86.56</v>
      </c>
      <c r="D61" s="16">
        <v>25.22</v>
      </c>
      <c r="E61" s="16">
        <v>22.71</v>
      </c>
      <c r="F61" s="16">
        <v>30.95</v>
      </c>
      <c r="G61" s="16">
        <v>3.45</v>
      </c>
      <c r="H61" s="16">
        <v>10.58</v>
      </c>
      <c r="I61" s="16">
        <v>351.23</v>
      </c>
      <c r="J61" s="41">
        <v>3.76</v>
      </c>
      <c r="K61" s="16">
        <v>14.79</v>
      </c>
      <c r="L61" s="16">
        <v>26.53</v>
      </c>
      <c r="M61" s="16">
        <v>32.906920383235978</v>
      </c>
      <c r="N61" s="16">
        <f t="shared" si="0"/>
        <v>2.224943906912507</v>
      </c>
      <c r="O61" s="41">
        <f t="shared" si="1"/>
        <v>-22.131056093087494</v>
      </c>
      <c r="Q61" s="16">
        <v>730.21</v>
      </c>
      <c r="S61" s="1"/>
    </row>
    <row r="62" spans="1:19" x14ac:dyDescent="0.2">
      <c r="A62" s="42">
        <f t="shared" si="2"/>
        <v>42107</v>
      </c>
      <c r="B62" s="16">
        <v>3.53</v>
      </c>
      <c r="C62" s="16">
        <v>85.73</v>
      </c>
      <c r="D62" s="16">
        <v>25.37</v>
      </c>
      <c r="E62" s="16">
        <v>22.91</v>
      </c>
      <c r="F62" s="16">
        <v>32.75</v>
      </c>
      <c r="G62" s="16">
        <v>3.74</v>
      </c>
      <c r="H62" s="16">
        <v>9.3699999999999992</v>
      </c>
      <c r="I62" s="16">
        <v>11.02</v>
      </c>
      <c r="J62" s="41">
        <v>4.07</v>
      </c>
      <c r="K62" s="16">
        <v>15.94</v>
      </c>
      <c r="L62" s="16">
        <v>26.53</v>
      </c>
      <c r="M62" s="16">
        <v>36.229865552912671</v>
      </c>
      <c r="N62" s="16">
        <f t="shared" si="0"/>
        <v>2.2728899343107072</v>
      </c>
      <c r="O62" s="41">
        <f t="shared" si="1"/>
        <v>-22.171110065689291</v>
      </c>
      <c r="Q62" s="16">
        <v>731.16</v>
      </c>
      <c r="S62" s="1"/>
    </row>
    <row r="63" spans="1:19" x14ac:dyDescent="0.2">
      <c r="A63" s="42">
        <f t="shared" si="2"/>
        <v>42108</v>
      </c>
      <c r="B63" s="16">
        <v>0.125</v>
      </c>
      <c r="C63" s="16">
        <v>85.21</v>
      </c>
      <c r="D63" s="16">
        <v>25.54</v>
      </c>
      <c r="E63" s="16">
        <v>22.91</v>
      </c>
      <c r="F63" s="16">
        <v>31.38</v>
      </c>
      <c r="G63" s="16">
        <v>3.36</v>
      </c>
      <c r="H63" s="16">
        <v>10.6</v>
      </c>
      <c r="I63" s="16">
        <v>4.6500000000000004</v>
      </c>
      <c r="J63" s="41">
        <v>4.37</v>
      </c>
      <c r="K63" s="16">
        <v>17.43</v>
      </c>
      <c r="L63" s="16">
        <v>26.55</v>
      </c>
      <c r="M63" s="16">
        <v>39.318321040049</v>
      </c>
      <c r="N63" s="16">
        <f t="shared" si="0"/>
        <v>2.2557843396471027</v>
      </c>
      <c r="O63" s="41">
        <f t="shared" si="1"/>
        <v>-22.340215660352897</v>
      </c>
      <c r="Q63" s="16">
        <v>731.16</v>
      </c>
      <c r="S63" s="1"/>
    </row>
    <row r="64" spans="1:19" x14ac:dyDescent="0.2">
      <c r="A64" s="42">
        <f t="shared" si="2"/>
        <v>42109</v>
      </c>
      <c r="B64" s="16">
        <v>0</v>
      </c>
      <c r="C64" s="16">
        <v>84.36</v>
      </c>
      <c r="D64" s="16">
        <v>25.55</v>
      </c>
      <c r="E64" s="16">
        <v>22.91</v>
      </c>
      <c r="F64" s="16">
        <v>31.11</v>
      </c>
      <c r="G64" s="16">
        <v>2.58</v>
      </c>
      <c r="H64" s="16">
        <v>8.31</v>
      </c>
      <c r="I64" s="16">
        <v>29.06</v>
      </c>
      <c r="J64" s="41">
        <v>3.45</v>
      </c>
      <c r="K64" s="16">
        <v>12.77</v>
      </c>
      <c r="L64" s="16">
        <v>26.56</v>
      </c>
      <c r="M64" s="16">
        <v>28.818125343980121</v>
      </c>
      <c r="N64" s="16">
        <f t="shared" si="0"/>
        <v>2.2567051952999311</v>
      </c>
      <c r="O64" s="41">
        <f t="shared" si="1"/>
        <v>-22.554294804700071</v>
      </c>
      <c r="Q64" s="16">
        <v>730.6</v>
      </c>
      <c r="S64" s="1"/>
    </row>
    <row r="65" spans="1:19" x14ac:dyDescent="0.2">
      <c r="A65" s="42">
        <f t="shared" si="2"/>
        <v>42110</v>
      </c>
      <c r="B65" s="16">
        <v>0</v>
      </c>
      <c r="C65" s="16">
        <v>84.53</v>
      </c>
      <c r="D65" s="16">
        <v>25.46</v>
      </c>
      <c r="E65" s="16">
        <v>23.35</v>
      </c>
      <c r="F65" s="16">
        <v>32.25</v>
      </c>
      <c r="G65" s="16">
        <v>3.62</v>
      </c>
      <c r="H65" s="16">
        <v>9.41</v>
      </c>
      <c r="I65" s="16">
        <v>23.53</v>
      </c>
      <c r="J65" s="41">
        <v>4.93</v>
      </c>
      <c r="K65" s="16">
        <v>19.5</v>
      </c>
      <c r="L65" s="16">
        <v>26.61</v>
      </c>
      <c r="M65" s="16">
        <v>43.85751943784684</v>
      </c>
      <c r="N65" s="16">
        <f t="shared" si="0"/>
        <v>2.2491035609152226</v>
      </c>
      <c r="O65" s="41">
        <f t="shared" si="1"/>
        <v>-22.552896439084776</v>
      </c>
      <c r="Q65" s="16">
        <v>730.82</v>
      </c>
      <c r="S65" s="1"/>
    </row>
    <row r="66" spans="1:19" x14ac:dyDescent="0.2">
      <c r="A66" s="42">
        <f t="shared" si="2"/>
        <v>42111</v>
      </c>
      <c r="B66" s="16">
        <v>29.074999999999999</v>
      </c>
      <c r="C66" s="16">
        <v>87.56</v>
      </c>
      <c r="D66" s="16">
        <v>25.04</v>
      </c>
      <c r="E66" s="16">
        <v>22.44</v>
      </c>
      <c r="F66" s="16">
        <v>29.83</v>
      </c>
      <c r="G66" s="16">
        <v>3.26</v>
      </c>
      <c r="H66" s="16">
        <v>11.02</v>
      </c>
      <c r="I66" s="16">
        <v>3.95</v>
      </c>
      <c r="J66" s="41">
        <v>3.94</v>
      </c>
      <c r="K66" s="16">
        <v>16.34</v>
      </c>
      <c r="L66" s="16">
        <v>26.54</v>
      </c>
      <c r="M66" s="16">
        <v>37.008675427053745</v>
      </c>
      <c r="N66" s="16">
        <f t="shared" si="0"/>
        <v>2.2649128168331547</v>
      </c>
      <c r="O66" s="41">
        <f t="shared" si="1"/>
        <v>-22.655087183166849</v>
      </c>
      <c r="Q66" s="16">
        <v>730.97</v>
      </c>
      <c r="S66" s="1"/>
    </row>
    <row r="67" spans="1:19" x14ac:dyDescent="0.2">
      <c r="A67" s="42">
        <f t="shared" si="2"/>
        <v>42112</v>
      </c>
      <c r="B67" s="16">
        <v>0</v>
      </c>
      <c r="C67" s="16">
        <v>83.31</v>
      </c>
      <c r="D67" s="16">
        <v>25.57</v>
      </c>
      <c r="E67" s="16">
        <v>23.01</v>
      </c>
      <c r="F67" s="16">
        <v>30.81</v>
      </c>
      <c r="G67" s="16">
        <v>3.73</v>
      </c>
      <c r="H67" s="16">
        <v>9.56</v>
      </c>
      <c r="I67" s="16">
        <v>11.34</v>
      </c>
      <c r="J67" s="41">
        <v>5.48</v>
      </c>
      <c r="K67" s="16">
        <v>21.73</v>
      </c>
      <c r="L67" s="16">
        <v>26.55</v>
      </c>
      <c r="M67" s="16">
        <v>48.350580219404236</v>
      </c>
      <c r="N67" s="16">
        <f t="shared" si="0"/>
        <v>2.2250612158032324</v>
      </c>
      <c r="O67" s="41">
        <f t="shared" si="1"/>
        <v>-22.490938784196768</v>
      </c>
      <c r="Q67" s="16">
        <v>730.45</v>
      </c>
      <c r="S67" s="1"/>
    </row>
    <row r="68" spans="1:19" x14ac:dyDescent="0.2">
      <c r="A68" s="42">
        <f t="shared" si="2"/>
        <v>42113</v>
      </c>
      <c r="B68" s="16">
        <v>0</v>
      </c>
      <c r="C68" s="16">
        <v>82.18</v>
      </c>
      <c r="D68" s="16">
        <v>25.71</v>
      </c>
      <c r="E68" s="16">
        <v>22.81</v>
      </c>
      <c r="F68" s="16">
        <v>31.79</v>
      </c>
      <c r="G68" s="16">
        <v>3.39</v>
      </c>
      <c r="H68" s="16">
        <v>8.82</v>
      </c>
      <c r="I68" s="16">
        <v>0.3</v>
      </c>
      <c r="J68" s="41">
        <v>4.7699999999999996</v>
      </c>
      <c r="K68" s="16">
        <v>18.21</v>
      </c>
      <c r="L68" s="16">
        <v>26.64</v>
      </c>
      <c r="M68" s="16">
        <v>40.238567763975851</v>
      </c>
      <c r="N68" s="16">
        <f t="shared" si="0"/>
        <v>2.2096961979119083</v>
      </c>
      <c r="O68" s="41">
        <f t="shared" si="1"/>
        <v>-22.676303802088093</v>
      </c>
      <c r="Q68" s="16">
        <v>729.96</v>
      </c>
      <c r="S68" s="1"/>
    </row>
    <row r="69" spans="1:19" x14ac:dyDescent="0.2">
      <c r="A69" s="42">
        <f t="shared" si="2"/>
        <v>42114</v>
      </c>
      <c r="B69" s="16">
        <v>0.63</v>
      </c>
      <c r="C69" s="16">
        <v>86.27</v>
      </c>
      <c r="D69" s="16">
        <v>25.07</v>
      </c>
      <c r="E69" s="16">
        <v>23.01</v>
      </c>
      <c r="F69" s="16">
        <v>28.63</v>
      </c>
      <c r="G69" s="16">
        <v>3.68</v>
      </c>
      <c r="H69" s="16">
        <v>10.27</v>
      </c>
      <c r="I69" s="16">
        <v>357.12</v>
      </c>
      <c r="J69" s="41">
        <v>3.83</v>
      </c>
      <c r="K69" s="16">
        <v>15.26</v>
      </c>
      <c r="L69" s="16">
        <v>26.58</v>
      </c>
      <c r="M69" s="16">
        <v>34.963932307304169</v>
      </c>
      <c r="N69" s="16">
        <f t="shared" si="0"/>
        <v>2.2912144369137728</v>
      </c>
      <c r="O69" s="41">
        <f t="shared" si="1"/>
        <v>-22.632785563086227</v>
      </c>
      <c r="Q69" s="16">
        <v>729.9</v>
      </c>
      <c r="S69" s="1"/>
    </row>
    <row r="70" spans="1:19" x14ac:dyDescent="0.2">
      <c r="A70" s="42">
        <f t="shared" si="2"/>
        <v>42115</v>
      </c>
      <c r="B70" s="16">
        <v>11.555</v>
      </c>
      <c r="C70" s="16">
        <v>90.14</v>
      </c>
      <c r="D70" s="16">
        <v>24.75</v>
      </c>
      <c r="E70" s="16">
        <v>22.74</v>
      </c>
      <c r="F70" s="16">
        <v>29.53</v>
      </c>
      <c r="G70" s="16">
        <v>2.75</v>
      </c>
      <c r="H70" s="16">
        <v>8.5299999999999994</v>
      </c>
      <c r="I70" s="16">
        <v>317.47000000000003</v>
      </c>
      <c r="J70" s="41">
        <v>3.4</v>
      </c>
      <c r="K70" s="16">
        <v>14.57</v>
      </c>
      <c r="L70" s="16">
        <v>26.47</v>
      </c>
      <c r="M70" s="16">
        <v>32.644437090841855</v>
      </c>
      <c r="N70" s="16">
        <f t="shared" si="0"/>
        <v>2.2405241654661534</v>
      </c>
      <c r="O70" s="41">
        <f t="shared" si="1"/>
        <v>-22.956475834533848</v>
      </c>
      <c r="Q70" s="16">
        <v>730.19</v>
      </c>
      <c r="S70" s="1"/>
    </row>
    <row r="71" spans="1:19" x14ac:dyDescent="0.2">
      <c r="A71" s="42">
        <f t="shared" si="2"/>
        <v>42116</v>
      </c>
      <c r="B71" s="16">
        <v>0.25</v>
      </c>
      <c r="C71" s="16">
        <v>88.9</v>
      </c>
      <c r="D71" s="16">
        <v>24.95</v>
      </c>
      <c r="E71" s="16">
        <v>22.4</v>
      </c>
      <c r="F71" s="16">
        <v>29.8</v>
      </c>
      <c r="G71" s="16">
        <v>3.79</v>
      </c>
      <c r="H71" s="16">
        <v>10.64</v>
      </c>
      <c r="I71" s="16">
        <v>355.82</v>
      </c>
      <c r="J71" s="41">
        <v>4.1399999999999997</v>
      </c>
      <c r="K71" s="16">
        <v>17.11</v>
      </c>
      <c r="L71" s="16">
        <v>26.45</v>
      </c>
      <c r="M71" s="16">
        <v>38.941098507266673</v>
      </c>
      <c r="N71" s="16">
        <f t="shared" si="0"/>
        <v>2.2759262716111439</v>
      </c>
      <c r="O71" s="41">
        <f t="shared" si="1"/>
        <v>-22.938073728388854</v>
      </c>
      <c r="Q71" s="16">
        <v>729.68</v>
      </c>
      <c r="S71" s="1"/>
    </row>
    <row r="72" spans="1:19" x14ac:dyDescent="0.2">
      <c r="A72" s="42">
        <f t="shared" si="2"/>
        <v>42117</v>
      </c>
      <c r="B72" s="16">
        <v>0</v>
      </c>
      <c r="C72" s="16">
        <v>83.8</v>
      </c>
      <c r="D72" s="16">
        <v>24.99</v>
      </c>
      <c r="E72" s="16">
        <v>22.88</v>
      </c>
      <c r="F72" s="16">
        <v>30.54</v>
      </c>
      <c r="G72" s="16">
        <v>4.5199999999999996</v>
      </c>
      <c r="H72" s="16">
        <v>12.58</v>
      </c>
      <c r="I72" s="16">
        <v>4.21</v>
      </c>
      <c r="J72" s="41">
        <v>4.74</v>
      </c>
      <c r="K72" s="16">
        <v>18.760000000000002</v>
      </c>
      <c r="L72" s="16">
        <v>26.58</v>
      </c>
      <c r="M72" s="16">
        <v>42.036120396714374</v>
      </c>
      <c r="N72" s="16">
        <f t="shared" si="0"/>
        <v>2.2407313644304034</v>
      </c>
      <c r="O72" s="41">
        <f t="shared" si="1"/>
        <v>-22.957268635569598</v>
      </c>
      <c r="Q72" s="16">
        <v>729.97</v>
      </c>
      <c r="S72" s="1"/>
    </row>
    <row r="73" spans="1:19" x14ac:dyDescent="0.2">
      <c r="A73" s="42">
        <f t="shared" si="2"/>
        <v>42118</v>
      </c>
      <c r="B73" s="16">
        <v>0</v>
      </c>
      <c r="C73" s="16">
        <v>81.650000000000006</v>
      </c>
      <c r="D73" s="16">
        <v>24.33</v>
      </c>
      <c r="E73" s="16">
        <v>22.4</v>
      </c>
      <c r="F73" s="16">
        <v>28.39</v>
      </c>
      <c r="G73" s="16">
        <v>5.49</v>
      </c>
      <c r="H73" s="16">
        <v>11.52</v>
      </c>
      <c r="I73" s="16">
        <v>356.85</v>
      </c>
      <c r="J73" s="41">
        <v>4.93</v>
      </c>
      <c r="K73" s="16">
        <v>17.93</v>
      </c>
      <c r="L73" s="16">
        <v>26.69</v>
      </c>
      <c r="M73" s="16">
        <v>40.25386056935892</v>
      </c>
      <c r="N73" s="16">
        <f t="shared" si="0"/>
        <v>2.2450563619274355</v>
      </c>
      <c r="O73" s="41">
        <f t="shared" si="1"/>
        <v>-22.939943638072563</v>
      </c>
      <c r="Q73" s="16">
        <v>730.75</v>
      </c>
      <c r="S73" s="1"/>
    </row>
    <row r="74" spans="1:19" x14ac:dyDescent="0.2">
      <c r="A74" s="42">
        <f t="shared" si="2"/>
        <v>42119</v>
      </c>
      <c r="B74" s="16">
        <v>0</v>
      </c>
      <c r="C74" s="16">
        <v>87.2</v>
      </c>
      <c r="D74" s="16">
        <v>24.27</v>
      </c>
      <c r="E74" s="16">
        <v>22.81</v>
      </c>
      <c r="F74" s="16">
        <v>28.19</v>
      </c>
      <c r="G74" s="16">
        <v>4.76</v>
      </c>
      <c r="H74" s="16">
        <v>9.64</v>
      </c>
      <c r="I74" s="16">
        <v>350.76</v>
      </c>
      <c r="J74" s="41">
        <v>3.15</v>
      </c>
      <c r="K74" s="16">
        <v>11</v>
      </c>
      <c r="L74" s="16">
        <v>26.58</v>
      </c>
      <c r="M74" s="16">
        <v>25.101973635894716</v>
      </c>
      <c r="N74" s="16">
        <f t="shared" si="0"/>
        <v>2.2819976032631559</v>
      </c>
      <c r="O74" s="41">
        <f t="shared" si="1"/>
        <v>-22.971002396736843</v>
      </c>
      <c r="Q74" s="16">
        <v>730.81</v>
      </c>
      <c r="S74" s="1"/>
    </row>
    <row r="75" spans="1:19" x14ac:dyDescent="0.2">
      <c r="A75" s="42">
        <f t="shared" si="2"/>
        <v>42120</v>
      </c>
      <c r="B75" s="16">
        <v>0.375</v>
      </c>
      <c r="C75" s="16">
        <v>90.11</v>
      </c>
      <c r="D75" s="16">
        <v>24.99</v>
      </c>
      <c r="E75" s="16">
        <v>22.81</v>
      </c>
      <c r="F75" s="16">
        <v>29.84</v>
      </c>
      <c r="G75" s="16">
        <v>3.62</v>
      </c>
      <c r="H75" s="16">
        <v>9.06</v>
      </c>
      <c r="I75" s="16">
        <v>347.76</v>
      </c>
      <c r="J75" s="41">
        <v>3.82</v>
      </c>
      <c r="K75" s="16">
        <v>15.65</v>
      </c>
      <c r="L75" s="16">
        <v>26.41</v>
      </c>
      <c r="M75" s="16">
        <v>35.272380415877905</v>
      </c>
      <c r="N75" s="16">
        <f t="shared" ref="N75:N138" si="3">M75/K75</f>
        <v>2.2538262246567351</v>
      </c>
      <c r="O75" s="41">
        <f t="shared" ref="O75:O138" si="4">N75-$L1850</f>
        <v>-23.034173775343266</v>
      </c>
      <c r="Q75" s="16">
        <v>729.57</v>
      </c>
      <c r="S75" s="1"/>
    </row>
    <row r="76" spans="1:19" x14ac:dyDescent="0.2">
      <c r="A76" s="42">
        <f t="shared" si="2"/>
        <v>42121</v>
      </c>
      <c r="B76" s="16">
        <v>0</v>
      </c>
      <c r="C76" s="16">
        <v>86.42</v>
      </c>
      <c r="D76" s="16">
        <v>25.52</v>
      </c>
      <c r="E76" s="16">
        <v>23.22</v>
      </c>
      <c r="F76" s="16">
        <v>29.19</v>
      </c>
      <c r="G76" s="16">
        <v>3.85</v>
      </c>
      <c r="H76" s="16">
        <v>10.45</v>
      </c>
      <c r="I76" s="16">
        <v>357.83</v>
      </c>
      <c r="J76" s="41">
        <v>4.26</v>
      </c>
      <c r="K76" s="16">
        <v>16.600000000000001</v>
      </c>
      <c r="L76" s="16">
        <v>26.48</v>
      </c>
      <c r="M76" s="16">
        <v>38.101895011867043</v>
      </c>
      <c r="N76" s="16">
        <f t="shared" si="3"/>
        <v>2.2952948802329542</v>
      </c>
      <c r="O76" s="41">
        <f t="shared" si="4"/>
        <v>-23.103705119767046</v>
      </c>
      <c r="Q76" s="16">
        <v>728.49</v>
      </c>
      <c r="S76" s="1"/>
    </row>
    <row r="77" spans="1:19" x14ac:dyDescent="0.2">
      <c r="A77" s="42">
        <f t="shared" si="2"/>
        <v>42122</v>
      </c>
      <c r="B77" s="16">
        <v>0</v>
      </c>
      <c r="C77" s="16">
        <v>84.61</v>
      </c>
      <c r="D77" s="16">
        <v>26.02</v>
      </c>
      <c r="E77" s="16">
        <v>23.42</v>
      </c>
      <c r="F77" s="16">
        <v>30.73</v>
      </c>
      <c r="G77" s="16">
        <v>3.75</v>
      </c>
      <c r="H77" s="16">
        <v>10.27</v>
      </c>
      <c r="I77" s="16">
        <v>349.42</v>
      </c>
      <c r="J77" s="41">
        <v>5.33</v>
      </c>
      <c r="K77" s="16">
        <v>21.5</v>
      </c>
      <c r="L77" s="16">
        <v>26.44</v>
      </c>
      <c r="M77" s="16">
        <v>48.278522594039949</v>
      </c>
      <c r="N77" s="16">
        <f t="shared" si="3"/>
        <v>2.2455126787925557</v>
      </c>
      <c r="O77" s="41">
        <f t="shared" si="4"/>
        <v>-23.217487321207447</v>
      </c>
      <c r="Q77" s="16">
        <v>728.23</v>
      </c>
      <c r="S77" s="1"/>
    </row>
    <row r="78" spans="1:19" x14ac:dyDescent="0.2">
      <c r="A78" s="42">
        <f t="shared" si="2"/>
        <v>42123</v>
      </c>
      <c r="B78" s="16">
        <v>0.755</v>
      </c>
      <c r="C78" s="16">
        <v>85.98</v>
      </c>
      <c r="D78" s="16">
        <v>25.86</v>
      </c>
      <c r="E78" s="16">
        <v>23.44</v>
      </c>
      <c r="F78" s="16">
        <v>31.34</v>
      </c>
      <c r="G78" s="16">
        <v>1.89</v>
      </c>
      <c r="H78" s="16">
        <v>7.12</v>
      </c>
      <c r="I78" s="16">
        <v>24.84</v>
      </c>
      <c r="J78" s="41">
        <v>3.6</v>
      </c>
      <c r="K78" s="16">
        <v>14.79</v>
      </c>
      <c r="L78" s="16">
        <v>26.45</v>
      </c>
      <c r="M78" s="16">
        <v>33.615573432681849</v>
      </c>
      <c r="N78" s="16">
        <f t="shared" si="3"/>
        <v>2.2728582442651692</v>
      </c>
      <c r="O78" s="41">
        <f t="shared" si="4"/>
        <v>-23.376141755734832</v>
      </c>
      <c r="Q78" s="16">
        <v>728.55</v>
      </c>
      <c r="S78" s="1"/>
    </row>
    <row r="79" spans="1:19" x14ac:dyDescent="0.2">
      <c r="A79" s="42">
        <f t="shared" si="2"/>
        <v>42124</v>
      </c>
      <c r="B79" s="16">
        <v>15.615</v>
      </c>
      <c r="C79" s="16">
        <v>90.72</v>
      </c>
      <c r="D79" s="16">
        <v>24.65</v>
      </c>
      <c r="E79" s="16">
        <v>22.01</v>
      </c>
      <c r="F79" s="16">
        <v>29.7</v>
      </c>
      <c r="G79" s="16">
        <v>1.75</v>
      </c>
      <c r="H79" s="16">
        <v>9.74</v>
      </c>
      <c r="I79" s="16">
        <v>337.46</v>
      </c>
      <c r="J79" s="41">
        <v>1.99</v>
      </c>
      <c r="K79" s="16">
        <v>8.07</v>
      </c>
      <c r="L79" s="16">
        <v>26.43</v>
      </c>
      <c r="M79" s="16">
        <v>18.408995279966337</v>
      </c>
      <c r="N79" s="16">
        <f t="shared" si="3"/>
        <v>2.2811642230441556</v>
      </c>
      <c r="O79" s="41">
        <f t="shared" si="4"/>
        <v>-23.431835776955847</v>
      </c>
      <c r="Q79" s="16">
        <v>729.61</v>
      </c>
      <c r="S79" s="1"/>
    </row>
    <row r="80" spans="1:19" x14ac:dyDescent="0.2">
      <c r="A80" s="42">
        <f t="shared" si="2"/>
        <v>42125</v>
      </c>
      <c r="B80" s="16">
        <v>17.274999999999999</v>
      </c>
      <c r="C80" s="16">
        <v>96.37</v>
      </c>
      <c r="D80" s="16">
        <v>23.36</v>
      </c>
      <c r="E80" s="16">
        <v>21.09</v>
      </c>
      <c r="F80" s="16">
        <v>28.33</v>
      </c>
      <c r="G80" s="16">
        <v>2.79</v>
      </c>
      <c r="H80" s="16">
        <v>8.39</v>
      </c>
      <c r="I80" s="16">
        <v>329.6</v>
      </c>
      <c r="J80" s="41">
        <v>1.32</v>
      </c>
      <c r="K80" s="16">
        <v>5.46</v>
      </c>
      <c r="L80" s="16">
        <v>26.44</v>
      </c>
      <c r="M80" s="16">
        <v>12.819345312409551</v>
      </c>
      <c r="N80" s="16">
        <f t="shared" si="3"/>
        <v>2.347865441833251</v>
      </c>
      <c r="O80" s="41">
        <f t="shared" si="4"/>
        <v>-23.30913455816675</v>
      </c>
      <c r="Q80" s="16">
        <v>730.11</v>
      </c>
      <c r="S80" s="1"/>
    </row>
    <row r="81" spans="1:19" x14ac:dyDescent="0.2">
      <c r="A81" s="42">
        <f t="shared" si="2"/>
        <v>42126</v>
      </c>
      <c r="B81" s="16">
        <v>2.0049999999999999</v>
      </c>
      <c r="C81" s="16">
        <v>96.85</v>
      </c>
      <c r="D81" s="16">
        <v>24.25</v>
      </c>
      <c r="E81" s="16">
        <v>23.48</v>
      </c>
      <c r="F81" s="16">
        <v>25.39</v>
      </c>
      <c r="G81" s="16">
        <v>3.83</v>
      </c>
      <c r="H81" s="16">
        <v>8.6199999999999992</v>
      </c>
      <c r="I81" s="16">
        <v>344.42</v>
      </c>
      <c r="J81" s="41">
        <v>1.49</v>
      </c>
      <c r="K81" s="16">
        <v>6.79</v>
      </c>
      <c r="L81" s="16">
        <v>26.33</v>
      </c>
      <c r="M81" s="16">
        <v>16.067295255687927</v>
      </c>
      <c r="N81" s="16">
        <f t="shared" si="3"/>
        <v>2.3663174161543341</v>
      </c>
      <c r="O81" s="41">
        <f t="shared" si="4"/>
        <v>-23.329682583845667</v>
      </c>
      <c r="Q81" s="16">
        <v>729.71</v>
      </c>
      <c r="S81" s="1"/>
    </row>
    <row r="82" spans="1:19" x14ac:dyDescent="0.2">
      <c r="A82" s="42">
        <f t="shared" si="2"/>
        <v>42127</v>
      </c>
      <c r="B82" s="16">
        <v>3.4249999999999998</v>
      </c>
      <c r="C82" s="16">
        <v>87.44</v>
      </c>
      <c r="D82" s="16">
        <v>24.68</v>
      </c>
      <c r="E82" s="16">
        <v>22.88</v>
      </c>
      <c r="F82" s="16">
        <v>28.02</v>
      </c>
      <c r="G82" s="16">
        <v>3.08</v>
      </c>
      <c r="H82" s="16">
        <v>8.74</v>
      </c>
      <c r="I82" s="16">
        <v>9.3699999999999992</v>
      </c>
      <c r="J82" s="41">
        <v>2.7</v>
      </c>
      <c r="K82" s="16">
        <v>10.66</v>
      </c>
      <c r="L82" s="16">
        <v>26.38</v>
      </c>
      <c r="M82" s="16">
        <v>24.511256627962332</v>
      </c>
      <c r="N82" s="16">
        <f t="shared" si="3"/>
        <v>2.2993674135049091</v>
      </c>
      <c r="O82" s="41">
        <f t="shared" si="4"/>
        <v>-23.541632586495091</v>
      </c>
      <c r="Q82" s="16">
        <v>729.85</v>
      </c>
      <c r="S82" s="1"/>
    </row>
    <row r="83" spans="1:19" x14ac:dyDescent="0.2">
      <c r="A83" s="42">
        <f t="shared" si="2"/>
        <v>42128</v>
      </c>
      <c r="B83" s="16">
        <v>0</v>
      </c>
      <c r="C83" s="16">
        <v>89.58</v>
      </c>
      <c r="D83" s="16">
        <v>24.3</v>
      </c>
      <c r="E83" s="16">
        <v>22.27</v>
      </c>
      <c r="F83" s="16">
        <v>27.35</v>
      </c>
      <c r="G83" s="16">
        <v>3.66</v>
      </c>
      <c r="H83" s="16">
        <v>9.35</v>
      </c>
      <c r="I83" s="16">
        <v>345.51</v>
      </c>
      <c r="J83" s="41">
        <v>3.2</v>
      </c>
      <c r="K83" s="16">
        <v>13.14</v>
      </c>
      <c r="L83" s="16">
        <v>26.41</v>
      </c>
      <c r="M83" s="16">
        <v>29.709082457597024</v>
      </c>
      <c r="N83" s="16">
        <f t="shared" si="3"/>
        <v>2.2609651794213868</v>
      </c>
      <c r="O83" s="41">
        <f t="shared" si="4"/>
        <v>-23.616034820578612</v>
      </c>
      <c r="Q83" s="16">
        <v>730.42</v>
      </c>
      <c r="S83" s="1"/>
    </row>
    <row r="84" spans="1:19" x14ac:dyDescent="0.2">
      <c r="A84" s="42">
        <f t="shared" si="2"/>
        <v>42129</v>
      </c>
      <c r="B84" s="16">
        <v>0</v>
      </c>
      <c r="C84" s="16">
        <v>90.68</v>
      </c>
      <c r="D84" s="16">
        <v>24.83</v>
      </c>
      <c r="E84" s="16">
        <v>22.91</v>
      </c>
      <c r="F84" s="16">
        <v>29.36</v>
      </c>
      <c r="G84" s="16">
        <v>3.75</v>
      </c>
      <c r="H84" s="16">
        <v>8.98</v>
      </c>
      <c r="I84" s="16">
        <v>338.36</v>
      </c>
      <c r="J84" s="41">
        <v>4.0599999999999996</v>
      </c>
      <c r="K84" s="16">
        <v>17.91</v>
      </c>
      <c r="L84" s="16">
        <v>26.3</v>
      </c>
      <c r="M84" s="16">
        <v>39.992241277268924</v>
      </c>
      <c r="N84" s="16">
        <f t="shared" si="3"/>
        <v>2.2329559618798953</v>
      </c>
      <c r="O84" s="41">
        <f t="shared" si="4"/>
        <v>-23.691044038120104</v>
      </c>
      <c r="Q84" s="16">
        <v>730.48</v>
      </c>
      <c r="S84" s="1"/>
    </row>
    <row r="85" spans="1:19" x14ac:dyDescent="0.2">
      <c r="A85" s="42">
        <f t="shared" ref="A85:A148" si="5">A84+1</f>
        <v>42130</v>
      </c>
      <c r="B85" s="16">
        <v>0</v>
      </c>
      <c r="C85" s="16">
        <v>86.93</v>
      </c>
      <c r="D85" s="16">
        <v>25.65</v>
      </c>
      <c r="E85" s="16">
        <v>23.49</v>
      </c>
      <c r="F85" s="16">
        <v>30.24</v>
      </c>
      <c r="G85" s="16">
        <v>3.84</v>
      </c>
      <c r="H85" s="16">
        <v>9.31</v>
      </c>
      <c r="I85" s="16">
        <v>346.3</v>
      </c>
      <c r="J85" s="41">
        <v>4.79</v>
      </c>
      <c r="K85" s="16">
        <v>18.899999999999999</v>
      </c>
      <c r="L85" s="16">
        <v>26.36</v>
      </c>
      <c r="M85" s="16">
        <v>41.897534747932227</v>
      </c>
      <c r="N85" s="16">
        <f t="shared" si="3"/>
        <v>2.2168007803138745</v>
      </c>
      <c r="O85" s="41">
        <f t="shared" si="4"/>
        <v>-23.770199219686123</v>
      </c>
      <c r="Q85" s="16">
        <v>729.99</v>
      </c>
      <c r="S85" s="1"/>
    </row>
    <row r="86" spans="1:19" x14ac:dyDescent="0.2">
      <c r="A86" s="42">
        <f t="shared" si="5"/>
        <v>42131</v>
      </c>
      <c r="B86" s="16">
        <v>0</v>
      </c>
      <c r="C86" s="16">
        <v>86.01</v>
      </c>
      <c r="D86" s="16">
        <v>25.47</v>
      </c>
      <c r="E86" s="16">
        <v>23.32</v>
      </c>
      <c r="F86" s="16">
        <v>28.59</v>
      </c>
      <c r="G86" s="16">
        <v>3.67</v>
      </c>
      <c r="H86" s="16">
        <v>9.1300000000000008</v>
      </c>
      <c r="I86" s="16">
        <v>358.28</v>
      </c>
      <c r="J86" s="41">
        <v>3.94</v>
      </c>
      <c r="K86" s="16">
        <v>14.86</v>
      </c>
      <c r="L86" s="16">
        <v>26.33</v>
      </c>
      <c r="M86" s="16">
        <v>33.760207083592888</v>
      </c>
      <c r="N86" s="16">
        <f t="shared" si="3"/>
        <v>2.2718847297168834</v>
      </c>
      <c r="O86" s="41">
        <f t="shared" si="4"/>
        <v>-23.801115270283116</v>
      </c>
      <c r="Q86" s="16">
        <v>729.58</v>
      </c>
      <c r="S86" s="1"/>
    </row>
    <row r="87" spans="1:19" x14ac:dyDescent="0.2">
      <c r="A87" s="42">
        <f t="shared" si="5"/>
        <v>42132</v>
      </c>
      <c r="B87" s="16">
        <v>0</v>
      </c>
      <c r="C87" s="16">
        <v>84.03</v>
      </c>
      <c r="D87" s="16">
        <v>25.95</v>
      </c>
      <c r="E87" s="16">
        <v>23.59</v>
      </c>
      <c r="F87" s="16">
        <v>30.6</v>
      </c>
      <c r="G87" s="16">
        <v>3.62</v>
      </c>
      <c r="H87" s="16">
        <v>10.76</v>
      </c>
      <c r="I87" s="16">
        <v>6.79</v>
      </c>
      <c r="J87" s="41">
        <v>4.54</v>
      </c>
      <c r="K87" s="16">
        <v>17.2</v>
      </c>
      <c r="L87" s="16">
        <v>26.26</v>
      </c>
      <c r="M87" s="16">
        <v>38.132480622633175</v>
      </c>
      <c r="N87" s="16">
        <f t="shared" si="3"/>
        <v>2.2170046873623939</v>
      </c>
      <c r="O87" s="41">
        <f t="shared" si="4"/>
        <v>-23.838995312637607</v>
      </c>
      <c r="Q87" s="16">
        <v>729.4</v>
      </c>
      <c r="S87" s="1"/>
    </row>
    <row r="88" spans="1:19" x14ac:dyDescent="0.2">
      <c r="A88" s="42">
        <f t="shared" si="5"/>
        <v>42133</v>
      </c>
      <c r="B88" s="16">
        <v>1.135</v>
      </c>
      <c r="C88" s="16">
        <v>84.7</v>
      </c>
      <c r="D88" s="16">
        <v>25.62</v>
      </c>
      <c r="E88" s="16">
        <v>23.62</v>
      </c>
      <c r="F88" s="16">
        <v>29.7</v>
      </c>
      <c r="G88" s="16">
        <v>2.83</v>
      </c>
      <c r="H88" s="16">
        <v>10.17</v>
      </c>
      <c r="I88" s="16">
        <v>8.39</v>
      </c>
      <c r="J88" s="41">
        <v>3.26</v>
      </c>
      <c r="K88" s="16">
        <v>12</v>
      </c>
      <c r="L88" s="16">
        <v>26.22</v>
      </c>
      <c r="M88" s="16">
        <v>27.229660784840597</v>
      </c>
      <c r="N88" s="16">
        <f t="shared" si="3"/>
        <v>2.2691383987367164</v>
      </c>
      <c r="O88" s="41">
        <f t="shared" si="4"/>
        <v>-23.876861601263286</v>
      </c>
      <c r="Q88" s="16">
        <v>729.09</v>
      </c>
      <c r="S88" s="1"/>
    </row>
    <row r="89" spans="1:19" x14ac:dyDescent="0.2">
      <c r="A89" s="42">
        <f t="shared" si="5"/>
        <v>42134</v>
      </c>
      <c r="B89" s="16">
        <v>0</v>
      </c>
      <c r="C89" s="16">
        <v>84</v>
      </c>
      <c r="D89" s="16">
        <v>26.05</v>
      </c>
      <c r="E89" s="16">
        <v>23.79</v>
      </c>
      <c r="F89" s="16">
        <v>31.45</v>
      </c>
      <c r="G89" s="16">
        <v>3.13</v>
      </c>
      <c r="H89" s="16">
        <v>8.08</v>
      </c>
      <c r="I89" s="16">
        <v>12.87</v>
      </c>
      <c r="J89" s="41">
        <v>3.93</v>
      </c>
      <c r="K89" s="16">
        <v>14.4</v>
      </c>
      <c r="L89" s="16">
        <v>26.2</v>
      </c>
      <c r="M89" s="16">
        <v>32.591387472168385</v>
      </c>
      <c r="N89" s="16">
        <f t="shared" si="3"/>
        <v>2.2632907966783602</v>
      </c>
      <c r="O89" s="41">
        <f t="shared" si="4"/>
        <v>-23.849709203321638</v>
      </c>
      <c r="Q89" s="16">
        <v>728.95</v>
      </c>
      <c r="S89" s="1"/>
    </row>
    <row r="90" spans="1:19" x14ac:dyDescent="0.2">
      <c r="A90" s="42">
        <f t="shared" si="5"/>
        <v>42135</v>
      </c>
      <c r="B90" s="16">
        <v>0.5</v>
      </c>
      <c r="C90" s="16">
        <v>88.53</v>
      </c>
      <c r="D90" s="16">
        <v>25.54</v>
      </c>
      <c r="E90" s="16">
        <v>23.79</v>
      </c>
      <c r="F90" s="16">
        <v>28.9</v>
      </c>
      <c r="G90" s="16">
        <v>3.97</v>
      </c>
      <c r="H90" s="16">
        <v>10.23</v>
      </c>
      <c r="I90" s="16">
        <v>354.36</v>
      </c>
      <c r="J90" s="41">
        <v>3.32</v>
      </c>
      <c r="K90" s="16">
        <v>12.91</v>
      </c>
      <c r="L90" s="16">
        <v>26.14</v>
      </c>
      <c r="M90" s="16">
        <v>29.425690357843003</v>
      </c>
      <c r="N90" s="16">
        <f t="shared" si="3"/>
        <v>2.2792943731869095</v>
      </c>
      <c r="O90" s="41">
        <f t="shared" si="4"/>
        <v>-23.830705626813089</v>
      </c>
      <c r="Q90" s="16">
        <v>729.09</v>
      </c>
      <c r="S90" s="1"/>
    </row>
    <row r="91" spans="1:19" x14ac:dyDescent="0.2">
      <c r="A91" s="42">
        <f t="shared" si="5"/>
        <v>42136</v>
      </c>
      <c r="B91" s="16">
        <v>0</v>
      </c>
      <c r="C91" s="16">
        <v>85.01</v>
      </c>
      <c r="D91" s="16">
        <v>25.98</v>
      </c>
      <c r="E91" s="16">
        <v>23.99</v>
      </c>
      <c r="F91" s="16">
        <v>30.44</v>
      </c>
      <c r="G91" s="16">
        <v>4.5999999999999996</v>
      </c>
      <c r="H91" s="16">
        <v>9.98</v>
      </c>
      <c r="I91" s="16">
        <v>357.55</v>
      </c>
      <c r="J91" s="41">
        <v>5.23</v>
      </c>
      <c r="K91" s="16">
        <v>20.62</v>
      </c>
      <c r="L91" s="16">
        <v>26.16</v>
      </c>
      <c r="M91" s="16">
        <v>46.027283401603754</v>
      </c>
      <c r="N91" s="16">
        <f t="shared" si="3"/>
        <v>2.232166993288252</v>
      </c>
      <c r="O91" s="41">
        <f t="shared" si="4"/>
        <v>-23.966833006711749</v>
      </c>
      <c r="Q91" s="16">
        <v>729.14</v>
      </c>
      <c r="S91" s="1"/>
    </row>
    <row r="92" spans="1:19" x14ac:dyDescent="0.2">
      <c r="A92" s="42">
        <f t="shared" si="5"/>
        <v>42137</v>
      </c>
      <c r="B92" s="16">
        <v>0</v>
      </c>
      <c r="C92" s="16">
        <v>84.12</v>
      </c>
      <c r="D92" s="16">
        <v>25.65</v>
      </c>
      <c r="E92" s="16">
        <v>23.55</v>
      </c>
      <c r="F92" s="16">
        <v>30.04</v>
      </c>
      <c r="G92" s="16">
        <v>4.38</v>
      </c>
      <c r="H92" s="16">
        <v>9.94</v>
      </c>
      <c r="I92" s="16">
        <v>356.22</v>
      </c>
      <c r="J92" s="41">
        <v>4.5</v>
      </c>
      <c r="K92" s="16">
        <v>16.45</v>
      </c>
      <c r="L92" s="16">
        <v>26.24</v>
      </c>
      <c r="M92" s="16">
        <v>36.687872114130982</v>
      </c>
      <c r="N92" s="16">
        <f t="shared" si="3"/>
        <v>2.2302657820140417</v>
      </c>
      <c r="O92" s="41">
        <f t="shared" si="4"/>
        <v>-24.08373421798596</v>
      </c>
      <c r="Q92" s="16">
        <v>729.34</v>
      </c>
      <c r="S92" s="1"/>
    </row>
    <row r="93" spans="1:19" x14ac:dyDescent="0.2">
      <c r="A93" s="42">
        <f t="shared" si="5"/>
        <v>42138</v>
      </c>
      <c r="B93" s="16">
        <v>0</v>
      </c>
      <c r="C93" s="16">
        <v>83.4</v>
      </c>
      <c r="D93" s="16">
        <v>25.92</v>
      </c>
      <c r="E93" s="16">
        <v>23.69</v>
      </c>
      <c r="F93" s="16">
        <v>30.47</v>
      </c>
      <c r="G93" s="16">
        <v>4.75</v>
      </c>
      <c r="H93" s="16">
        <v>9.58</v>
      </c>
      <c r="I93" s="16">
        <v>1.39</v>
      </c>
      <c r="J93" s="41">
        <v>4.9400000000000004</v>
      </c>
      <c r="K93" s="16">
        <v>18.23</v>
      </c>
      <c r="L93" s="16">
        <v>26.21</v>
      </c>
      <c r="M93" s="16">
        <v>40.561617477689353</v>
      </c>
      <c r="N93" s="16">
        <f t="shared" si="3"/>
        <v>2.2249927305369912</v>
      </c>
      <c r="O93" s="41">
        <f t="shared" si="4"/>
        <v>-24.07100726946301</v>
      </c>
      <c r="Q93" s="16">
        <v>729.44</v>
      </c>
      <c r="S93" s="1"/>
    </row>
    <row r="94" spans="1:19" x14ac:dyDescent="0.2">
      <c r="A94" s="42">
        <f t="shared" si="5"/>
        <v>42139</v>
      </c>
      <c r="B94" s="16">
        <v>12.684999999999999</v>
      </c>
      <c r="C94" s="16">
        <v>86.29</v>
      </c>
      <c r="D94" s="16">
        <v>25.33</v>
      </c>
      <c r="E94" s="16">
        <v>23.39</v>
      </c>
      <c r="F94" s="16">
        <v>31.01</v>
      </c>
      <c r="G94" s="16">
        <v>3.15</v>
      </c>
      <c r="H94" s="16">
        <v>8.33</v>
      </c>
      <c r="I94" s="16">
        <v>13</v>
      </c>
      <c r="J94" s="41">
        <v>3.27</v>
      </c>
      <c r="K94" s="16">
        <v>13.1</v>
      </c>
      <c r="L94" s="16">
        <v>26.14</v>
      </c>
      <c r="M94" s="16">
        <v>29.46793997271487</v>
      </c>
      <c r="N94" s="16">
        <f t="shared" si="3"/>
        <v>2.2494610666194559</v>
      </c>
      <c r="O94" s="41">
        <f t="shared" si="4"/>
        <v>-23.937538933380544</v>
      </c>
      <c r="Q94" s="16">
        <v>729.96</v>
      </c>
      <c r="S94" s="1"/>
    </row>
    <row r="95" spans="1:19" x14ac:dyDescent="0.2">
      <c r="A95" s="42">
        <f t="shared" si="5"/>
        <v>42140</v>
      </c>
      <c r="B95" s="16">
        <v>2.875</v>
      </c>
      <c r="C95" s="16">
        <v>95.65</v>
      </c>
      <c r="D95" s="16">
        <v>23.53</v>
      </c>
      <c r="E95" s="16">
        <v>21.93</v>
      </c>
      <c r="F95" s="16">
        <v>24.52</v>
      </c>
      <c r="G95" s="16">
        <v>2.78</v>
      </c>
      <c r="H95" s="16">
        <v>7.96</v>
      </c>
      <c r="I95" s="16">
        <v>16.72</v>
      </c>
      <c r="J95" s="41">
        <v>0.8</v>
      </c>
      <c r="K95" s="16">
        <v>3.45</v>
      </c>
      <c r="L95" s="16">
        <v>26.16</v>
      </c>
      <c r="M95" s="16">
        <v>8.8367359105310399</v>
      </c>
      <c r="N95" s="16">
        <f t="shared" si="3"/>
        <v>2.5613727276901566</v>
      </c>
      <c r="O95" s="41">
        <f t="shared" si="4"/>
        <v>-23.633627272309845</v>
      </c>
      <c r="Q95" s="16">
        <v>730.92</v>
      </c>
      <c r="S95" s="1"/>
    </row>
    <row r="96" spans="1:19" x14ac:dyDescent="0.2">
      <c r="A96" s="42">
        <f t="shared" si="5"/>
        <v>42141</v>
      </c>
      <c r="B96" s="16">
        <v>6.5649999999999995</v>
      </c>
      <c r="C96" s="16">
        <v>95.38</v>
      </c>
      <c r="D96" s="16">
        <v>24.12</v>
      </c>
      <c r="E96" s="16">
        <v>22.95</v>
      </c>
      <c r="F96" s="16">
        <v>27.49</v>
      </c>
      <c r="G96" s="16">
        <v>2.39</v>
      </c>
      <c r="H96" s="16">
        <v>7.57</v>
      </c>
      <c r="I96" s="16">
        <v>7.24</v>
      </c>
      <c r="J96" s="41">
        <v>1.44</v>
      </c>
      <c r="K96" s="16">
        <v>6.17</v>
      </c>
      <c r="L96" s="16">
        <v>26.05</v>
      </c>
      <c r="M96" s="16">
        <v>14.887243640309761</v>
      </c>
      <c r="N96" s="16">
        <f t="shared" si="3"/>
        <v>2.4128433776839158</v>
      </c>
      <c r="O96" s="41">
        <f t="shared" si="4"/>
        <v>-23.948156622316084</v>
      </c>
      <c r="Q96" s="16">
        <v>731.5</v>
      </c>
      <c r="S96" s="1"/>
    </row>
    <row r="97" spans="1:19" x14ac:dyDescent="0.2">
      <c r="A97" s="42">
        <f t="shared" si="5"/>
        <v>42142</v>
      </c>
      <c r="B97" s="16">
        <v>3.165</v>
      </c>
      <c r="C97" s="16">
        <v>94.31</v>
      </c>
      <c r="D97" s="16">
        <v>23.96</v>
      </c>
      <c r="E97" s="16">
        <v>23.08</v>
      </c>
      <c r="F97" s="16">
        <v>25.49</v>
      </c>
      <c r="G97" s="16">
        <v>2.95</v>
      </c>
      <c r="H97" s="16">
        <v>8.51</v>
      </c>
      <c r="I97" s="16">
        <v>330.47</v>
      </c>
      <c r="J97" s="41">
        <v>1.72</v>
      </c>
      <c r="K97" s="16">
        <v>7.71</v>
      </c>
      <c r="L97" s="16">
        <v>26.01</v>
      </c>
      <c r="M97" s="16">
        <v>17.330031700171158</v>
      </c>
      <c r="N97" s="16">
        <f t="shared" si="3"/>
        <v>2.2477343320585161</v>
      </c>
      <c r="O97" s="41">
        <f t="shared" si="4"/>
        <v>-24.100265667941482</v>
      </c>
      <c r="Q97" s="16">
        <v>731.6</v>
      </c>
      <c r="S97" s="1"/>
    </row>
    <row r="98" spans="1:19" x14ac:dyDescent="0.2">
      <c r="A98" s="42">
        <f t="shared" si="5"/>
        <v>42143</v>
      </c>
      <c r="B98" s="16">
        <v>0.125</v>
      </c>
      <c r="C98" s="16">
        <v>88.83</v>
      </c>
      <c r="D98" s="16">
        <v>25.04</v>
      </c>
      <c r="E98" s="16">
        <v>23.35</v>
      </c>
      <c r="F98" s="16">
        <v>28.79</v>
      </c>
      <c r="G98" s="16">
        <v>3.54</v>
      </c>
      <c r="H98" s="16">
        <v>9.43</v>
      </c>
      <c r="I98" s="16">
        <v>9.3699999999999992</v>
      </c>
      <c r="J98" s="41">
        <v>2.97</v>
      </c>
      <c r="K98" s="16">
        <v>11.5</v>
      </c>
      <c r="L98" s="16">
        <v>26</v>
      </c>
      <c r="M98" s="16">
        <v>26.420610900055035</v>
      </c>
      <c r="N98" s="16">
        <f t="shared" si="3"/>
        <v>2.2974444260917424</v>
      </c>
      <c r="O98" s="41">
        <f t="shared" si="4"/>
        <v>-24.242555573908255</v>
      </c>
      <c r="Q98" s="16">
        <v>730.84</v>
      </c>
      <c r="S98" s="1"/>
    </row>
    <row r="99" spans="1:19" x14ac:dyDescent="0.2">
      <c r="A99" s="42">
        <f t="shared" si="5"/>
        <v>42144</v>
      </c>
      <c r="B99" s="16">
        <v>0.125</v>
      </c>
      <c r="C99" s="16">
        <v>90.1</v>
      </c>
      <c r="D99" s="16">
        <v>25.16</v>
      </c>
      <c r="E99" s="16">
        <v>23.52</v>
      </c>
      <c r="F99" s="16">
        <v>31.66</v>
      </c>
      <c r="G99" s="16">
        <v>3.28</v>
      </c>
      <c r="H99" s="16">
        <v>9.51</v>
      </c>
      <c r="I99" s="16">
        <v>15.15</v>
      </c>
      <c r="J99" s="41">
        <v>3.27</v>
      </c>
      <c r="K99" s="16">
        <v>12.97</v>
      </c>
      <c r="L99" s="16">
        <v>25.99</v>
      </c>
      <c r="M99" s="16">
        <v>29.318381520070297</v>
      </c>
      <c r="N99" s="16">
        <f t="shared" si="3"/>
        <v>2.260476601393238</v>
      </c>
      <c r="O99" s="41">
        <f t="shared" si="4"/>
        <v>-24.161523398606761</v>
      </c>
      <c r="Q99" s="16">
        <v>730.33</v>
      </c>
      <c r="S99" s="1"/>
    </row>
    <row r="100" spans="1:19" x14ac:dyDescent="0.2">
      <c r="A100" s="42">
        <f t="shared" si="5"/>
        <v>42145</v>
      </c>
      <c r="B100" s="16">
        <v>62.15</v>
      </c>
      <c r="C100" s="16">
        <v>95.17</v>
      </c>
      <c r="D100" s="16">
        <v>24.05</v>
      </c>
      <c r="E100" s="16">
        <v>22.13</v>
      </c>
      <c r="F100" s="16">
        <v>28.39</v>
      </c>
      <c r="G100" s="16">
        <v>2.93</v>
      </c>
      <c r="H100" s="16">
        <v>9.09</v>
      </c>
      <c r="I100" s="16">
        <v>338.22</v>
      </c>
      <c r="J100" s="41">
        <v>2.4</v>
      </c>
      <c r="K100" s="16">
        <v>10.4</v>
      </c>
      <c r="L100" s="16">
        <v>25.91</v>
      </c>
      <c r="M100" s="16">
        <v>24.329125363852125</v>
      </c>
      <c r="N100" s="16">
        <f t="shared" si="3"/>
        <v>2.3393389772934734</v>
      </c>
      <c r="O100" s="41">
        <f t="shared" si="4"/>
        <v>-24.006661022706528</v>
      </c>
      <c r="Q100" s="16">
        <v>730.97</v>
      </c>
      <c r="S100" s="1"/>
    </row>
    <row r="101" spans="1:19" x14ac:dyDescent="0.2">
      <c r="A101" s="42">
        <f t="shared" si="5"/>
        <v>42146</v>
      </c>
      <c r="B101" s="16">
        <v>3.3899999999999997</v>
      </c>
      <c r="C101" s="16">
        <v>91.84</v>
      </c>
      <c r="D101" s="16">
        <v>24.7</v>
      </c>
      <c r="E101" s="16">
        <v>21.73</v>
      </c>
      <c r="F101" s="16">
        <v>30.24</v>
      </c>
      <c r="G101" s="16">
        <v>3.01</v>
      </c>
      <c r="H101" s="16">
        <v>9.92</v>
      </c>
      <c r="I101" s="16">
        <v>3.55</v>
      </c>
      <c r="J101" s="41">
        <v>2.9</v>
      </c>
      <c r="K101" s="16">
        <v>12.08</v>
      </c>
      <c r="L101" s="16">
        <v>25.9</v>
      </c>
      <c r="M101" s="16">
        <v>27.762489772396396</v>
      </c>
      <c r="N101" s="16">
        <f t="shared" si="3"/>
        <v>2.2982193520195691</v>
      </c>
      <c r="O101" s="41">
        <f t="shared" si="4"/>
        <v>-24.00578064798043</v>
      </c>
      <c r="Q101" s="16">
        <v>731.27</v>
      </c>
      <c r="S101" s="1"/>
    </row>
    <row r="102" spans="1:19" x14ac:dyDescent="0.2">
      <c r="A102" s="42">
        <f t="shared" si="5"/>
        <v>42147</v>
      </c>
      <c r="B102" s="16">
        <v>0</v>
      </c>
      <c r="C102" s="16">
        <v>87.12</v>
      </c>
      <c r="D102" s="16">
        <v>25.8</v>
      </c>
      <c r="E102" s="16">
        <v>23.52</v>
      </c>
      <c r="F102" s="16">
        <v>30.27</v>
      </c>
      <c r="G102" s="16">
        <v>3.32</v>
      </c>
      <c r="H102" s="16">
        <v>9.6199999999999992</v>
      </c>
      <c r="I102" s="16">
        <v>17.66</v>
      </c>
      <c r="J102" s="41">
        <v>4.24</v>
      </c>
      <c r="K102" s="16">
        <v>17.059999999999999</v>
      </c>
      <c r="L102" s="16">
        <v>25.86</v>
      </c>
      <c r="M102" s="16">
        <v>38.785492052493197</v>
      </c>
      <c r="N102" s="16">
        <f t="shared" si="3"/>
        <v>2.273475501318476</v>
      </c>
      <c r="O102" s="41">
        <f t="shared" si="4"/>
        <v>-24.132524498681523</v>
      </c>
      <c r="P102" s="1">
        <v>10.375</v>
      </c>
      <c r="Q102" s="16">
        <v>730.95</v>
      </c>
      <c r="S102" s="1"/>
    </row>
    <row r="103" spans="1:19" x14ac:dyDescent="0.2">
      <c r="A103" s="42">
        <f t="shared" si="5"/>
        <v>42148</v>
      </c>
      <c r="B103" s="16">
        <v>0</v>
      </c>
      <c r="C103" s="16">
        <v>87.21</v>
      </c>
      <c r="D103" s="16">
        <v>25.53</v>
      </c>
      <c r="E103" s="16">
        <v>23.41</v>
      </c>
      <c r="F103" s="16">
        <v>29</v>
      </c>
      <c r="G103" s="16">
        <v>2.91</v>
      </c>
      <c r="H103" s="16">
        <v>8.51</v>
      </c>
      <c r="I103" s="16">
        <v>43.26</v>
      </c>
      <c r="J103" s="41">
        <v>3.18</v>
      </c>
      <c r="K103" s="16">
        <v>12.92</v>
      </c>
      <c r="L103" s="16">
        <v>25.88</v>
      </c>
      <c r="M103" s="16">
        <v>29.966468148196785</v>
      </c>
      <c r="N103" s="16">
        <f t="shared" si="3"/>
        <v>2.3193860795817947</v>
      </c>
      <c r="O103" s="41">
        <f t="shared" si="4"/>
        <v>-24.217613920418206</v>
      </c>
      <c r="P103" s="1">
        <v>8.0679999999999996</v>
      </c>
      <c r="Q103" s="16">
        <v>730.36</v>
      </c>
      <c r="S103" s="1"/>
    </row>
    <row r="104" spans="1:19" x14ac:dyDescent="0.2">
      <c r="A104" s="42">
        <f t="shared" si="5"/>
        <v>42149</v>
      </c>
      <c r="B104" s="16">
        <v>0</v>
      </c>
      <c r="C104" s="16">
        <v>94.68</v>
      </c>
      <c r="D104" s="16">
        <v>23.99</v>
      </c>
      <c r="E104" s="16">
        <v>21.97</v>
      </c>
      <c r="F104" s="16">
        <v>27.47</v>
      </c>
      <c r="G104" s="16">
        <v>2.21</v>
      </c>
      <c r="H104" s="16">
        <v>5.94</v>
      </c>
      <c r="I104" s="16">
        <v>311.08999999999997</v>
      </c>
      <c r="J104" s="41">
        <v>2.13</v>
      </c>
      <c r="K104" s="16">
        <v>9.77</v>
      </c>
      <c r="L104" s="16">
        <v>25.9</v>
      </c>
      <c r="M104" s="16">
        <v>22.641387169768283</v>
      </c>
      <c r="N104" s="16">
        <f t="shared" si="3"/>
        <v>2.317439833139026</v>
      </c>
      <c r="O104" s="41">
        <f t="shared" si="4"/>
        <v>-24.025560166860974</v>
      </c>
      <c r="P104" s="1">
        <v>6.0090000000000003</v>
      </c>
      <c r="Q104" s="16">
        <v>731.07</v>
      </c>
      <c r="S104" s="1"/>
    </row>
    <row r="105" spans="1:19" x14ac:dyDescent="0.2">
      <c r="A105" s="42">
        <f t="shared" si="5"/>
        <v>42150</v>
      </c>
      <c r="B105" s="16">
        <v>7.6150000000000002</v>
      </c>
      <c r="C105" s="16">
        <v>91.37</v>
      </c>
      <c r="D105" s="16">
        <v>24.82</v>
      </c>
      <c r="E105" s="16">
        <v>23.08</v>
      </c>
      <c r="F105" s="16">
        <v>28.44</v>
      </c>
      <c r="G105" s="16">
        <v>2.38</v>
      </c>
      <c r="H105" s="16">
        <v>5.96</v>
      </c>
      <c r="I105" s="16">
        <v>358.23</v>
      </c>
      <c r="J105" s="41">
        <v>2.7</v>
      </c>
      <c r="K105" s="16">
        <v>12.06</v>
      </c>
      <c r="L105" s="16">
        <v>25.8</v>
      </c>
      <c r="M105" s="16">
        <v>27.399782444723421</v>
      </c>
      <c r="N105" s="16">
        <f t="shared" si="3"/>
        <v>2.2719554265939816</v>
      </c>
      <c r="O105" s="41">
        <f t="shared" si="4"/>
        <v>-24.13204457340602</v>
      </c>
      <c r="P105" s="1">
        <v>6.9269999999999996</v>
      </c>
      <c r="Q105" s="16">
        <v>731.57</v>
      </c>
      <c r="S105" s="1"/>
    </row>
    <row r="106" spans="1:19" x14ac:dyDescent="0.2">
      <c r="A106" s="42">
        <f t="shared" si="5"/>
        <v>42151</v>
      </c>
      <c r="B106" s="16">
        <v>0</v>
      </c>
      <c r="C106" s="16">
        <v>82.41</v>
      </c>
      <c r="D106" s="16">
        <v>25.47</v>
      </c>
      <c r="E106" s="16">
        <v>23.39</v>
      </c>
      <c r="F106" s="16">
        <v>29.87</v>
      </c>
      <c r="G106" s="16">
        <v>3.9</v>
      </c>
      <c r="H106" s="16">
        <v>9.86</v>
      </c>
      <c r="I106" s="16">
        <v>25.42</v>
      </c>
      <c r="J106" s="41">
        <v>4.8600000000000003</v>
      </c>
      <c r="K106" s="16">
        <v>18.41</v>
      </c>
      <c r="L106" s="16">
        <v>25.93</v>
      </c>
      <c r="M106" s="16">
        <v>41.510549011713252</v>
      </c>
      <c r="N106" s="16">
        <f t="shared" si="3"/>
        <v>2.2547826730968632</v>
      </c>
      <c r="O106" s="41">
        <f t="shared" si="4"/>
        <v>-24.244217326903136</v>
      </c>
      <c r="P106" s="1">
        <v>11.617000000000001</v>
      </c>
      <c r="Q106" s="16"/>
      <c r="S106" s="1"/>
    </row>
    <row r="107" spans="1:19" x14ac:dyDescent="0.2">
      <c r="A107" s="42">
        <f t="shared" si="5"/>
        <v>42152</v>
      </c>
      <c r="B107" s="16">
        <v>2.395</v>
      </c>
      <c r="C107" s="16">
        <v>89.48</v>
      </c>
      <c r="D107" s="16">
        <v>23.73</v>
      </c>
      <c r="E107" s="16">
        <v>21.59</v>
      </c>
      <c r="F107" s="16">
        <v>27.94</v>
      </c>
      <c r="G107" s="16">
        <v>4.6500000000000004</v>
      </c>
      <c r="H107" s="16">
        <v>9.6199999999999992</v>
      </c>
      <c r="I107" s="16">
        <v>349.82</v>
      </c>
      <c r="J107" s="41">
        <v>3.56</v>
      </c>
      <c r="K107" s="16">
        <v>14.27</v>
      </c>
      <c r="L107" s="16">
        <v>26.01</v>
      </c>
      <c r="M107" s="16">
        <v>32.597608274358109</v>
      </c>
      <c r="N107" s="16">
        <f t="shared" si="3"/>
        <v>2.2843453591000777</v>
      </c>
      <c r="O107" s="41">
        <f t="shared" si="4"/>
        <v>-24.009654640899925</v>
      </c>
      <c r="P107" s="1">
        <v>8.8879999999999999</v>
      </c>
      <c r="Q107" s="16">
        <v>731.73</v>
      </c>
      <c r="S107" s="1"/>
    </row>
    <row r="108" spans="1:19" x14ac:dyDescent="0.2">
      <c r="A108" s="42">
        <f t="shared" si="5"/>
        <v>42153</v>
      </c>
      <c r="B108" s="16">
        <v>1.38</v>
      </c>
      <c r="C108" s="16">
        <v>88.09</v>
      </c>
      <c r="D108" s="16">
        <v>24</v>
      </c>
      <c r="E108" s="16">
        <v>22</v>
      </c>
      <c r="F108" s="16">
        <v>28.01</v>
      </c>
      <c r="G108" s="16">
        <v>2.97</v>
      </c>
      <c r="H108" s="16">
        <v>8.27</v>
      </c>
      <c r="I108" s="16">
        <v>351.95</v>
      </c>
      <c r="J108" s="41">
        <v>3.46</v>
      </c>
      <c r="K108" s="16">
        <v>14.82</v>
      </c>
      <c r="L108" s="16">
        <v>25.92</v>
      </c>
      <c r="M108" s="16">
        <v>33.727115871944783</v>
      </c>
      <c r="N108" s="16">
        <f t="shared" si="3"/>
        <v>2.2757837970273131</v>
      </c>
      <c r="O108" s="41">
        <f t="shared" si="4"/>
        <v>-23.948216202972688</v>
      </c>
      <c r="P108" s="1">
        <v>10.164999999999999</v>
      </c>
      <c r="Q108" s="16"/>
      <c r="S108" s="1"/>
    </row>
    <row r="109" spans="1:19" x14ac:dyDescent="0.2">
      <c r="A109" s="42">
        <f t="shared" si="5"/>
        <v>42154</v>
      </c>
      <c r="B109" s="16">
        <v>9.89</v>
      </c>
      <c r="C109" s="16">
        <v>94.41</v>
      </c>
      <c r="D109" s="16">
        <v>23.67</v>
      </c>
      <c r="E109" s="16">
        <v>21.69</v>
      </c>
      <c r="F109" s="16">
        <v>27.83</v>
      </c>
      <c r="G109" s="16">
        <v>3.56</v>
      </c>
      <c r="H109" s="16">
        <v>8.27</v>
      </c>
      <c r="I109" s="16">
        <v>334.26</v>
      </c>
      <c r="J109" s="41">
        <v>2.68</v>
      </c>
      <c r="K109" s="16">
        <v>12.78</v>
      </c>
      <c r="L109" s="16">
        <v>25.82</v>
      </c>
      <c r="M109" s="16">
        <v>29.545700000086399</v>
      </c>
      <c r="N109" s="16">
        <f t="shared" si="3"/>
        <v>2.3118701095529266</v>
      </c>
      <c r="O109" s="41">
        <f t="shared" si="4"/>
        <v>-24.008129890447073</v>
      </c>
      <c r="P109" s="1">
        <v>9.0709999999999997</v>
      </c>
      <c r="Q109" s="16"/>
      <c r="S109" s="1"/>
    </row>
    <row r="110" spans="1:19" x14ac:dyDescent="0.2">
      <c r="A110" s="42">
        <f t="shared" si="5"/>
        <v>42155</v>
      </c>
      <c r="B110" s="16">
        <v>0</v>
      </c>
      <c r="C110" s="16">
        <v>86.22</v>
      </c>
      <c r="D110" s="16">
        <v>25.04</v>
      </c>
      <c r="E110" s="16">
        <v>22.54</v>
      </c>
      <c r="F110" s="16">
        <v>28.68</v>
      </c>
      <c r="G110" s="16">
        <v>3.25</v>
      </c>
      <c r="H110" s="16">
        <v>9.11</v>
      </c>
      <c r="I110" s="16">
        <v>348.51</v>
      </c>
      <c r="J110" s="41">
        <v>4.8600000000000003</v>
      </c>
      <c r="K110" s="16">
        <v>21.13</v>
      </c>
      <c r="L110" s="16">
        <v>25.84</v>
      </c>
      <c r="M110" s="16">
        <v>47.626288764453641</v>
      </c>
      <c r="N110" s="16">
        <f t="shared" si="3"/>
        <v>2.2539653934904704</v>
      </c>
      <c r="O110" s="41">
        <f t="shared" si="4"/>
        <v>-24.08703460650953</v>
      </c>
      <c r="P110" s="1">
        <v>13.695</v>
      </c>
      <c r="Q110" s="16"/>
      <c r="S110" s="1"/>
    </row>
    <row r="111" spans="1:19" x14ac:dyDescent="0.2">
      <c r="A111" s="42">
        <f t="shared" si="5"/>
        <v>42156</v>
      </c>
      <c r="B111" s="16">
        <v>0.125</v>
      </c>
      <c r="C111" s="16">
        <v>89.19</v>
      </c>
      <c r="D111" s="16">
        <v>25.77</v>
      </c>
      <c r="E111" s="16">
        <v>23.39</v>
      </c>
      <c r="F111" s="16">
        <v>29.97</v>
      </c>
      <c r="G111" s="16">
        <v>3.06</v>
      </c>
      <c r="H111" s="16">
        <v>9.6999999999999993</v>
      </c>
      <c r="I111" s="16">
        <v>340.53</v>
      </c>
      <c r="J111" s="41">
        <v>3.68</v>
      </c>
      <c r="K111" s="16">
        <v>16.02</v>
      </c>
      <c r="L111" s="16">
        <v>25.69</v>
      </c>
      <c r="M111" s="16">
        <v>36.399123212491368</v>
      </c>
      <c r="N111" s="16">
        <f t="shared" si="3"/>
        <v>2.2721050694439056</v>
      </c>
      <c r="O111" s="41">
        <f t="shared" si="4"/>
        <v>-24.003894930556093</v>
      </c>
      <c r="P111" s="1">
        <v>10.038</v>
      </c>
      <c r="Q111" s="16"/>
      <c r="S111" s="1"/>
    </row>
    <row r="112" spans="1:19" x14ac:dyDescent="0.2">
      <c r="A112" s="42">
        <f t="shared" si="5"/>
        <v>42157</v>
      </c>
      <c r="B112" s="16">
        <v>0</v>
      </c>
      <c r="C112" s="16">
        <v>88.58</v>
      </c>
      <c r="D112" s="16">
        <v>25.68</v>
      </c>
      <c r="E112" s="16">
        <v>23.88</v>
      </c>
      <c r="F112" s="16">
        <v>30</v>
      </c>
      <c r="G112" s="16">
        <v>3.1</v>
      </c>
      <c r="H112" s="16">
        <v>8.3699999999999992</v>
      </c>
      <c r="I112" s="16">
        <v>345.52</v>
      </c>
      <c r="J112" s="41">
        <v>3.78</v>
      </c>
      <c r="K112" s="16">
        <v>15.9</v>
      </c>
      <c r="L112" s="16">
        <v>25.7</v>
      </c>
      <c r="M112" s="16">
        <v>36.216646348259509</v>
      </c>
      <c r="N112" s="16">
        <f t="shared" si="3"/>
        <v>2.277776499890535</v>
      </c>
      <c r="O112" s="41">
        <f t="shared" si="4"/>
        <v>-23.978223500109465</v>
      </c>
      <c r="P112" s="1">
        <v>9.3789999999999996</v>
      </c>
      <c r="Q112" s="16"/>
      <c r="S112" s="1"/>
    </row>
    <row r="113" spans="1:19" x14ac:dyDescent="0.2">
      <c r="A113" s="42">
        <f t="shared" si="5"/>
        <v>42158</v>
      </c>
      <c r="B113" s="16">
        <v>0</v>
      </c>
      <c r="C113" s="16">
        <v>92.12</v>
      </c>
      <c r="D113" s="16">
        <v>25.25</v>
      </c>
      <c r="E113" s="16">
        <v>23.39</v>
      </c>
      <c r="F113" s="16">
        <v>27.81</v>
      </c>
      <c r="G113" s="16">
        <v>2.72</v>
      </c>
      <c r="H113" s="16">
        <v>6.61</v>
      </c>
      <c r="I113" s="16">
        <v>351.95</v>
      </c>
      <c r="J113" s="41">
        <v>2.94</v>
      </c>
      <c r="K113" s="16">
        <v>12.93</v>
      </c>
      <c r="L113" s="16">
        <v>25.61</v>
      </c>
      <c r="M113" s="16">
        <v>29.524704792696085</v>
      </c>
      <c r="N113" s="16">
        <f t="shared" si="3"/>
        <v>2.2834265114227446</v>
      </c>
      <c r="O113" s="41">
        <f t="shared" si="4"/>
        <v>-23.931573488577257</v>
      </c>
      <c r="P113" s="1">
        <v>7.3369999999999997</v>
      </c>
      <c r="Q113" s="16"/>
      <c r="S113" s="1"/>
    </row>
    <row r="114" spans="1:19" x14ac:dyDescent="0.2">
      <c r="A114" s="42">
        <f t="shared" si="5"/>
        <v>42159</v>
      </c>
      <c r="B114" s="16">
        <v>3.0149999999999997</v>
      </c>
      <c r="C114" s="16">
        <v>92.36</v>
      </c>
      <c r="D114" s="16">
        <v>24.82</v>
      </c>
      <c r="E114" s="16">
        <v>22.64</v>
      </c>
      <c r="F114" s="16">
        <v>29.93</v>
      </c>
      <c r="G114" s="16">
        <v>2.58</v>
      </c>
      <c r="H114" s="16">
        <v>10.53</v>
      </c>
      <c r="I114" s="16">
        <v>339.75</v>
      </c>
      <c r="J114" s="41">
        <v>2.13</v>
      </c>
      <c r="K114" s="16">
        <v>10.85</v>
      </c>
      <c r="L114" s="16">
        <v>25.97</v>
      </c>
      <c r="M114" s="16">
        <v>24.844587945294954</v>
      </c>
      <c r="N114" s="16">
        <f t="shared" si="3"/>
        <v>2.2898237737599039</v>
      </c>
      <c r="O114" s="41">
        <f t="shared" si="4"/>
        <v>-23.971176226240097</v>
      </c>
      <c r="P114" s="1">
        <v>6.3369999999999997</v>
      </c>
      <c r="Q114" s="16">
        <v>729.81</v>
      </c>
      <c r="S114" s="1"/>
    </row>
    <row r="115" spans="1:19" x14ac:dyDescent="0.2">
      <c r="A115" s="42">
        <f t="shared" si="5"/>
        <v>42160</v>
      </c>
      <c r="B115" s="16">
        <v>16.740000000000002</v>
      </c>
      <c r="C115" s="16">
        <v>91.61</v>
      </c>
      <c r="D115" s="16">
        <v>23</v>
      </c>
      <c r="E115" s="16">
        <v>20.05</v>
      </c>
      <c r="F115" s="16">
        <v>28.77</v>
      </c>
      <c r="G115" s="16">
        <v>2.39</v>
      </c>
      <c r="H115" s="16">
        <v>15.11</v>
      </c>
      <c r="I115" s="16">
        <v>79.48</v>
      </c>
      <c r="J115" s="41">
        <v>1.65</v>
      </c>
      <c r="K115" s="16">
        <v>7.11</v>
      </c>
      <c r="L115" s="16">
        <v>25.87</v>
      </c>
      <c r="M115" s="16">
        <v>16.756853898412572</v>
      </c>
      <c r="N115" s="16">
        <f t="shared" si="3"/>
        <v>2.356800829593892</v>
      </c>
      <c r="O115" s="41">
        <f t="shared" si="4"/>
        <v>-23.952199170406111</v>
      </c>
      <c r="P115" s="1">
        <v>3.9710000000000001</v>
      </c>
      <c r="Q115" s="16">
        <v>729.98</v>
      </c>
      <c r="S115" s="1"/>
    </row>
    <row r="116" spans="1:19" x14ac:dyDescent="0.2">
      <c r="A116" s="42">
        <f t="shared" si="5"/>
        <v>42161</v>
      </c>
      <c r="B116" s="16">
        <v>0</v>
      </c>
      <c r="C116" s="16">
        <v>76.66</v>
      </c>
      <c r="D116" s="16">
        <v>25.35</v>
      </c>
      <c r="E116" s="16">
        <v>21.8</v>
      </c>
      <c r="F116" s="16">
        <v>31.55</v>
      </c>
      <c r="G116" s="16">
        <v>2.2400000000000002</v>
      </c>
      <c r="H116" s="16">
        <v>7.88</v>
      </c>
      <c r="I116" s="16">
        <v>120.08</v>
      </c>
      <c r="J116" s="41">
        <v>4.9000000000000004</v>
      </c>
      <c r="K116" s="16">
        <v>18.97</v>
      </c>
      <c r="L116" s="16">
        <v>25.89</v>
      </c>
      <c r="M116" s="16">
        <v>42.5670485836011</v>
      </c>
      <c r="N116" s="16">
        <f t="shared" si="3"/>
        <v>2.2439140001898314</v>
      </c>
      <c r="O116" s="41">
        <f t="shared" si="4"/>
        <v>-24.116085999810167</v>
      </c>
      <c r="P116" s="1">
        <v>12.045</v>
      </c>
      <c r="Q116" s="16">
        <v>729.86</v>
      </c>
      <c r="S116" s="1"/>
    </row>
    <row r="117" spans="1:19" x14ac:dyDescent="0.2">
      <c r="A117" s="42">
        <f t="shared" si="5"/>
        <v>42162</v>
      </c>
      <c r="B117" s="16">
        <v>35.215000000000003</v>
      </c>
      <c r="C117" s="16">
        <v>91.18</v>
      </c>
      <c r="D117" s="16">
        <v>23.86</v>
      </c>
      <c r="E117" s="16">
        <v>21.15</v>
      </c>
      <c r="F117" s="16">
        <v>29.16</v>
      </c>
      <c r="G117" s="16">
        <v>1.52</v>
      </c>
      <c r="H117" s="16">
        <v>7.39</v>
      </c>
      <c r="I117" s="16">
        <v>233.22</v>
      </c>
      <c r="J117" s="41">
        <v>1.99</v>
      </c>
      <c r="K117" s="16">
        <v>8.74</v>
      </c>
      <c r="L117" s="16">
        <v>25.65</v>
      </c>
      <c r="M117" s="16">
        <v>19.999706239896597</v>
      </c>
      <c r="N117" s="16">
        <f t="shared" si="3"/>
        <v>2.2882959084549883</v>
      </c>
      <c r="O117" s="41">
        <f t="shared" si="4"/>
        <v>-24.110704091545013</v>
      </c>
      <c r="P117" s="1">
        <v>4.8840000000000003</v>
      </c>
      <c r="Q117" s="16">
        <v>730.22</v>
      </c>
      <c r="S117" s="1"/>
    </row>
    <row r="118" spans="1:19" x14ac:dyDescent="0.2">
      <c r="A118" s="42">
        <f t="shared" si="5"/>
        <v>42163</v>
      </c>
      <c r="B118" s="16">
        <v>19.64</v>
      </c>
      <c r="C118" s="16">
        <v>90.25</v>
      </c>
      <c r="D118" s="16">
        <v>23.48</v>
      </c>
      <c r="E118" s="16">
        <v>21.16</v>
      </c>
      <c r="F118" s="16">
        <v>28.58</v>
      </c>
      <c r="G118" s="16">
        <v>2.06</v>
      </c>
      <c r="H118" s="16">
        <v>10.68</v>
      </c>
      <c r="I118" s="16">
        <v>154.47</v>
      </c>
      <c r="J118" s="41">
        <v>2.29</v>
      </c>
      <c r="K118" s="16">
        <v>9.16</v>
      </c>
      <c r="L118" s="16">
        <v>25.77</v>
      </c>
      <c r="M118" s="16">
        <v>21.574260394139657</v>
      </c>
      <c r="N118" s="16">
        <f t="shared" si="3"/>
        <v>2.355268601980312</v>
      </c>
      <c r="O118" s="41">
        <f t="shared" si="4"/>
        <v>-24.102731398019685</v>
      </c>
      <c r="P118" s="1">
        <v>5.7350000000000003</v>
      </c>
      <c r="Q118" s="16">
        <v>730.69</v>
      </c>
      <c r="S118" s="1"/>
    </row>
    <row r="119" spans="1:19" x14ac:dyDescent="0.2">
      <c r="A119" s="42">
        <f t="shared" si="5"/>
        <v>42164</v>
      </c>
      <c r="B119" s="16">
        <v>20.66</v>
      </c>
      <c r="C119" s="16">
        <v>92.89</v>
      </c>
      <c r="D119" s="16">
        <v>23.58</v>
      </c>
      <c r="E119" s="16">
        <v>22</v>
      </c>
      <c r="F119" s="16">
        <v>28.35</v>
      </c>
      <c r="G119" s="16">
        <v>1.82</v>
      </c>
      <c r="H119" s="16">
        <v>5.14</v>
      </c>
      <c r="I119" s="16">
        <v>135.41999999999999</v>
      </c>
      <c r="J119" s="41">
        <v>2.4</v>
      </c>
      <c r="K119" s="16">
        <v>10.72</v>
      </c>
      <c r="L119" s="16">
        <v>25.65</v>
      </c>
      <c r="M119" s="16">
        <v>25.113464839939624</v>
      </c>
      <c r="N119" s="16">
        <f t="shared" si="3"/>
        <v>2.3426739589495917</v>
      </c>
      <c r="O119" s="41">
        <f t="shared" si="4"/>
        <v>-24.065326041050408</v>
      </c>
      <c r="P119" s="1">
        <v>7.5609999999999999</v>
      </c>
      <c r="Q119" s="16">
        <v>730.25</v>
      </c>
      <c r="S119" s="1"/>
    </row>
    <row r="120" spans="1:19" x14ac:dyDescent="0.2">
      <c r="A120" s="42">
        <f t="shared" si="5"/>
        <v>42165</v>
      </c>
      <c r="B120" s="16">
        <v>2.02</v>
      </c>
      <c r="C120" s="16">
        <v>91.43</v>
      </c>
      <c r="D120" s="16">
        <v>23.68</v>
      </c>
      <c r="E120" s="16">
        <v>21.63</v>
      </c>
      <c r="F120" s="16">
        <v>28.79</v>
      </c>
      <c r="G120" s="16">
        <v>1.89</v>
      </c>
      <c r="H120" s="16">
        <v>5.45</v>
      </c>
      <c r="I120" s="16">
        <v>104.48</v>
      </c>
      <c r="J120" s="41">
        <v>2.59</v>
      </c>
      <c r="K120" s="16">
        <v>11.33</v>
      </c>
      <c r="L120" s="16">
        <v>25.66</v>
      </c>
      <c r="M120" s="16">
        <v>26.47823972034038</v>
      </c>
      <c r="N120" s="16">
        <f t="shared" si="3"/>
        <v>2.3370026231544907</v>
      </c>
      <c r="O120" s="41">
        <f t="shared" si="4"/>
        <v>-24.044997376845512</v>
      </c>
      <c r="P120" s="1">
        <v>7.2450000000000001</v>
      </c>
      <c r="Q120" s="16">
        <v>730</v>
      </c>
      <c r="S120" s="1"/>
    </row>
    <row r="121" spans="1:19" x14ac:dyDescent="0.2">
      <c r="A121" s="42">
        <f t="shared" si="5"/>
        <v>42166</v>
      </c>
      <c r="B121" s="16">
        <v>11.55</v>
      </c>
      <c r="C121" s="16">
        <v>88.01</v>
      </c>
      <c r="D121" s="16">
        <v>24.79</v>
      </c>
      <c r="E121" s="16">
        <v>21.9</v>
      </c>
      <c r="F121" s="16">
        <v>29.22</v>
      </c>
      <c r="G121" s="16">
        <v>2.94</v>
      </c>
      <c r="H121" s="16">
        <v>8.7799999999999994</v>
      </c>
      <c r="I121" s="16">
        <v>21.6</v>
      </c>
      <c r="J121" s="41">
        <v>3.66</v>
      </c>
      <c r="K121" s="16">
        <v>15.13</v>
      </c>
      <c r="L121" s="16">
        <v>25.59</v>
      </c>
      <c r="M121" s="16">
        <v>34.022431175895775</v>
      </c>
      <c r="N121" s="16">
        <f t="shared" si="3"/>
        <v>2.2486735740843207</v>
      </c>
      <c r="O121" s="41">
        <f t="shared" si="4"/>
        <v>-24.230326425915678</v>
      </c>
      <c r="P121" s="1">
        <v>9.2629999999999999</v>
      </c>
      <c r="Q121" s="16">
        <v>729.6</v>
      </c>
      <c r="S121" s="1"/>
    </row>
    <row r="122" spans="1:19" x14ac:dyDescent="0.2">
      <c r="A122" s="42">
        <f t="shared" si="5"/>
        <v>42167</v>
      </c>
      <c r="B122" s="16">
        <v>0.125</v>
      </c>
      <c r="C122" s="16">
        <v>91.55</v>
      </c>
      <c r="D122" s="16">
        <v>25.15</v>
      </c>
      <c r="E122" s="16">
        <v>23.05</v>
      </c>
      <c r="F122" s="16">
        <v>29.33</v>
      </c>
      <c r="G122" s="16">
        <v>2.63</v>
      </c>
      <c r="H122" s="16">
        <v>7.25</v>
      </c>
      <c r="I122" s="16">
        <v>326.45999999999998</v>
      </c>
      <c r="J122" s="41">
        <v>3.43</v>
      </c>
      <c r="K122" s="16">
        <v>14.96</v>
      </c>
      <c r="L122" s="16">
        <v>25.53</v>
      </c>
      <c r="M122" s="16">
        <v>33.808763900684895</v>
      </c>
      <c r="N122" s="16">
        <f t="shared" si="3"/>
        <v>2.2599441110083482</v>
      </c>
      <c r="O122" s="41">
        <f t="shared" si="4"/>
        <v>-24.10205588899165</v>
      </c>
      <c r="P122" s="1">
        <v>10.331</v>
      </c>
      <c r="Q122" s="16">
        <v>729.71</v>
      </c>
      <c r="S122" s="1"/>
    </row>
    <row r="123" spans="1:19" x14ac:dyDescent="0.2">
      <c r="A123" s="42">
        <f t="shared" si="5"/>
        <v>42168</v>
      </c>
      <c r="B123" s="16">
        <v>0.625</v>
      </c>
      <c r="C123" s="16">
        <v>89.49</v>
      </c>
      <c r="D123" s="16">
        <v>25.85</v>
      </c>
      <c r="E123" s="16">
        <v>23.49</v>
      </c>
      <c r="F123" s="16">
        <v>30.87</v>
      </c>
      <c r="G123" s="16">
        <v>2.93</v>
      </c>
      <c r="H123" s="16">
        <v>8.8800000000000008</v>
      </c>
      <c r="I123" s="16">
        <v>11.18</v>
      </c>
      <c r="J123" s="41">
        <v>3.86</v>
      </c>
      <c r="K123" s="16">
        <v>17.28</v>
      </c>
      <c r="L123" s="16">
        <v>25.49</v>
      </c>
      <c r="M123" s="16">
        <v>38.810980061464981</v>
      </c>
      <c r="N123" s="16">
        <f t="shared" si="3"/>
        <v>2.246005790594038</v>
      </c>
      <c r="O123" s="41">
        <f t="shared" si="4"/>
        <v>-24.044994209405964</v>
      </c>
      <c r="P123" s="1">
        <v>10.827999999999999</v>
      </c>
      <c r="Q123" s="16">
        <v>729.4</v>
      </c>
      <c r="S123" s="1"/>
    </row>
    <row r="124" spans="1:19" x14ac:dyDescent="0.2">
      <c r="A124" s="42">
        <f t="shared" si="5"/>
        <v>42169</v>
      </c>
      <c r="B124" s="16">
        <v>1.385</v>
      </c>
      <c r="C124" s="16">
        <v>89.01</v>
      </c>
      <c r="D124" s="16">
        <v>25.71</v>
      </c>
      <c r="E124" s="16">
        <v>23.81</v>
      </c>
      <c r="F124" s="16">
        <v>29.19</v>
      </c>
      <c r="G124" s="16">
        <v>2.94</v>
      </c>
      <c r="H124" s="16">
        <v>10.29</v>
      </c>
      <c r="I124" s="16">
        <v>349.04</v>
      </c>
      <c r="J124" s="41">
        <v>3.91</v>
      </c>
      <c r="K124" s="16">
        <v>17.190000000000001</v>
      </c>
      <c r="L124" s="16">
        <v>25.52</v>
      </c>
      <c r="M124" s="16">
        <v>38.930644103586722</v>
      </c>
      <c r="N124" s="16">
        <f t="shared" si="3"/>
        <v>2.2647262422098149</v>
      </c>
      <c r="O124" s="41">
        <f t="shared" si="4"/>
        <v>-24.048273757790184</v>
      </c>
      <c r="P124" s="1">
        <v>10.803000000000001</v>
      </c>
      <c r="Q124" s="16">
        <v>729.21</v>
      </c>
      <c r="S124" s="1"/>
    </row>
    <row r="125" spans="1:19" x14ac:dyDescent="0.2">
      <c r="A125" s="42">
        <f t="shared" si="5"/>
        <v>42170</v>
      </c>
      <c r="B125" s="16">
        <v>0</v>
      </c>
      <c r="C125" s="16">
        <v>83.16</v>
      </c>
      <c r="D125" s="16">
        <v>26.65</v>
      </c>
      <c r="E125" s="16">
        <v>23.62</v>
      </c>
      <c r="F125" s="16">
        <v>31.92</v>
      </c>
      <c r="G125" s="16">
        <v>2.96</v>
      </c>
      <c r="H125" s="16">
        <v>7.35</v>
      </c>
      <c r="I125" s="16">
        <v>19.14</v>
      </c>
      <c r="J125" s="41">
        <v>5.12</v>
      </c>
      <c r="K125" s="16">
        <v>20.92</v>
      </c>
      <c r="L125" s="16">
        <v>25.51</v>
      </c>
      <c r="M125" s="16">
        <v>46.824496482222763</v>
      </c>
      <c r="N125" s="16">
        <f t="shared" si="3"/>
        <v>2.2382646502018528</v>
      </c>
      <c r="O125" s="41">
        <f t="shared" si="4"/>
        <v>-23.951735349798149</v>
      </c>
      <c r="P125" s="1">
        <v>12.132</v>
      </c>
      <c r="Q125" s="16">
        <v>728.76</v>
      </c>
      <c r="S125" s="1"/>
    </row>
    <row r="126" spans="1:19" x14ac:dyDescent="0.2">
      <c r="A126" s="42">
        <f t="shared" si="5"/>
        <v>42171</v>
      </c>
      <c r="B126" s="16">
        <v>0</v>
      </c>
      <c r="C126" s="16">
        <v>85.21</v>
      </c>
      <c r="D126" s="16">
        <v>26.39</v>
      </c>
      <c r="E126" s="16">
        <v>23.95</v>
      </c>
      <c r="F126" s="16">
        <v>32.22</v>
      </c>
      <c r="G126" s="16">
        <v>3.38</v>
      </c>
      <c r="H126" s="16">
        <v>9.31</v>
      </c>
      <c r="I126" s="16">
        <v>9.23</v>
      </c>
      <c r="J126" s="41">
        <v>4.18</v>
      </c>
      <c r="K126" s="16">
        <v>16.760000000000002</v>
      </c>
      <c r="L126" s="16">
        <v>25.47</v>
      </c>
      <c r="M126" s="16">
        <v>37.70065327062995</v>
      </c>
      <c r="N126" s="16">
        <f t="shared" si="3"/>
        <v>2.2494423192499968</v>
      </c>
      <c r="O126" s="41">
        <f t="shared" si="4"/>
        <v>-24.066557680750002</v>
      </c>
      <c r="P126" s="1">
        <v>9.4789999999999992</v>
      </c>
      <c r="Q126" s="16">
        <v>728.46</v>
      </c>
      <c r="S126" s="1"/>
    </row>
    <row r="127" spans="1:19" x14ac:dyDescent="0.2">
      <c r="A127" s="42">
        <f t="shared" si="5"/>
        <v>42172</v>
      </c>
      <c r="B127" s="16">
        <v>0.875</v>
      </c>
      <c r="C127" s="16">
        <v>86.59</v>
      </c>
      <c r="D127" s="16">
        <v>26.35</v>
      </c>
      <c r="E127" s="16">
        <v>23.89</v>
      </c>
      <c r="F127" s="16">
        <v>33.729999999999997</v>
      </c>
      <c r="G127" s="16">
        <v>3.42</v>
      </c>
      <c r="H127" s="16">
        <v>8.11</v>
      </c>
      <c r="I127" s="16">
        <v>14.82</v>
      </c>
      <c r="J127" s="41">
        <v>4.79</v>
      </c>
      <c r="K127" s="16">
        <v>18.920000000000002</v>
      </c>
      <c r="L127" s="16">
        <v>25.51</v>
      </c>
      <c r="M127" s="16">
        <v>42.457320544976831</v>
      </c>
      <c r="N127" s="16">
        <f t="shared" si="3"/>
        <v>2.2440444262672741</v>
      </c>
      <c r="O127" s="41">
        <f t="shared" si="4"/>
        <v>-24.053955573732726</v>
      </c>
      <c r="P127" s="1">
        <v>11.041</v>
      </c>
      <c r="Q127" s="16">
        <v>728.26</v>
      </c>
      <c r="S127" s="1"/>
    </row>
    <row r="128" spans="1:19" x14ac:dyDescent="0.2">
      <c r="A128" s="42">
        <f t="shared" si="5"/>
        <v>42173</v>
      </c>
      <c r="B128" s="16">
        <v>0</v>
      </c>
      <c r="C128" s="16">
        <v>86.6</v>
      </c>
      <c r="D128" s="16">
        <v>26.49</v>
      </c>
      <c r="E128" s="16">
        <v>23.75</v>
      </c>
      <c r="F128" s="16">
        <v>30.68</v>
      </c>
      <c r="G128" s="16">
        <v>3.92</v>
      </c>
      <c r="H128" s="16">
        <v>8.33</v>
      </c>
      <c r="I128" s="16">
        <v>15.71</v>
      </c>
      <c r="J128" s="41">
        <v>4.4000000000000004</v>
      </c>
      <c r="K128" s="16">
        <v>16.760000000000002</v>
      </c>
      <c r="L128" s="16">
        <v>25.45</v>
      </c>
      <c r="M128" s="16">
        <v>38.263376668708588</v>
      </c>
      <c r="N128" s="16">
        <f t="shared" si="3"/>
        <v>2.2830177009969321</v>
      </c>
      <c r="O128" s="41">
        <f t="shared" si="4"/>
        <v>-23.942982299003067</v>
      </c>
      <c r="P128" s="1">
        <v>9.4830000000000005</v>
      </c>
      <c r="Q128" s="16">
        <v>728.23</v>
      </c>
      <c r="S128" s="1"/>
    </row>
    <row r="129" spans="1:19" x14ac:dyDescent="0.2">
      <c r="A129" s="42">
        <f t="shared" si="5"/>
        <v>42174</v>
      </c>
      <c r="B129" s="16">
        <v>0</v>
      </c>
      <c r="C129" s="16">
        <v>87.42</v>
      </c>
      <c r="D129" s="16">
        <v>25.97</v>
      </c>
      <c r="E129" s="16">
        <v>23.72</v>
      </c>
      <c r="F129" s="16">
        <v>29.56</v>
      </c>
      <c r="G129" s="16">
        <v>4.25</v>
      </c>
      <c r="H129" s="16">
        <v>10.130000000000001</v>
      </c>
      <c r="I129" s="16">
        <v>351.74</v>
      </c>
      <c r="J129" s="41">
        <v>4.92</v>
      </c>
      <c r="K129" s="16">
        <v>20.03</v>
      </c>
      <c r="L129" s="16">
        <v>25.51</v>
      </c>
      <c r="M129" s="16">
        <v>45.173996701246836</v>
      </c>
      <c r="N129" s="16">
        <f t="shared" si="3"/>
        <v>2.2553168597726825</v>
      </c>
      <c r="O129" s="41">
        <f t="shared" si="4"/>
        <v>-23.983683140227317</v>
      </c>
      <c r="P129" s="1">
        <v>11.564</v>
      </c>
      <c r="Q129" s="16">
        <v>728.35</v>
      </c>
      <c r="S129" s="1"/>
    </row>
    <row r="130" spans="1:19" x14ac:dyDescent="0.2">
      <c r="A130" s="42">
        <f t="shared" si="5"/>
        <v>42175</v>
      </c>
      <c r="B130" s="16">
        <v>0</v>
      </c>
      <c r="C130" s="16">
        <v>85.55</v>
      </c>
      <c r="D130" s="16">
        <v>26.31</v>
      </c>
      <c r="E130" s="16">
        <v>23.99</v>
      </c>
      <c r="F130" s="16">
        <v>30.98</v>
      </c>
      <c r="G130" s="16">
        <v>3.32</v>
      </c>
      <c r="H130" s="16">
        <v>8.1300000000000008</v>
      </c>
      <c r="I130" s="16">
        <v>7.76</v>
      </c>
      <c r="J130" s="41">
        <v>3.61</v>
      </c>
      <c r="K130" s="16">
        <v>13.66</v>
      </c>
      <c r="L130" s="16">
        <v>25.46</v>
      </c>
      <c r="M130" s="16">
        <v>30.770334031157574</v>
      </c>
      <c r="N130" s="16">
        <f t="shared" si="3"/>
        <v>2.252586678708461</v>
      </c>
      <c r="O130" s="41">
        <f t="shared" si="4"/>
        <v>-23.979413321291538</v>
      </c>
      <c r="P130" s="1">
        <v>7.0590000000000002</v>
      </c>
      <c r="Q130" s="16">
        <v>729.28</v>
      </c>
      <c r="S130" s="1"/>
    </row>
    <row r="131" spans="1:19" x14ac:dyDescent="0.2">
      <c r="A131" s="42">
        <f t="shared" si="5"/>
        <v>42176</v>
      </c>
      <c r="B131" s="16">
        <v>0</v>
      </c>
      <c r="C131" s="16">
        <v>87.23</v>
      </c>
      <c r="D131" s="16">
        <v>25.98</v>
      </c>
      <c r="E131" s="16">
        <v>23.99</v>
      </c>
      <c r="F131" s="16">
        <v>30.85</v>
      </c>
      <c r="G131" s="16">
        <v>2.78</v>
      </c>
      <c r="H131" s="16">
        <v>8.39</v>
      </c>
      <c r="I131" s="16">
        <v>12.88</v>
      </c>
      <c r="J131" s="41">
        <v>3.45</v>
      </c>
      <c r="K131" s="16">
        <v>13.37</v>
      </c>
      <c r="L131" s="16">
        <v>25.45</v>
      </c>
      <c r="M131" s="16">
        <v>30.408145103667078</v>
      </c>
      <c r="N131" s="16">
        <f t="shared" si="3"/>
        <v>2.2743564026676948</v>
      </c>
      <c r="O131" s="41">
        <f t="shared" si="4"/>
        <v>-24.009643597332303</v>
      </c>
      <c r="P131" s="1">
        <v>6.88</v>
      </c>
      <c r="Q131" s="16">
        <v>729.88</v>
      </c>
      <c r="S131" s="1"/>
    </row>
    <row r="132" spans="1:19" x14ac:dyDescent="0.2">
      <c r="A132" s="42">
        <f t="shared" si="5"/>
        <v>42177</v>
      </c>
      <c r="B132" s="16">
        <v>0</v>
      </c>
      <c r="C132" s="16">
        <v>85.33</v>
      </c>
      <c r="D132" s="16">
        <v>26</v>
      </c>
      <c r="E132" s="16">
        <v>24.06</v>
      </c>
      <c r="F132" s="16">
        <v>31.18</v>
      </c>
      <c r="G132" s="16">
        <v>4.2300000000000004</v>
      </c>
      <c r="H132" s="16">
        <v>9.92</v>
      </c>
      <c r="I132" s="16">
        <v>16.440000000000001</v>
      </c>
      <c r="J132" s="41">
        <v>4.3</v>
      </c>
      <c r="K132" s="16">
        <v>15.97</v>
      </c>
      <c r="L132" s="16">
        <v>25.51</v>
      </c>
      <c r="M132" s="16">
        <v>35.414681265967801</v>
      </c>
      <c r="N132" s="16">
        <f t="shared" si="3"/>
        <v>2.2175755332478273</v>
      </c>
      <c r="O132" s="41">
        <f t="shared" si="4"/>
        <v>-23.949424466752173</v>
      </c>
      <c r="P132" s="1">
        <v>8.6470000000000002</v>
      </c>
      <c r="Q132" s="16">
        <v>729.73</v>
      </c>
      <c r="S132" s="1"/>
    </row>
    <row r="133" spans="1:19" x14ac:dyDescent="0.2">
      <c r="A133" s="42">
        <f t="shared" si="5"/>
        <v>42178</v>
      </c>
      <c r="B133" s="16">
        <v>0</v>
      </c>
      <c r="C133" s="16">
        <v>85.39</v>
      </c>
      <c r="D133" s="16">
        <v>26.17</v>
      </c>
      <c r="E133" s="16">
        <v>23.72</v>
      </c>
      <c r="F133" s="16">
        <v>31.05</v>
      </c>
      <c r="G133" s="16">
        <v>3.86</v>
      </c>
      <c r="H133" s="16">
        <v>10.11</v>
      </c>
      <c r="I133" s="16">
        <v>13.85</v>
      </c>
      <c r="J133" s="41">
        <v>4.79</v>
      </c>
      <c r="K133" s="16">
        <v>18.41</v>
      </c>
      <c r="L133" s="16">
        <v>25.51</v>
      </c>
      <c r="M133" s="16">
        <v>41.227934512232949</v>
      </c>
      <c r="N133" s="16">
        <f t="shared" si="3"/>
        <v>2.2394315324406815</v>
      </c>
      <c r="O133" s="41">
        <f t="shared" si="4"/>
        <v>-23.955568467559317</v>
      </c>
      <c r="P133" s="1">
        <v>9.9369999999999994</v>
      </c>
      <c r="Q133" s="16">
        <v>729.29</v>
      </c>
      <c r="S133" s="1"/>
    </row>
    <row r="134" spans="1:19" x14ac:dyDescent="0.2">
      <c r="A134" s="42">
        <f t="shared" si="5"/>
        <v>42179</v>
      </c>
      <c r="B134" s="16">
        <v>0</v>
      </c>
      <c r="C134" s="16">
        <v>89.06</v>
      </c>
      <c r="D134" s="16">
        <v>25.67</v>
      </c>
      <c r="E134" s="16">
        <v>23.76</v>
      </c>
      <c r="F134" s="16">
        <v>28.84</v>
      </c>
      <c r="G134" s="16">
        <v>4.83</v>
      </c>
      <c r="H134" s="16">
        <v>11.37</v>
      </c>
      <c r="I134" s="16">
        <v>351.04</v>
      </c>
      <c r="J134" s="41">
        <v>4</v>
      </c>
      <c r="K134" s="16">
        <v>16.170000000000002</v>
      </c>
      <c r="L134" s="16">
        <v>25.49</v>
      </c>
      <c r="M134" s="16">
        <v>36.293715175387739</v>
      </c>
      <c r="N134" s="16">
        <f t="shared" si="3"/>
        <v>2.2445092872843375</v>
      </c>
      <c r="O134" s="41">
        <f t="shared" si="4"/>
        <v>-23.946490712715661</v>
      </c>
      <c r="P134" s="1">
        <v>8.8800000000000008</v>
      </c>
      <c r="Q134" s="16">
        <v>729.05</v>
      </c>
      <c r="S134" s="1"/>
    </row>
    <row r="135" spans="1:19" x14ac:dyDescent="0.2">
      <c r="A135" s="42">
        <f t="shared" si="5"/>
        <v>42180</v>
      </c>
      <c r="B135" s="16">
        <v>0</v>
      </c>
      <c r="C135" s="16">
        <v>86.74</v>
      </c>
      <c r="D135" s="16">
        <v>25.95</v>
      </c>
      <c r="E135" s="16">
        <v>24.09</v>
      </c>
      <c r="F135" s="16">
        <v>29.23</v>
      </c>
      <c r="G135" s="16">
        <v>4.9400000000000004</v>
      </c>
      <c r="H135" s="16">
        <v>10.25</v>
      </c>
      <c r="I135" s="16">
        <v>354.06</v>
      </c>
      <c r="J135" s="41">
        <v>5.01</v>
      </c>
      <c r="K135" s="16">
        <v>20.260000000000002</v>
      </c>
      <c r="L135" s="16">
        <v>25.51</v>
      </c>
      <c r="M135" s="16">
        <v>45.171059100212801</v>
      </c>
      <c r="N135" s="16">
        <f t="shared" si="3"/>
        <v>2.229568563682764</v>
      </c>
      <c r="O135" s="41">
        <f t="shared" si="4"/>
        <v>-23.824431436317234</v>
      </c>
      <c r="P135" s="1">
        <v>11.664999999999999</v>
      </c>
      <c r="Q135" s="16">
        <v>729.09</v>
      </c>
      <c r="S135" s="1"/>
    </row>
    <row r="136" spans="1:19" x14ac:dyDescent="0.2">
      <c r="A136" s="42">
        <f t="shared" si="5"/>
        <v>42181</v>
      </c>
      <c r="B136" s="16">
        <v>0</v>
      </c>
      <c r="C136" s="16">
        <v>86.11</v>
      </c>
      <c r="D136" s="16">
        <v>25.73</v>
      </c>
      <c r="E136" s="16">
        <v>23.66</v>
      </c>
      <c r="F136" s="16">
        <v>29.46</v>
      </c>
      <c r="G136" s="16">
        <v>4.5</v>
      </c>
      <c r="H136" s="16">
        <v>10.37</v>
      </c>
      <c r="I136" s="16">
        <v>357.74</v>
      </c>
      <c r="J136" s="41">
        <v>3.63</v>
      </c>
      <c r="K136" s="16">
        <v>18.809999999999999</v>
      </c>
      <c r="M136" s="16">
        <v>40.603694292500386</v>
      </c>
      <c r="N136" s="16">
        <f t="shared" si="3"/>
        <v>2.1586227694045927</v>
      </c>
      <c r="O136" s="41">
        <f t="shared" si="4"/>
        <v>-23.846377230595408</v>
      </c>
      <c r="P136" s="1">
        <v>9.1359999999999992</v>
      </c>
      <c r="Q136" s="16">
        <v>729.2</v>
      </c>
      <c r="S136" s="1"/>
    </row>
    <row r="137" spans="1:19" x14ac:dyDescent="0.2">
      <c r="A137" s="42">
        <f t="shared" si="5"/>
        <v>42182</v>
      </c>
      <c r="B137" s="16">
        <v>0</v>
      </c>
      <c r="C137" s="16">
        <v>84.78</v>
      </c>
      <c r="D137" s="16">
        <v>25.87</v>
      </c>
      <c r="E137" s="16">
        <v>23.69</v>
      </c>
      <c r="F137" s="16">
        <v>29.63</v>
      </c>
      <c r="G137" s="16">
        <v>4.3899999999999997</v>
      </c>
      <c r="H137" s="16">
        <v>10.33</v>
      </c>
      <c r="I137" s="16">
        <v>352.65</v>
      </c>
      <c r="J137" s="41">
        <v>5.31</v>
      </c>
      <c r="K137" s="16">
        <v>21.27</v>
      </c>
      <c r="L137" s="16">
        <v>25.6</v>
      </c>
      <c r="M137" s="16">
        <v>45.50655041830575</v>
      </c>
      <c r="N137" s="16">
        <f t="shared" si="3"/>
        <v>2.1394711057031381</v>
      </c>
      <c r="O137" s="41">
        <f t="shared" si="4"/>
        <v>-23.830528894296862</v>
      </c>
      <c r="P137" s="1">
        <v>11.432</v>
      </c>
      <c r="Q137" s="16">
        <v>729.49</v>
      </c>
      <c r="S137" s="1"/>
    </row>
    <row r="138" spans="1:19" x14ac:dyDescent="0.2">
      <c r="A138" s="42">
        <f t="shared" si="5"/>
        <v>42183</v>
      </c>
      <c r="B138" s="16">
        <v>0</v>
      </c>
      <c r="C138" s="16">
        <v>89.76</v>
      </c>
      <c r="D138" s="16">
        <v>25.37</v>
      </c>
      <c r="E138" s="16">
        <v>23.62</v>
      </c>
      <c r="F138" s="16">
        <v>29.46</v>
      </c>
      <c r="G138" s="16">
        <v>4.3</v>
      </c>
      <c r="H138" s="16">
        <v>9.68</v>
      </c>
      <c r="I138" s="16">
        <v>347.56</v>
      </c>
      <c r="J138" s="41">
        <v>3.81</v>
      </c>
      <c r="K138" s="16">
        <v>16.09</v>
      </c>
      <c r="L138" s="16">
        <v>25.52</v>
      </c>
      <c r="M138" s="16">
        <v>35.180796383640327</v>
      </c>
      <c r="N138" s="16">
        <f t="shared" si="3"/>
        <v>2.1865007074978453</v>
      </c>
      <c r="O138" s="41">
        <f t="shared" si="4"/>
        <v>-23.756499292502156</v>
      </c>
      <c r="P138" s="1">
        <v>8.7040000000000006</v>
      </c>
      <c r="Q138" s="16">
        <v>729.6</v>
      </c>
      <c r="S138" s="1"/>
    </row>
    <row r="139" spans="1:19" x14ac:dyDescent="0.2">
      <c r="A139" s="42">
        <f t="shared" si="5"/>
        <v>42184</v>
      </c>
      <c r="B139" s="16">
        <v>31.11</v>
      </c>
      <c r="C139" s="16">
        <v>90.84</v>
      </c>
      <c r="D139" s="16">
        <v>24.78</v>
      </c>
      <c r="E139" s="16">
        <v>21.69</v>
      </c>
      <c r="F139" s="16">
        <v>29.43</v>
      </c>
      <c r="G139" s="16">
        <v>3.43</v>
      </c>
      <c r="H139" s="16">
        <v>8.25</v>
      </c>
      <c r="I139" s="16">
        <v>347.35</v>
      </c>
      <c r="J139" s="41">
        <v>3.14</v>
      </c>
      <c r="K139" s="16">
        <v>12.59</v>
      </c>
      <c r="L139" s="16">
        <v>25.55</v>
      </c>
      <c r="M139" s="16">
        <v>27.947558637540638</v>
      </c>
      <c r="N139" s="16">
        <f t="shared" ref="N139:N202" si="6">M139/K139</f>
        <v>2.2198219727990978</v>
      </c>
      <c r="O139" s="41">
        <f t="shared" ref="O139:O202" si="7">N139-$L1914</f>
        <v>-23.661178027200904</v>
      </c>
      <c r="P139" s="1">
        <v>6.8780000000000001</v>
      </c>
      <c r="Q139" s="16">
        <v>729.82</v>
      </c>
      <c r="S139" s="1"/>
    </row>
    <row r="140" spans="1:19" x14ac:dyDescent="0.2">
      <c r="A140" s="42">
        <f t="shared" si="5"/>
        <v>42185</v>
      </c>
      <c r="B140" s="16">
        <v>8.370000000000001</v>
      </c>
      <c r="C140" s="16">
        <v>89.16</v>
      </c>
      <c r="D140" s="16">
        <v>25.3</v>
      </c>
      <c r="E140" s="16">
        <v>23.08</v>
      </c>
      <c r="F140" s="16">
        <v>30.68</v>
      </c>
      <c r="G140" s="16">
        <v>3.23</v>
      </c>
      <c r="H140" s="16">
        <v>9.23</v>
      </c>
      <c r="I140" s="16">
        <v>8.8699999999999992</v>
      </c>
      <c r="J140" s="41">
        <v>3.78</v>
      </c>
      <c r="K140" s="16">
        <v>15.66</v>
      </c>
      <c r="L140" s="16">
        <v>25.53</v>
      </c>
      <c r="M140" s="16">
        <v>34.132764014732935</v>
      </c>
      <c r="N140" s="16">
        <f t="shared" si="6"/>
        <v>2.1796145603277735</v>
      </c>
      <c r="O140" s="41">
        <f t="shared" si="7"/>
        <v>-23.699385439672227</v>
      </c>
      <c r="P140" s="1">
        <v>9.7940000000000005</v>
      </c>
      <c r="Q140" s="16">
        <v>730.08</v>
      </c>
      <c r="S140" s="1"/>
    </row>
    <row r="141" spans="1:19" x14ac:dyDescent="0.2">
      <c r="A141" s="42">
        <f t="shared" si="5"/>
        <v>42186</v>
      </c>
      <c r="B141" s="16">
        <v>0.125</v>
      </c>
      <c r="C141" s="16">
        <v>86.39</v>
      </c>
      <c r="D141" s="16">
        <v>25.33</v>
      </c>
      <c r="E141" s="16">
        <v>23.01</v>
      </c>
      <c r="F141" s="16">
        <v>29.12</v>
      </c>
      <c r="G141" s="16">
        <v>4.83</v>
      </c>
      <c r="H141" s="16">
        <v>10.47</v>
      </c>
      <c r="I141" s="16">
        <v>352.93</v>
      </c>
      <c r="J141" s="41">
        <v>4.96</v>
      </c>
      <c r="K141" s="16">
        <v>20.079999999999998</v>
      </c>
      <c r="L141" s="16">
        <v>25.62</v>
      </c>
      <c r="M141" s="16">
        <v>43.299116041288841</v>
      </c>
      <c r="N141" s="16">
        <f t="shared" si="6"/>
        <v>2.1563304801438665</v>
      </c>
      <c r="O141" s="41">
        <f t="shared" si="7"/>
        <v>-23.733669519856136</v>
      </c>
      <c r="P141" s="1">
        <v>12.769</v>
      </c>
      <c r="Q141" s="16">
        <v>729.57</v>
      </c>
      <c r="S141" s="1"/>
    </row>
    <row r="142" spans="1:19" x14ac:dyDescent="0.2">
      <c r="A142" s="42">
        <f t="shared" si="5"/>
        <v>42187</v>
      </c>
      <c r="B142" s="16">
        <v>0</v>
      </c>
      <c r="C142" s="16">
        <v>86.59</v>
      </c>
      <c r="D142" s="16">
        <v>25.69</v>
      </c>
      <c r="E142" s="16">
        <v>23.35</v>
      </c>
      <c r="F142" s="16">
        <v>29.77</v>
      </c>
      <c r="G142" s="16">
        <v>4.99</v>
      </c>
      <c r="H142" s="16">
        <v>10.39</v>
      </c>
      <c r="I142" s="16">
        <v>347.38</v>
      </c>
      <c r="J142" s="41">
        <v>5.74</v>
      </c>
      <c r="K142" s="16">
        <v>24.53</v>
      </c>
      <c r="L142" s="16">
        <v>25.57</v>
      </c>
      <c r="M142" s="16">
        <v>53.131871502418768</v>
      </c>
      <c r="N142" s="16">
        <f t="shared" si="6"/>
        <v>2.1659955769432844</v>
      </c>
      <c r="O142" s="41">
        <f t="shared" si="7"/>
        <v>-23.663004423056716</v>
      </c>
      <c r="P142" s="1">
        <v>14.055999999999999</v>
      </c>
      <c r="Q142" s="16">
        <v>728.75</v>
      </c>
      <c r="S142" s="1"/>
    </row>
    <row r="143" spans="1:19" x14ac:dyDescent="0.2">
      <c r="A143" s="42">
        <f t="shared" si="5"/>
        <v>42188</v>
      </c>
      <c r="B143" s="16">
        <v>0</v>
      </c>
      <c r="C143" s="16">
        <v>85.52</v>
      </c>
      <c r="D143" s="16">
        <v>25.57</v>
      </c>
      <c r="E143" s="16">
        <v>23.89</v>
      </c>
      <c r="F143" s="16">
        <v>30.07</v>
      </c>
      <c r="G143" s="16">
        <v>4.68</v>
      </c>
      <c r="H143" s="16">
        <v>11.31</v>
      </c>
      <c r="I143" s="16">
        <v>355.78</v>
      </c>
      <c r="J143" s="41">
        <v>4.6399999999999997</v>
      </c>
      <c r="K143" s="16">
        <v>18.489999999999998</v>
      </c>
      <c r="L143" s="16">
        <v>25.59</v>
      </c>
      <c r="M143" s="16">
        <v>39.658391559753831</v>
      </c>
      <c r="N143" s="16">
        <f t="shared" si="6"/>
        <v>2.144856222809834</v>
      </c>
      <c r="O143" s="41">
        <f t="shared" si="7"/>
        <v>-23.954143777190165</v>
      </c>
      <c r="P143" s="1">
        <v>10.679</v>
      </c>
      <c r="Q143" s="16">
        <v>727.92</v>
      </c>
      <c r="S143" s="1"/>
    </row>
    <row r="144" spans="1:19" x14ac:dyDescent="0.2">
      <c r="A144" s="42">
        <f t="shared" si="5"/>
        <v>42189</v>
      </c>
      <c r="B144" s="16">
        <v>0</v>
      </c>
      <c r="C144" s="16">
        <v>84.86</v>
      </c>
      <c r="D144" s="16">
        <v>25.97</v>
      </c>
      <c r="E144" s="16">
        <v>23.66</v>
      </c>
      <c r="F144" s="16">
        <v>30.98</v>
      </c>
      <c r="G144" s="16">
        <v>3.86</v>
      </c>
      <c r="H144" s="16">
        <v>8.23</v>
      </c>
      <c r="I144" s="16">
        <v>1.39</v>
      </c>
      <c r="J144" s="41">
        <v>4.62</v>
      </c>
      <c r="K144" s="16">
        <v>18</v>
      </c>
      <c r="L144" s="16">
        <v>25.58</v>
      </c>
      <c r="M144" s="16">
        <v>38.821866465296992</v>
      </c>
      <c r="N144" s="16">
        <f t="shared" si="6"/>
        <v>2.1567703591831662</v>
      </c>
      <c r="O144" s="41">
        <f t="shared" si="7"/>
        <v>-23.803229640816834</v>
      </c>
      <c r="P144" s="1">
        <v>9.9770000000000003</v>
      </c>
      <c r="Q144" s="16">
        <v>728.25</v>
      </c>
      <c r="S144" s="1"/>
    </row>
    <row r="145" spans="1:19" x14ac:dyDescent="0.2">
      <c r="A145" s="42">
        <f t="shared" si="5"/>
        <v>42190</v>
      </c>
      <c r="B145" s="16">
        <v>0</v>
      </c>
      <c r="C145" s="16">
        <v>88.61</v>
      </c>
      <c r="D145" s="16">
        <v>25.33</v>
      </c>
      <c r="E145" s="16">
        <v>23.52</v>
      </c>
      <c r="F145" s="16">
        <v>28.38</v>
      </c>
      <c r="G145" s="16">
        <v>4.32</v>
      </c>
      <c r="H145" s="16">
        <v>9.84</v>
      </c>
      <c r="I145" s="16">
        <v>348.59</v>
      </c>
      <c r="J145" s="41">
        <v>3.88</v>
      </c>
      <c r="K145" s="16">
        <v>16.559999999999999</v>
      </c>
      <c r="L145" s="16">
        <v>25.54</v>
      </c>
      <c r="M145" s="16">
        <v>36.284124772011914</v>
      </c>
      <c r="N145" s="16">
        <f t="shared" si="6"/>
        <v>2.1910703364741497</v>
      </c>
      <c r="O145" s="41">
        <f t="shared" si="7"/>
        <v>-23.651929663525848</v>
      </c>
      <c r="P145" s="1">
        <v>9.02</v>
      </c>
      <c r="Q145" s="16">
        <v>729.54</v>
      </c>
      <c r="S145" s="1"/>
    </row>
    <row r="146" spans="1:19" x14ac:dyDescent="0.2">
      <c r="A146" s="42">
        <f t="shared" si="5"/>
        <v>42191</v>
      </c>
      <c r="B146" s="16">
        <v>0.76</v>
      </c>
      <c r="C146" s="16">
        <v>86.74</v>
      </c>
      <c r="D146" s="16">
        <v>25.64</v>
      </c>
      <c r="E146" s="16">
        <v>23.79</v>
      </c>
      <c r="F146" s="16">
        <v>30.24</v>
      </c>
      <c r="G146" s="16">
        <v>3.24</v>
      </c>
      <c r="H146" s="16">
        <v>9.58</v>
      </c>
      <c r="I146" s="16">
        <v>19.760000000000002</v>
      </c>
      <c r="J146" s="41">
        <v>3.71</v>
      </c>
      <c r="K146" s="16">
        <v>14.84</v>
      </c>
      <c r="L146" s="16">
        <v>25.57</v>
      </c>
      <c r="M146" s="16">
        <v>32.086206494344687</v>
      </c>
      <c r="N146" s="16">
        <f t="shared" si="6"/>
        <v>2.1621432947671622</v>
      </c>
      <c r="O146" s="41">
        <f t="shared" si="7"/>
        <v>-23.739856705232839</v>
      </c>
      <c r="P146" s="1">
        <v>8.3889999999999993</v>
      </c>
      <c r="Q146" s="16">
        <v>729.74</v>
      </c>
      <c r="S146" s="1"/>
    </row>
    <row r="147" spans="1:19" x14ac:dyDescent="0.2">
      <c r="A147" s="42">
        <f t="shared" si="5"/>
        <v>42192</v>
      </c>
      <c r="B147" s="16">
        <v>16.335000000000001</v>
      </c>
      <c r="C147" s="16">
        <v>94.86</v>
      </c>
      <c r="D147" s="16">
        <v>23.41</v>
      </c>
      <c r="E147" s="16">
        <v>21.49</v>
      </c>
      <c r="F147" s="16">
        <v>25.83</v>
      </c>
      <c r="G147" s="16">
        <v>3.18</v>
      </c>
      <c r="H147" s="16">
        <v>10.130000000000001</v>
      </c>
      <c r="I147" s="16">
        <v>3.92</v>
      </c>
      <c r="J147" s="41">
        <v>1.62</v>
      </c>
      <c r="K147" s="16">
        <v>6.88</v>
      </c>
      <c r="L147" s="16">
        <v>25.56</v>
      </c>
      <c r="M147" s="16">
        <v>15.940200810950683</v>
      </c>
      <c r="N147" s="16">
        <f t="shared" si="6"/>
        <v>2.31688965275446</v>
      </c>
      <c r="O147" s="41">
        <f t="shared" si="7"/>
        <v>-23.474110347245542</v>
      </c>
      <c r="P147" s="1">
        <v>4.476</v>
      </c>
      <c r="Q147" s="16">
        <v>730.34</v>
      </c>
      <c r="S147" s="1"/>
    </row>
    <row r="148" spans="1:19" x14ac:dyDescent="0.2">
      <c r="A148" s="42">
        <f t="shared" si="5"/>
        <v>42193</v>
      </c>
      <c r="B148" s="16">
        <v>0.125</v>
      </c>
      <c r="C148" s="16">
        <v>96.79</v>
      </c>
      <c r="D148" s="16">
        <v>23.48</v>
      </c>
      <c r="E148" s="16">
        <v>22.4</v>
      </c>
      <c r="F148" s="16">
        <v>25.43</v>
      </c>
      <c r="G148" s="16">
        <v>2.1800000000000002</v>
      </c>
      <c r="H148" s="16">
        <v>5.86</v>
      </c>
      <c r="I148" s="16">
        <v>312.81</v>
      </c>
      <c r="J148" s="41">
        <v>1.61</v>
      </c>
      <c r="K148" s="16">
        <v>7.56</v>
      </c>
      <c r="L148" s="16">
        <v>25.57</v>
      </c>
      <c r="M148" s="16">
        <v>17.669497419663092</v>
      </c>
      <c r="N148" s="16">
        <f t="shared" si="6"/>
        <v>2.3372351084210439</v>
      </c>
      <c r="O148" s="41">
        <f t="shared" si="7"/>
        <v>-23.502764891578956</v>
      </c>
      <c r="P148" s="1">
        <v>4.6399999999999997</v>
      </c>
      <c r="Q148" s="16">
        <v>730.25</v>
      </c>
      <c r="S148" s="1"/>
    </row>
    <row r="149" spans="1:19" x14ac:dyDescent="0.2">
      <c r="A149" s="42">
        <f t="shared" ref="A149:A212" si="8">A148+1</f>
        <v>42194</v>
      </c>
      <c r="B149" s="16">
        <v>0.75</v>
      </c>
      <c r="C149" s="16">
        <v>96.38</v>
      </c>
      <c r="D149" s="16">
        <v>24.04</v>
      </c>
      <c r="E149" s="16">
        <v>22.37</v>
      </c>
      <c r="F149" s="16">
        <v>27.89</v>
      </c>
      <c r="G149" s="16">
        <v>2.96</v>
      </c>
      <c r="H149" s="16">
        <v>8.74</v>
      </c>
      <c r="I149" s="16">
        <v>319.36</v>
      </c>
      <c r="J149" s="41">
        <v>2.38</v>
      </c>
      <c r="K149" s="16">
        <v>11.07</v>
      </c>
      <c r="L149" s="16">
        <v>25.54</v>
      </c>
      <c r="M149" s="16">
        <v>24.71222309870253</v>
      </c>
      <c r="N149" s="16">
        <f t="shared" si="6"/>
        <v>2.2323598101808968</v>
      </c>
      <c r="O149" s="41">
        <f t="shared" si="7"/>
        <v>-23.482640189819104</v>
      </c>
      <c r="P149" s="1">
        <v>8.2089999999999996</v>
      </c>
      <c r="Q149" s="16">
        <v>729.53</v>
      </c>
      <c r="S149" s="1"/>
    </row>
    <row r="150" spans="1:19" x14ac:dyDescent="0.2">
      <c r="A150" s="42">
        <f t="shared" si="8"/>
        <v>42195</v>
      </c>
      <c r="B150" s="16">
        <v>17.229999999999997</v>
      </c>
      <c r="C150" s="16">
        <v>95.65</v>
      </c>
      <c r="D150" s="16">
        <v>24.54</v>
      </c>
      <c r="E150" s="16">
        <v>23.15</v>
      </c>
      <c r="F150" s="16">
        <v>28.52</v>
      </c>
      <c r="G150" s="16">
        <v>2.41</v>
      </c>
      <c r="H150" s="16">
        <v>7.72</v>
      </c>
      <c r="I150" s="16">
        <v>332.97</v>
      </c>
      <c r="J150" s="41">
        <v>2.5299999999999998</v>
      </c>
      <c r="K150" s="16">
        <v>11.27</v>
      </c>
      <c r="L150" s="16">
        <v>25.51</v>
      </c>
      <c r="M150" s="16">
        <v>25.666079434459956</v>
      </c>
      <c r="N150" s="16">
        <f t="shared" si="6"/>
        <v>2.2773806064294551</v>
      </c>
      <c r="O150" s="41">
        <f t="shared" si="7"/>
        <v>-23.584619393570541</v>
      </c>
      <c r="P150" s="1">
        <v>7.9269999999999996</v>
      </c>
      <c r="Q150" s="16">
        <v>729.44</v>
      </c>
      <c r="S150" s="1"/>
    </row>
    <row r="151" spans="1:19" x14ac:dyDescent="0.2">
      <c r="A151" s="42">
        <f t="shared" si="8"/>
        <v>42196</v>
      </c>
      <c r="B151" s="16">
        <v>9.9849999999999994</v>
      </c>
      <c r="C151" s="16">
        <v>94.16</v>
      </c>
      <c r="D151" s="16">
        <v>24.65</v>
      </c>
      <c r="E151" s="16">
        <v>23.22</v>
      </c>
      <c r="F151" s="16">
        <v>28.76</v>
      </c>
      <c r="G151" s="16">
        <v>3.55</v>
      </c>
      <c r="H151" s="16">
        <v>7.7</v>
      </c>
      <c r="I151" s="16">
        <v>345.82</v>
      </c>
      <c r="J151" s="41">
        <v>2.87</v>
      </c>
      <c r="K151" s="16">
        <v>12.36</v>
      </c>
      <c r="L151" s="16">
        <v>25.54</v>
      </c>
      <c r="M151" s="16">
        <v>27.665894538394877</v>
      </c>
      <c r="N151" s="16">
        <f t="shared" si="6"/>
        <v>2.2383409820707829</v>
      </c>
      <c r="O151" s="41">
        <f t="shared" si="7"/>
        <v>-23.554659017929218</v>
      </c>
      <c r="P151" s="1">
        <v>9.0129999999999999</v>
      </c>
      <c r="Q151" s="16">
        <v>730.16</v>
      </c>
      <c r="S151" s="1"/>
    </row>
    <row r="152" spans="1:19" x14ac:dyDescent="0.2">
      <c r="A152" s="42">
        <f t="shared" si="8"/>
        <v>42197</v>
      </c>
      <c r="B152" s="16">
        <v>1</v>
      </c>
      <c r="C152" s="16">
        <v>99.22</v>
      </c>
      <c r="D152" s="16">
        <v>23.33</v>
      </c>
      <c r="E152" s="16">
        <v>21.56</v>
      </c>
      <c r="F152" s="16">
        <v>24.59</v>
      </c>
      <c r="G152" s="16">
        <v>3.56</v>
      </c>
      <c r="H152" s="16">
        <v>9.07</v>
      </c>
      <c r="I152" s="16">
        <v>315.58</v>
      </c>
      <c r="J152" s="41">
        <v>0.94</v>
      </c>
      <c r="K152" s="16">
        <v>4.6399999999999997</v>
      </c>
      <c r="L152" s="16">
        <v>25.6</v>
      </c>
      <c r="M152" s="16">
        <v>10.779613394423913</v>
      </c>
      <c r="N152" s="16">
        <f t="shared" si="6"/>
        <v>2.3231925419017054</v>
      </c>
      <c r="O152" s="41">
        <f t="shared" si="7"/>
        <v>-23.314807458098297</v>
      </c>
      <c r="P152" s="1">
        <v>3.4849999999999999</v>
      </c>
      <c r="Q152" s="16">
        <v>730.91</v>
      </c>
      <c r="S152" s="1"/>
    </row>
    <row r="153" spans="1:19" x14ac:dyDescent="0.2">
      <c r="A153" s="42">
        <f t="shared" si="8"/>
        <v>42198</v>
      </c>
      <c r="B153" s="16">
        <v>24.11</v>
      </c>
      <c r="C153" s="16">
        <v>98.32</v>
      </c>
      <c r="D153" s="16">
        <v>23.49</v>
      </c>
      <c r="E153" s="16">
        <v>21.73</v>
      </c>
      <c r="F153" s="16">
        <v>25.8</v>
      </c>
      <c r="G153" s="16">
        <v>3.67</v>
      </c>
      <c r="H153" s="16">
        <v>10</v>
      </c>
      <c r="I153" s="16">
        <v>314.25</v>
      </c>
      <c r="J153" s="41">
        <v>1.59</v>
      </c>
      <c r="K153" s="16">
        <v>8.34</v>
      </c>
      <c r="L153" s="16">
        <v>25.6</v>
      </c>
      <c r="M153" s="16">
        <v>19.016387493768399</v>
      </c>
      <c r="N153" s="16">
        <f t="shared" si="6"/>
        <v>2.2801423853439329</v>
      </c>
      <c r="O153" s="41">
        <f t="shared" si="7"/>
        <v>-23.396857614656067</v>
      </c>
      <c r="P153" s="1">
        <v>6.73</v>
      </c>
      <c r="Q153" s="16">
        <v>730.68</v>
      </c>
      <c r="S153" s="1"/>
    </row>
    <row r="154" spans="1:19" x14ac:dyDescent="0.2">
      <c r="A154" s="42">
        <f t="shared" si="8"/>
        <v>42199</v>
      </c>
      <c r="B154" s="16">
        <v>2.52</v>
      </c>
      <c r="C154" s="16">
        <v>94.87</v>
      </c>
      <c r="D154" s="16">
        <v>24.52</v>
      </c>
      <c r="E154" s="16">
        <v>22.68</v>
      </c>
      <c r="F154" s="16">
        <v>27.59</v>
      </c>
      <c r="G154" s="16">
        <v>4.12</v>
      </c>
      <c r="H154" s="16">
        <v>8.84</v>
      </c>
      <c r="I154" s="16">
        <v>330.02</v>
      </c>
      <c r="J154" s="41">
        <v>3.06</v>
      </c>
      <c r="K154" s="16">
        <v>14.29</v>
      </c>
      <c r="L154" s="16">
        <v>25.6</v>
      </c>
      <c r="M154" s="16">
        <v>31.392673450221054</v>
      </c>
      <c r="N154" s="16">
        <f t="shared" si="6"/>
        <v>2.1968280930875475</v>
      </c>
      <c r="O154" s="41">
        <f t="shared" si="7"/>
        <v>-23.433171906912452</v>
      </c>
      <c r="P154" s="1">
        <v>10.635</v>
      </c>
      <c r="Q154" s="16">
        <v>730.47</v>
      </c>
      <c r="S154" s="1"/>
    </row>
    <row r="155" spans="1:19" x14ac:dyDescent="0.2">
      <c r="A155" s="42">
        <f t="shared" si="8"/>
        <v>42200</v>
      </c>
      <c r="B155" s="16">
        <v>0</v>
      </c>
      <c r="C155" s="16">
        <v>92.54</v>
      </c>
      <c r="D155" s="16">
        <v>24.43</v>
      </c>
      <c r="E155" s="16">
        <v>22.37</v>
      </c>
      <c r="F155" s="16">
        <v>27.62</v>
      </c>
      <c r="G155" s="16">
        <v>3.42</v>
      </c>
      <c r="H155" s="16">
        <v>8.4700000000000006</v>
      </c>
      <c r="I155" s="16">
        <v>350.35</v>
      </c>
      <c r="J155" s="41">
        <v>2.88</v>
      </c>
      <c r="K155" s="16">
        <v>12.59</v>
      </c>
      <c r="L155" s="16">
        <v>25.64</v>
      </c>
      <c r="M155" s="16">
        <v>27.72317775855857</v>
      </c>
      <c r="N155" s="16">
        <f t="shared" si="6"/>
        <v>2.2019998219665267</v>
      </c>
      <c r="O155" s="41">
        <f t="shared" si="7"/>
        <v>-23.356000178033472</v>
      </c>
      <c r="P155" s="1">
        <v>7.7880000000000003</v>
      </c>
      <c r="Q155" s="16">
        <v>730.44</v>
      </c>
      <c r="S155" s="1"/>
    </row>
    <row r="156" spans="1:19" x14ac:dyDescent="0.2">
      <c r="A156" s="42">
        <f t="shared" si="8"/>
        <v>42201</v>
      </c>
      <c r="B156" s="16">
        <v>0</v>
      </c>
      <c r="C156" s="16">
        <v>95.7</v>
      </c>
      <c r="D156" s="16">
        <v>24.33</v>
      </c>
      <c r="E156" s="16">
        <v>23.12</v>
      </c>
      <c r="F156" s="16">
        <v>27.32</v>
      </c>
      <c r="G156" s="16">
        <v>3.43</v>
      </c>
      <c r="H156" s="16">
        <v>9.82</v>
      </c>
      <c r="I156" s="16">
        <v>334.48</v>
      </c>
      <c r="J156" s="41">
        <v>2.64</v>
      </c>
      <c r="K156" s="16">
        <v>12.73</v>
      </c>
      <c r="L156" s="16">
        <v>25.64</v>
      </c>
      <c r="M156" s="16">
        <v>27.98263704988824</v>
      </c>
      <c r="N156" s="16">
        <f t="shared" si="6"/>
        <v>2.198164732905596</v>
      </c>
      <c r="O156" s="41">
        <f t="shared" si="7"/>
        <v>-23.311835267094406</v>
      </c>
      <c r="P156" s="1">
        <v>8.6829999999999998</v>
      </c>
      <c r="Q156" s="16">
        <v>730.45</v>
      </c>
      <c r="S156" s="1"/>
    </row>
    <row r="157" spans="1:19" x14ac:dyDescent="0.2">
      <c r="A157" s="42">
        <f t="shared" si="8"/>
        <v>42202</v>
      </c>
      <c r="B157" s="16">
        <v>14.684999999999999</v>
      </c>
      <c r="C157" s="16">
        <v>92.4</v>
      </c>
      <c r="D157" s="16">
        <v>24.1</v>
      </c>
      <c r="E157" s="16">
        <v>21.49</v>
      </c>
      <c r="F157" s="16">
        <v>28.16</v>
      </c>
      <c r="G157" s="16">
        <v>2.76</v>
      </c>
      <c r="H157" s="16">
        <v>7.55</v>
      </c>
      <c r="I157" s="16">
        <v>9.15</v>
      </c>
      <c r="J157" s="41">
        <v>1.97</v>
      </c>
      <c r="K157" s="16">
        <v>8.8000000000000007</v>
      </c>
      <c r="L157" s="16">
        <v>25.76</v>
      </c>
      <c r="M157" s="16">
        <v>19.981475833479493</v>
      </c>
      <c r="N157" s="16">
        <f t="shared" si="6"/>
        <v>2.2706222538044876</v>
      </c>
      <c r="O157" s="41">
        <f t="shared" si="7"/>
        <v>-23.647377746195513</v>
      </c>
      <c r="P157" s="1">
        <v>5.1310000000000002</v>
      </c>
      <c r="Q157" s="16">
        <v>730.32</v>
      </c>
      <c r="S157" s="1"/>
    </row>
    <row r="158" spans="1:19" x14ac:dyDescent="0.2">
      <c r="A158" s="42">
        <f t="shared" si="8"/>
        <v>42203</v>
      </c>
      <c r="B158" s="16">
        <v>2.6349999999999998</v>
      </c>
      <c r="C158" s="16">
        <v>99.01</v>
      </c>
      <c r="D158" s="16">
        <v>23.17</v>
      </c>
      <c r="E158" s="16">
        <v>22.13</v>
      </c>
      <c r="F158" s="16">
        <v>24.45</v>
      </c>
      <c r="G158" s="16">
        <v>2.69</v>
      </c>
      <c r="H158" s="16">
        <v>6.72</v>
      </c>
      <c r="I158" s="16">
        <v>323.88</v>
      </c>
      <c r="J158" s="41">
        <v>0.97</v>
      </c>
      <c r="K158" s="16">
        <v>4.7300000000000004</v>
      </c>
      <c r="L158" s="16">
        <v>25.75</v>
      </c>
      <c r="M158" s="16">
        <v>11.047367088673214</v>
      </c>
      <c r="N158" s="16">
        <f t="shared" si="6"/>
        <v>2.3355955790006795</v>
      </c>
      <c r="O158" s="41">
        <f t="shared" si="7"/>
        <v>-24.15140442099932</v>
      </c>
      <c r="P158" s="1">
        <v>3.3620000000000001</v>
      </c>
      <c r="Q158" s="16">
        <v>731.02</v>
      </c>
      <c r="S158" s="1"/>
    </row>
    <row r="159" spans="1:19" x14ac:dyDescent="0.2">
      <c r="A159" s="42">
        <f t="shared" si="8"/>
        <v>42204</v>
      </c>
      <c r="B159" s="16">
        <v>5.1899999999999995</v>
      </c>
      <c r="C159" s="16">
        <v>94.73</v>
      </c>
      <c r="D159" s="16">
        <v>23.77</v>
      </c>
      <c r="E159" s="16">
        <v>22.4</v>
      </c>
      <c r="F159" s="16">
        <v>28.97</v>
      </c>
      <c r="G159" s="16">
        <v>3.93</v>
      </c>
      <c r="H159" s="16">
        <v>9.4700000000000006</v>
      </c>
      <c r="I159" s="16">
        <v>334.14</v>
      </c>
      <c r="J159" s="41">
        <v>2.98</v>
      </c>
      <c r="K159" s="16">
        <v>14.13</v>
      </c>
      <c r="L159" s="16">
        <v>25.72</v>
      </c>
      <c r="M159" s="16">
        <v>31.71753756457322</v>
      </c>
      <c r="N159" s="16">
        <f t="shared" si="6"/>
        <v>2.244694802871424</v>
      </c>
      <c r="O159" s="41">
        <f t="shared" si="7"/>
        <v>-24.434305197128573</v>
      </c>
      <c r="P159" s="1">
        <v>10.215</v>
      </c>
      <c r="Q159" s="16">
        <v>731.3</v>
      </c>
      <c r="S159" s="1"/>
    </row>
    <row r="160" spans="1:19" x14ac:dyDescent="0.2">
      <c r="A160" s="42">
        <f t="shared" si="8"/>
        <v>42205</v>
      </c>
      <c r="B160" s="16">
        <v>4.6449999999999996</v>
      </c>
      <c r="C160" s="16">
        <v>94.2</v>
      </c>
      <c r="D160" s="16">
        <v>23.75</v>
      </c>
      <c r="E160" s="16">
        <v>22.3</v>
      </c>
      <c r="F160" s="16">
        <v>28.3</v>
      </c>
      <c r="G160" s="16">
        <v>2.6</v>
      </c>
      <c r="H160" s="16">
        <v>6.55</v>
      </c>
      <c r="I160" s="16">
        <v>4.97</v>
      </c>
      <c r="J160" s="41">
        <v>2.2400000000000002</v>
      </c>
      <c r="K160" s="16">
        <v>10.48</v>
      </c>
      <c r="L160" s="16">
        <v>25.75</v>
      </c>
      <c r="M160" s="16">
        <v>23.840360391806858</v>
      </c>
      <c r="N160" s="16">
        <f t="shared" si="6"/>
        <v>2.2748435488365319</v>
      </c>
      <c r="O160" s="41">
        <f t="shared" si="7"/>
        <v>-24.284156451163469</v>
      </c>
      <c r="P160" s="1">
        <v>6.6580000000000004</v>
      </c>
      <c r="Q160" s="16">
        <v>731.37</v>
      </c>
      <c r="S160" s="1"/>
    </row>
    <row r="161" spans="1:19" x14ac:dyDescent="0.2">
      <c r="A161" s="42">
        <f t="shared" si="8"/>
        <v>42206</v>
      </c>
      <c r="B161" s="16">
        <v>6.84</v>
      </c>
      <c r="C161" s="16">
        <v>98.93</v>
      </c>
      <c r="D161" s="16">
        <v>22.89</v>
      </c>
      <c r="E161" s="16">
        <v>21.83</v>
      </c>
      <c r="F161" s="16">
        <v>24.42</v>
      </c>
      <c r="G161" s="16">
        <v>3.13</v>
      </c>
      <c r="H161" s="16">
        <v>8.15</v>
      </c>
      <c r="I161" s="16">
        <v>316.31</v>
      </c>
      <c r="J161" s="41">
        <v>1.1000000000000001</v>
      </c>
      <c r="K161" s="16">
        <v>6.09</v>
      </c>
      <c r="L161" s="16">
        <v>25.81</v>
      </c>
      <c r="M161" s="16">
        <v>14.65664195913797</v>
      </c>
      <c r="N161" s="16">
        <f t="shared" si="6"/>
        <v>2.4066735565086979</v>
      </c>
      <c r="O161" s="41">
        <f t="shared" si="7"/>
        <v>-23.753326443491304</v>
      </c>
      <c r="P161" s="1">
        <v>4.8810000000000002</v>
      </c>
      <c r="Q161" s="16">
        <v>730.85</v>
      </c>
      <c r="S161" s="1"/>
    </row>
    <row r="162" spans="1:19" x14ac:dyDescent="0.2">
      <c r="A162" s="42">
        <f t="shared" si="8"/>
        <v>42207</v>
      </c>
      <c r="B162" s="16">
        <v>29.96</v>
      </c>
      <c r="C162" s="16">
        <v>98.86</v>
      </c>
      <c r="D162" s="16">
        <v>23.46</v>
      </c>
      <c r="E162" s="16">
        <v>22.27</v>
      </c>
      <c r="F162" s="16">
        <v>26.48</v>
      </c>
      <c r="G162" s="16">
        <v>2.99</v>
      </c>
      <c r="H162" s="16">
        <v>8.0399999999999991</v>
      </c>
      <c r="I162" s="16">
        <v>317.68</v>
      </c>
      <c r="J162" s="41">
        <v>1.1299999999999999</v>
      </c>
      <c r="K162" s="16">
        <v>5.8</v>
      </c>
      <c r="L162" s="16">
        <v>25.76</v>
      </c>
      <c r="M162" s="16">
        <v>13.554955171344218</v>
      </c>
      <c r="N162" s="16">
        <f t="shared" si="6"/>
        <v>2.3370612364386583</v>
      </c>
      <c r="O162" s="41">
        <f t="shared" si="7"/>
        <v>-23.770938763561343</v>
      </c>
      <c r="P162" s="1">
        <v>4.28</v>
      </c>
      <c r="Q162" s="16">
        <v>730.5</v>
      </c>
      <c r="S162" s="1"/>
    </row>
    <row r="163" spans="1:19" x14ac:dyDescent="0.2">
      <c r="A163" s="42">
        <f t="shared" si="8"/>
        <v>42208</v>
      </c>
      <c r="B163" s="16">
        <v>0.375</v>
      </c>
      <c r="C163" s="16">
        <v>97.54</v>
      </c>
      <c r="D163" s="16">
        <v>23.85</v>
      </c>
      <c r="E163" s="16">
        <v>22.74</v>
      </c>
      <c r="F163" s="16">
        <v>25.93</v>
      </c>
      <c r="G163" s="16">
        <v>2.2000000000000002</v>
      </c>
      <c r="H163" s="16">
        <v>8.31</v>
      </c>
      <c r="I163" s="16">
        <v>287.68</v>
      </c>
      <c r="J163" s="41">
        <v>1.55</v>
      </c>
      <c r="K163" s="16">
        <v>7.1</v>
      </c>
      <c r="L163" s="16">
        <v>25.75</v>
      </c>
      <c r="M163" s="16">
        <v>16.400885773111789</v>
      </c>
      <c r="N163" s="16">
        <f t="shared" si="6"/>
        <v>2.3099839117058858</v>
      </c>
      <c r="O163" s="41">
        <f t="shared" si="7"/>
        <v>-23.803016088294115</v>
      </c>
      <c r="P163" s="1">
        <v>4.84</v>
      </c>
      <c r="Q163" s="16">
        <v>731.07</v>
      </c>
      <c r="S163" s="1"/>
    </row>
    <row r="164" spans="1:19" x14ac:dyDescent="0.2">
      <c r="A164" s="42">
        <f t="shared" si="8"/>
        <v>42209</v>
      </c>
      <c r="B164" s="16">
        <v>0</v>
      </c>
      <c r="C164" s="16">
        <v>93.05</v>
      </c>
      <c r="D164" s="16">
        <v>24.69</v>
      </c>
      <c r="E164" s="16">
        <v>22.78</v>
      </c>
      <c r="F164" s="16">
        <v>27.99</v>
      </c>
      <c r="G164" s="16">
        <v>3.98</v>
      </c>
      <c r="H164" s="16">
        <v>9.8000000000000007</v>
      </c>
      <c r="I164" s="16">
        <v>350.57</v>
      </c>
      <c r="J164" s="41">
        <v>3.29</v>
      </c>
      <c r="K164" s="16">
        <v>14.94</v>
      </c>
      <c r="L164" s="16">
        <v>25.76</v>
      </c>
      <c r="M164" s="16">
        <v>33.140632465502627</v>
      </c>
      <c r="N164" s="16">
        <f t="shared" si="6"/>
        <v>2.2182484916668423</v>
      </c>
      <c r="O164" s="41">
        <f t="shared" si="7"/>
        <v>-24.11975150833316</v>
      </c>
      <c r="P164" s="1">
        <v>9.2919999999999998</v>
      </c>
      <c r="Q164" s="16">
        <v>730.75</v>
      </c>
      <c r="S164" s="1"/>
    </row>
    <row r="165" spans="1:19" x14ac:dyDescent="0.2">
      <c r="A165" s="42">
        <f t="shared" si="8"/>
        <v>42210</v>
      </c>
      <c r="B165" s="16">
        <v>0</v>
      </c>
      <c r="C165" s="16">
        <v>88.64</v>
      </c>
      <c r="D165" s="16">
        <v>25.21</v>
      </c>
      <c r="E165" s="16">
        <v>23.01</v>
      </c>
      <c r="F165" s="16">
        <v>29.27</v>
      </c>
      <c r="G165" s="16">
        <v>4.6900000000000004</v>
      </c>
      <c r="H165" s="16">
        <v>9.66</v>
      </c>
      <c r="I165" s="16">
        <v>354.35</v>
      </c>
      <c r="J165" s="41">
        <v>4.32</v>
      </c>
      <c r="K165" s="16">
        <v>18.16</v>
      </c>
      <c r="L165" s="16">
        <v>25.82</v>
      </c>
      <c r="M165" s="16">
        <v>39.572855529645146</v>
      </c>
      <c r="N165" s="16">
        <f t="shared" si="6"/>
        <v>2.1791220005311205</v>
      </c>
      <c r="O165" s="41">
        <f t="shared" si="7"/>
        <v>-23.44287799946888</v>
      </c>
      <c r="P165" s="1">
        <v>10.688000000000001</v>
      </c>
      <c r="Q165" s="16">
        <v>729.19</v>
      </c>
      <c r="S165" s="1"/>
    </row>
    <row r="166" spans="1:19" x14ac:dyDescent="0.2">
      <c r="A166" s="42">
        <f t="shared" si="8"/>
        <v>42211</v>
      </c>
      <c r="B166" s="16">
        <v>0.125</v>
      </c>
      <c r="C166" s="16">
        <v>89.33</v>
      </c>
      <c r="D166" s="16">
        <v>25.15</v>
      </c>
      <c r="E166" s="16">
        <v>23.22</v>
      </c>
      <c r="F166" s="16">
        <v>28.65</v>
      </c>
      <c r="G166" s="16">
        <v>5.13</v>
      </c>
      <c r="H166" s="16">
        <v>10.31</v>
      </c>
      <c r="I166" s="16">
        <v>349.45</v>
      </c>
      <c r="J166" s="41">
        <v>4.6100000000000003</v>
      </c>
      <c r="K166" s="16">
        <v>20.12</v>
      </c>
      <c r="L166" s="16">
        <v>25.85</v>
      </c>
      <c r="M166" s="16">
        <v>44.205797960440883</v>
      </c>
      <c r="N166" s="16">
        <f t="shared" si="6"/>
        <v>2.1971072544950734</v>
      </c>
      <c r="O166" s="41">
        <f t="shared" si="7"/>
        <v>-23.300892745504928</v>
      </c>
      <c r="P166" s="1">
        <v>12.72</v>
      </c>
      <c r="Q166" s="16">
        <v>728.9</v>
      </c>
      <c r="S166" s="1"/>
    </row>
    <row r="167" spans="1:19" x14ac:dyDescent="0.2">
      <c r="A167" s="42">
        <f t="shared" si="8"/>
        <v>42212</v>
      </c>
      <c r="B167" s="16">
        <v>0.5</v>
      </c>
      <c r="C167" s="16">
        <v>89.58</v>
      </c>
      <c r="D167" s="16">
        <v>25.25</v>
      </c>
      <c r="E167" s="16">
        <v>23.18</v>
      </c>
      <c r="F167" s="16">
        <v>28.69</v>
      </c>
      <c r="G167" s="16">
        <v>4.54</v>
      </c>
      <c r="H167" s="16">
        <v>9.9600000000000009</v>
      </c>
      <c r="I167" s="16">
        <v>345.92</v>
      </c>
      <c r="J167" s="41">
        <v>4.04</v>
      </c>
      <c r="K167" s="16">
        <v>17.559999999999999</v>
      </c>
      <c r="L167" s="16">
        <v>25.86</v>
      </c>
      <c r="M167" s="16">
        <v>38.841911272352768</v>
      </c>
      <c r="N167" s="16">
        <f t="shared" si="6"/>
        <v>2.2119539448948049</v>
      </c>
      <c r="O167" s="41">
        <f t="shared" si="7"/>
        <v>-23.207046055105195</v>
      </c>
      <c r="P167" s="1">
        <v>10.848000000000001</v>
      </c>
      <c r="Q167" s="16">
        <v>728.89</v>
      </c>
      <c r="S167" s="1"/>
    </row>
    <row r="168" spans="1:19" x14ac:dyDescent="0.2">
      <c r="A168" s="42">
        <f t="shared" si="8"/>
        <v>42213</v>
      </c>
      <c r="B168" s="16">
        <v>0.25</v>
      </c>
      <c r="C168" s="16">
        <v>86.86</v>
      </c>
      <c r="D168" s="16">
        <v>25.8</v>
      </c>
      <c r="E168" s="16">
        <v>23.32</v>
      </c>
      <c r="F168" s="16">
        <v>30.98</v>
      </c>
      <c r="G168" s="16">
        <v>4.04</v>
      </c>
      <c r="H168" s="16">
        <v>8.43</v>
      </c>
      <c r="I168" s="16">
        <v>3.69</v>
      </c>
      <c r="J168" s="41">
        <v>4.88</v>
      </c>
      <c r="K168" s="16">
        <v>20.56</v>
      </c>
      <c r="L168" s="16">
        <v>25.88</v>
      </c>
      <c r="M168" s="16">
        <v>45.190758307146929</v>
      </c>
      <c r="N168" s="16">
        <f t="shared" si="6"/>
        <v>2.1979940810869132</v>
      </c>
      <c r="O168" s="41">
        <f t="shared" si="7"/>
        <v>-23.148005918913086</v>
      </c>
      <c r="P168" s="1">
        <v>12.401999999999999</v>
      </c>
      <c r="Q168" s="16">
        <v>728.7</v>
      </c>
      <c r="S168" s="1"/>
    </row>
    <row r="169" spans="1:19" x14ac:dyDescent="0.2">
      <c r="A169" s="42">
        <f t="shared" si="8"/>
        <v>42214</v>
      </c>
      <c r="B169" s="16">
        <v>11.164999999999999</v>
      </c>
      <c r="C169" s="16">
        <v>92.77</v>
      </c>
      <c r="D169" s="16">
        <v>24.9</v>
      </c>
      <c r="E169" s="16">
        <v>22.57</v>
      </c>
      <c r="F169" s="16">
        <v>27.65</v>
      </c>
      <c r="G169" s="16">
        <v>3.23</v>
      </c>
      <c r="H169" s="16">
        <v>7.57</v>
      </c>
      <c r="I169" s="16">
        <v>349</v>
      </c>
      <c r="J169" s="41">
        <v>2.39</v>
      </c>
      <c r="K169" s="16">
        <v>10.44</v>
      </c>
      <c r="L169" s="16">
        <v>25.82</v>
      </c>
      <c r="M169" s="16">
        <v>23.59792190646851</v>
      </c>
      <c r="N169" s="16">
        <f t="shared" si="6"/>
        <v>2.2603373473628841</v>
      </c>
      <c r="O169" s="41">
        <f t="shared" si="7"/>
        <v>-23.057662652637116</v>
      </c>
      <c r="P169" s="1">
        <v>6.7969999999999997</v>
      </c>
      <c r="Q169" s="16">
        <v>729.53</v>
      </c>
      <c r="S169" s="1"/>
    </row>
    <row r="170" spans="1:19" x14ac:dyDescent="0.2">
      <c r="A170" s="42">
        <f t="shared" si="8"/>
        <v>42215</v>
      </c>
      <c r="B170" s="16">
        <v>0.25</v>
      </c>
      <c r="C170" s="16">
        <v>89.08</v>
      </c>
      <c r="D170" s="16">
        <v>25.14</v>
      </c>
      <c r="E170" s="16">
        <v>23.08</v>
      </c>
      <c r="F170" s="16">
        <v>30.37</v>
      </c>
      <c r="G170" s="16">
        <v>3.33</v>
      </c>
      <c r="H170" s="16">
        <v>8.8000000000000007</v>
      </c>
      <c r="I170" s="16">
        <v>12.39</v>
      </c>
      <c r="J170" s="41">
        <v>3.42</v>
      </c>
      <c r="K170" s="16">
        <v>13.41</v>
      </c>
      <c r="L170" s="16">
        <v>25.91</v>
      </c>
      <c r="M170" s="16">
        <v>29.913418529523323</v>
      </c>
      <c r="N170" s="16">
        <f t="shared" si="6"/>
        <v>2.2306799798302253</v>
      </c>
      <c r="O170" s="41">
        <f t="shared" si="7"/>
        <v>-23.045320020169775</v>
      </c>
      <c r="P170" s="1">
        <v>8.1630000000000003</v>
      </c>
      <c r="Q170" s="16">
        <v>730.2</v>
      </c>
      <c r="S170" s="1"/>
    </row>
    <row r="171" spans="1:19" x14ac:dyDescent="0.2">
      <c r="A171" s="42">
        <f t="shared" si="8"/>
        <v>42216</v>
      </c>
      <c r="B171" s="16">
        <v>1.395</v>
      </c>
      <c r="C171" s="16">
        <v>85.19</v>
      </c>
      <c r="D171" s="16">
        <v>25.22</v>
      </c>
      <c r="E171" s="16">
        <v>23.22</v>
      </c>
      <c r="F171" s="16">
        <v>29.87</v>
      </c>
      <c r="G171" s="16">
        <v>3.66</v>
      </c>
      <c r="H171" s="16">
        <v>10.51</v>
      </c>
      <c r="I171" s="16">
        <v>347.06</v>
      </c>
      <c r="J171" s="41">
        <v>4.9400000000000004</v>
      </c>
      <c r="K171" s="16">
        <v>20.440000000000001</v>
      </c>
      <c r="L171" s="16">
        <v>26.04</v>
      </c>
      <c r="M171" s="16">
        <v>45.07973426806646</v>
      </c>
      <c r="N171" s="16">
        <f t="shared" si="6"/>
        <v>2.2054664514709619</v>
      </c>
      <c r="O171" s="41">
        <f t="shared" si="7"/>
        <v>-23.134533548529038</v>
      </c>
      <c r="P171" s="1">
        <v>13.034000000000001</v>
      </c>
      <c r="Q171" s="16">
        <v>730.17</v>
      </c>
      <c r="S171" s="1"/>
    </row>
    <row r="172" spans="1:19" x14ac:dyDescent="0.2">
      <c r="A172" s="42">
        <f t="shared" si="8"/>
        <v>42217</v>
      </c>
      <c r="B172" s="16">
        <v>11.15</v>
      </c>
      <c r="C172" s="16">
        <v>97.34</v>
      </c>
      <c r="D172" s="16">
        <v>24.17</v>
      </c>
      <c r="E172" s="16">
        <v>23.15</v>
      </c>
      <c r="F172" s="16">
        <v>26.31</v>
      </c>
      <c r="G172" s="16">
        <v>4.33</v>
      </c>
      <c r="H172" s="16">
        <v>9.06</v>
      </c>
      <c r="I172" s="16">
        <v>327.36</v>
      </c>
      <c r="J172" s="41">
        <v>1.92</v>
      </c>
      <c r="K172" s="16">
        <v>9.89</v>
      </c>
      <c r="L172" s="16">
        <v>25.9</v>
      </c>
      <c r="M172" s="16">
        <v>22.535115132360524</v>
      </c>
      <c r="N172" s="16">
        <f t="shared" si="6"/>
        <v>2.2785758475592033</v>
      </c>
      <c r="O172" s="41">
        <f t="shared" si="7"/>
        <v>-23.202424152440798</v>
      </c>
      <c r="P172" s="1">
        <v>8.0079999999999991</v>
      </c>
      <c r="Q172" s="16">
        <v>729.67</v>
      </c>
      <c r="S172" s="1"/>
    </row>
    <row r="173" spans="1:19" x14ac:dyDescent="0.2">
      <c r="A173" s="42">
        <f t="shared" si="8"/>
        <v>42218</v>
      </c>
      <c r="B173" s="16">
        <v>0</v>
      </c>
      <c r="C173" s="16">
        <v>87.34</v>
      </c>
      <c r="D173" s="16">
        <v>25.57</v>
      </c>
      <c r="E173" s="16">
        <v>23.42</v>
      </c>
      <c r="F173" s="16">
        <v>29.9</v>
      </c>
      <c r="G173" s="16">
        <v>3.83</v>
      </c>
      <c r="H173" s="16">
        <v>10.33</v>
      </c>
      <c r="I173" s="16">
        <v>354.74</v>
      </c>
      <c r="J173" s="41">
        <v>4.43</v>
      </c>
      <c r="K173" s="16">
        <v>18.47</v>
      </c>
      <c r="L173" s="16">
        <v>25.93</v>
      </c>
      <c r="M173" s="16">
        <v>41.209617705785433</v>
      </c>
      <c r="N173" s="16">
        <f t="shared" si="6"/>
        <v>2.231165008434512</v>
      </c>
      <c r="O173" s="41">
        <f t="shared" si="7"/>
        <v>-23.247834991565487</v>
      </c>
      <c r="P173" s="1">
        <v>11.4</v>
      </c>
      <c r="Q173" s="16">
        <v>728.72</v>
      </c>
      <c r="S173" s="1"/>
    </row>
    <row r="174" spans="1:19" x14ac:dyDescent="0.2">
      <c r="A174" s="42">
        <f t="shared" si="8"/>
        <v>42219</v>
      </c>
      <c r="B174" s="16">
        <v>0</v>
      </c>
      <c r="C174" s="16">
        <v>87.07</v>
      </c>
      <c r="D174" s="16">
        <v>25.34</v>
      </c>
      <c r="E174" s="16">
        <v>23.62</v>
      </c>
      <c r="F174" s="16">
        <v>28.86</v>
      </c>
      <c r="G174" s="16">
        <v>4.53</v>
      </c>
      <c r="H174" s="16">
        <v>9.64</v>
      </c>
      <c r="I174" s="16">
        <v>356.15</v>
      </c>
      <c r="J174" s="41">
        <v>3.88</v>
      </c>
      <c r="K174" s="16">
        <v>15.53</v>
      </c>
      <c r="L174" s="16">
        <v>26</v>
      </c>
      <c r="M174" s="16">
        <v>34.627058588724623</v>
      </c>
      <c r="N174" s="16">
        <f t="shared" si="6"/>
        <v>2.2296882542643028</v>
      </c>
      <c r="O174" s="41">
        <f t="shared" si="7"/>
        <v>-23.237311745735695</v>
      </c>
      <c r="P174" s="1">
        <v>9.51</v>
      </c>
      <c r="Q174" s="16">
        <v>728.41</v>
      </c>
      <c r="S174" s="1"/>
    </row>
    <row r="175" spans="1:19" x14ac:dyDescent="0.2">
      <c r="A175" s="42">
        <f t="shared" si="8"/>
        <v>42220</v>
      </c>
      <c r="B175" s="16">
        <v>0</v>
      </c>
      <c r="C175" s="16">
        <v>88.62</v>
      </c>
      <c r="D175" s="16">
        <v>25.49</v>
      </c>
      <c r="E175" s="16">
        <v>23.72</v>
      </c>
      <c r="F175" s="16">
        <v>29.36</v>
      </c>
      <c r="G175" s="16">
        <v>4.72</v>
      </c>
      <c r="H175" s="16">
        <v>10.039999999999999</v>
      </c>
      <c r="I175" s="16">
        <v>351.84</v>
      </c>
      <c r="J175" s="41">
        <v>4.4800000000000004</v>
      </c>
      <c r="K175" s="16">
        <v>19.11</v>
      </c>
      <c r="L175" s="16">
        <v>25.97</v>
      </c>
      <c r="M175" s="16">
        <v>42.403493326029647</v>
      </c>
      <c r="N175" s="16">
        <f t="shared" si="6"/>
        <v>2.2189164482485424</v>
      </c>
      <c r="O175" s="41">
        <f t="shared" si="7"/>
        <v>-23.180083551751459</v>
      </c>
      <c r="P175" s="1">
        <v>12.167</v>
      </c>
      <c r="Q175" s="16">
        <v>728.82</v>
      </c>
      <c r="S175" s="1"/>
    </row>
    <row r="176" spans="1:19" x14ac:dyDescent="0.2">
      <c r="A176" s="42">
        <f t="shared" si="8"/>
        <v>42221</v>
      </c>
      <c r="B176" s="16">
        <v>0</v>
      </c>
      <c r="C176" s="16">
        <v>91.34</v>
      </c>
      <c r="D176" s="16">
        <v>25.71</v>
      </c>
      <c r="E176" s="16">
        <v>23.89</v>
      </c>
      <c r="F176" s="16">
        <v>29.73</v>
      </c>
      <c r="G176" s="16">
        <v>4.62</v>
      </c>
      <c r="H176" s="16">
        <v>9.7200000000000006</v>
      </c>
      <c r="I176" s="16">
        <v>346.11</v>
      </c>
      <c r="J176" s="41">
        <v>4.08</v>
      </c>
      <c r="K176" s="16">
        <v>18.170000000000002</v>
      </c>
      <c r="L176" s="16">
        <v>25.91</v>
      </c>
      <c r="M176" s="16">
        <v>40.460356642045532</v>
      </c>
      <c r="N176" s="16">
        <f t="shared" si="6"/>
        <v>2.2267670138715205</v>
      </c>
      <c r="O176" s="41">
        <f t="shared" si="7"/>
        <v>-23.117232986128482</v>
      </c>
      <c r="P176" s="1">
        <v>11.252000000000001</v>
      </c>
      <c r="Q176" s="16">
        <v>728.93</v>
      </c>
      <c r="S176" s="1"/>
    </row>
    <row r="177" spans="1:19" x14ac:dyDescent="0.2">
      <c r="A177" s="42">
        <f t="shared" si="8"/>
        <v>42222</v>
      </c>
      <c r="B177" s="16">
        <v>0</v>
      </c>
      <c r="C177" s="16">
        <v>88.49</v>
      </c>
      <c r="D177" s="16">
        <v>25.92</v>
      </c>
      <c r="E177" s="16">
        <v>23.79</v>
      </c>
      <c r="F177" s="16">
        <v>30.17</v>
      </c>
      <c r="G177" s="16">
        <v>3.75</v>
      </c>
      <c r="H177" s="16">
        <v>9.27</v>
      </c>
      <c r="I177" s="16">
        <v>358.43</v>
      </c>
      <c r="J177" s="41">
        <v>4.54</v>
      </c>
      <c r="K177" s="16">
        <v>19.96</v>
      </c>
      <c r="L177" s="16">
        <v>25.95</v>
      </c>
      <c r="M177" s="16">
        <v>44.152489141676178</v>
      </c>
      <c r="N177" s="16">
        <f t="shared" si="6"/>
        <v>2.2120485541921933</v>
      </c>
      <c r="O177" s="41">
        <f t="shared" si="7"/>
        <v>-23.219951445807805</v>
      </c>
      <c r="P177" s="1">
        <v>11.896000000000001</v>
      </c>
      <c r="Q177" s="16">
        <v>728.43</v>
      </c>
      <c r="S177" s="1"/>
    </row>
    <row r="178" spans="1:19" x14ac:dyDescent="0.2">
      <c r="A178" s="42">
        <f t="shared" si="8"/>
        <v>42223</v>
      </c>
      <c r="B178" s="16">
        <v>5.4550000000000001</v>
      </c>
      <c r="C178" s="16">
        <v>92.67</v>
      </c>
      <c r="D178" s="16">
        <v>25.25</v>
      </c>
      <c r="E178" s="16">
        <v>23.52</v>
      </c>
      <c r="F178" s="16">
        <v>30</v>
      </c>
      <c r="G178" s="16">
        <v>4.09</v>
      </c>
      <c r="H178" s="16">
        <v>8.4700000000000006</v>
      </c>
      <c r="I178" s="16">
        <v>349.17</v>
      </c>
      <c r="J178" s="41">
        <v>3.21</v>
      </c>
      <c r="K178" s="16">
        <v>14.48</v>
      </c>
      <c r="L178" s="16">
        <v>25.96</v>
      </c>
      <c r="M178" s="16">
        <v>32.691352307356013</v>
      </c>
      <c r="N178" s="16">
        <f t="shared" si="6"/>
        <v>2.2576900764748626</v>
      </c>
      <c r="O178" s="41">
        <f t="shared" si="7"/>
        <v>-23.071309923525138</v>
      </c>
      <c r="P178" s="1">
        <v>8.8949999999999996</v>
      </c>
      <c r="Q178" s="16">
        <v>728.78</v>
      </c>
      <c r="S178" s="1"/>
    </row>
    <row r="179" spans="1:19" x14ac:dyDescent="0.2">
      <c r="A179" s="42">
        <f t="shared" si="8"/>
        <v>42224</v>
      </c>
      <c r="B179" s="16">
        <v>3.0249999999999999</v>
      </c>
      <c r="C179" s="16">
        <v>89.87</v>
      </c>
      <c r="D179" s="16">
        <v>25.55</v>
      </c>
      <c r="E179" s="16">
        <v>22.81</v>
      </c>
      <c r="F179" s="16">
        <v>29.61</v>
      </c>
      <c r="G179" s="16">
        <v>3.22</v>
      </c>
      <c r="H179" s="16">
        <v>9.23</v>
      </c>
      <c r="I179" s="16">
        <v>342.2</v>
      </c>
      <c r="J179" s="41">
        <v>3.91</v>
      </c>
      <c r="K179" s="16">
        <v>17.170000000000002</v>
      </c>
      <c r="L179" s="16">
        <v>26.02</v>
      </c>
      <c r="M179" s="16">
        <v>38.157795831544135</v>
      </c>
      <c r="N179" s="16">
        <f t="shared" si="6"/>
        <v>2.2223526984009396</v>
      </c>
      <c r="O179" s="41">
        <f t="shared" si="7"/>
        <v>-23.046647301599059</v>
      </c>
      <c r="P179" s="1">
        <v>11.352</v>
      </c>
      <c r="Q179" s="16">
        <v>729.68</v>
      </c>
      <c r="S179" s="1"/>
    </row>
    <row r="180" spans="1:19" x14ac:dyDescent="0.2">
      <c r="A180" s="42">
        <f t="shared" si="8"/>
        <v>42225</v>
      </c>
      <c r="B180" s="16">
        <v>4.6550000000000002</v>
      </c>
      <c r="C180" s="16">
        <v>92.86</v>
      </c>
      <c r="D180" s="16">
        <v>23.79</v>
      </c>
      <c r="E180" s="16">
        <v>21.93</v>
      </c>
      <c r="F180" s="16">
        <v>27.92</v>
      </c>
      <c r="G180" s="16">
        <v>2.15</v>
      </c>
      <c r="H180" s="16">
        <v>7.12</v>
      </c>
      <c r="I180" s="16">
        <v>149.29</v>
      </c>
      <c r="J180" s="41">
        <v>2.48</v>
      </c>
      <c r="K180" s="16">
        <v>12.69</v>
      </c>
      <c r="L180" s="16">
        <v>26.14</v>
      </c>
      <c r="M180" s="16">
        <v>29.337303126730699</v>
      </c>
      <c r="N180" s="16">
        <f t="shared" si="6"/>
        <v>2.311844218024484</v>
      </c>
      <c r="O180" s="41">
        <f t="shared" si="7"/>
        <v>-23.127155781975517</v>
      </c>
      <c r="P180" s="1">
        <v>8.3350000000000009</v>
      </c>
      <c r="Q180" s="16">
        <v>730.23</v>
      </c>
      <c r="S180" s="1"/>
    </row>
    <row r="181" spans="1:19" x14ac:dyDescent="0.2">
      <c r="A181" s="42">
        <f t="shared" si="8"/>
        <v>42226</v>
      </c>
      <c r="B181" s="16">
        <v>0</v>
      </c>
      <c r="C181" s="16">
        <v>88.96</v>
      </c>
      <c r="D181" s="16">
        <v>24.32</v>
      </c>
      <c r="E181" s="16">
        <v>21.66</v>
      </c>
      <c r="F181" s="16">
        <v>29.03</v>
      </c>
      <c r="G181" s="16">
        <v>2.27</v>
      </c>
      <c r="H181" s="16">
        <v>5.68</v>
      </c>
      <c r="I181" s="16">
        <v>46.28</v>
      </c>
      <c r="J181" s="41">
        <v>2.46</v>
      </c>
      <c r="K181" s="16">
        <v>11.04</v>
      </c>
      <c r="L181" s="16">
        <v>26.2</v>
      </c>
      <c r="M181" s="16">
        <v>24.979458392769352</v>
      </c>
      <c r="N181" s="16">
        <f t="shared" si="6"/>
        <v>2.2626321007943258</v>
      </c>
      <c r="O181" s="41">
        <f t="shared" si="7"/>
        <v>-23.062367899205675</v>
      </c>
      <c r="P181" s="1">
        <v>6.2510000000000003</v>
      </c>
      <c r="Q181" s="16">
        <v>729.6</v>
      </c>
      <c r="S181" s="1"/>
    </row>
    <row r="182" spans="1:19" x14ac:dyDescent="0.2">
      <c r="A182" s="42">
        <f t="shared" si="8"/>
        <v>42227</v>
      </c>
      <c r="B182" s="16">
        <v>0</v>
      </c>
      <c r="C182" s="16">
        <v>94.72</v>
      </c>
      <c r="D182" s="16">
        <v>24.62</v>
      </c>
      <c r="E182" s="16">
        <v>22.61</v>
      </c>
      <c r="F182" s="16">
        <v>28.25</v>
      </c>
      <c r="G182" s="16">
        <v>3.04</v>
      </c>
      <c r="H182" s="16">
        <v>8</v>
      </c>
      <c r="I182" s="16">
        <v>327.73</v>
      </c>
      <c r="J182" s="41">
        <v>2.5299999999999998</v>
      </c>
      <c r="K182" s="16">
        <v>11.51</v>
      </c>
      <c r="L182" s="16">
        <v>26.05</v>
      </c>
      <c r="M182" s="16">
        <v>25.90462991842973</v>
      </c>
      <c r="N182" s="16">
        <f t="shared" si="6"/>
        <v>2.2506194542510625</v>
      </c>
      <c r="O182" s="41">
        <f t="shared" si="7"/>
        <v>-23.091380545748937</v>
      </c>
      <c r="P182" s="1">
        <v>7.5590000000000002</v>
      </c>
      <c r="Q182" s="16">
        <v>729.54</v>
      </c>
      <c r="S182" s="1"/>
    </row>
    <row r="183" spans="1:19" x14ac:dyDescent="0.2">
      <c r="A183" s="42">
        <f t="shared" si="8"/>
        <v>42228</v>
      </c>
      <c r="B183" s="16">
        <v>0</v>
      </c>
      <c r="C183" s="16">
        <v>88.16</v>
      </c>
      <c r="D183" s="16">
        <v>25.38</v>
      </c>
      <c r="E183" s="16">
        <v>23.12</v>
      </c>
      <c r="F183" s="16">
        <v>30.07</v>
      </c>
      <c r="G183" s="16">
        <v>4.8499999999999996</v>
      </c>
      <c r="H183" s="16">
        <v>10.94</v>
      </c>
      <c r="I183" s="16">
        <v>4.07</v>
      </c>
      <c r="J183" s="41">
        <v>4.6500000000000004</v>
      </c>
      <c r="K183" s="16">
        <v>18.77</v>
      </c>
      <c r="L183" s="16">
        <v>26.14</v>
      </c>
      <c r="M183" s="16">
        <v>41.836104326308721</v>
      </c>
      <c r="N183" s="16">
        <f t="shared" si="6"/>
        <v>2.2288814238843218</v>
      </c>
      <c r="O183" s="41">
        <f t="shared" si="7"/>
        <v>-23.03611857611568</v>
      </c>
      <c r="P183" s="1">
        <v>12.164999999999999</v>
      </c>
      <c r="Q183" s="16">
        <v>729.58</v>
      </c>
      <c r="S183" s="1"/>
    </row>
    <row r="184" spans="1:19" x14ac:dyDescent="0.2">
      <c r="A184" s="42">
        <f t="shared" si="8"/>
        <v>42229</v>
      </c>
      <c r="B184" s="16">
        <v>0.5</v>
      </c>
      <c r="C184" s="16">
        <v>91.43</v>
      </c>
      <c r="D184" s="16">
        <v>25.04</v>
      </c>
      <c r="E184" s="16">
        <v>23.32</v>
      </c>
      <c r="F184" s="16">
        <v>28.55</v>
      </c>
      <c r="G184" s="16">
        <v>4.1900000000000004</v>
      </c>
      <c r="H184" s="16">
        <v>10.49</v>
      </c>
      <c r="I184" s="16">
        <v>330.68</v>
      </c>
      <c r="J184" s="41">
        <v>3.85</v>
      </c>
      <c r="K184" s="16">
        <v>16.72</v>
      </c>
      <c r="L184" s="16">
        <v>26.13</v>
      </c>
      <c r="M184" s="16">
        <v>37.044099439522995</v>
      </c>
      <c r="N184" s="16">
        <f t="shared" si="6"/>
        <v>2.2155561865743421</v>
      </c>
      <c r="O184" s="41">
        <f t="shared" si="7"/>
        <v>-22.967443813425657</v>
      </c>
      <c r="P184" s="1">
        <v>11.644</v>
      </c>
      <c r="Q184" s="16">
        <v>729.74</v>
      </c>
      <c r="S184" s="1"/>
    </row>
    <row r="185" spans="1:19" x14ac:dyDescent="0.2">
      <c r="A185" s="42">
        <f t="shared" si="8"/>
        <v>42230</v>
      </c>
      <c r="B185" s="16">
        <v>13.58</v>
      </c>
      <c r="C185" s="16">
        <v>98.75</v>
      </c>
      <c r="D185" s="16">
        <v>22.83</v>
      </c>
      <c r="E185" s="16">
        <v>20.95</v>
      </c>
      <c r="F185" s="16">
        <v>24.33</v>
      </c>
      <c r="G185" s="16">
        <v>3.75</v>
      </c>
      <c r="H185" s="16">
        <v>11.82</v>
      </c>
      <c r="I185" s="16">
        <v>331.83</v>
      </c>
      <c r="J185" s="41">
        <v>0.72</v>
      </c>
      <c r="K185" s="16">
        <v>4.03</v>
      </c>
      <c r="L185" s="16">
        <v>26.29</v>
      </c>
      <c r="M185" s="16">
        <v>10.078995547806432</v>
      </c>
      <c r="N185" s="16">
        <f t="shared" si="6"/>
        <v>2.5009914510685936</v>
      </c>
      <c r="O185" s="41">
        <f t="shared" si="7"/>
        <v>-22.845008548931407</v>
      </c>
      <c r="P185" s="1">
        <v>2.621</v>
      </c>
      <c r="Q185" s="16">
        <v>730.08</v>
      </c>
      <c r="S185" s="1"/>
    </row>
    <row r="186" spans="1:19" x14ac:dyDescent="0.2">
      <c r="A186" s="42">
        <f t="shared" si="8"/>
        <v>42231</v>
      </c>
      <c r="B186" s="16">
        <v>5.2949999999999999</v>
      </c>
      <c r="C186" s="16">
        <v>97.2</v>
      </c>
      <c r="D186" s="16">
        <v>23.72</v>
      </c>
      <c r="E186" s="16">
        <v>21.97</v>
      </c>
      <c r="F186" s="16">
        <v>28.54</v>
      </c>
      <c r="G186" s="16">
        <v>3.57</v>
      </c>
      <c r="H186" s="16">
        <v>8.92</v>
      </c>
      <c r="I186" s="16">
        <v>329.19</v>
      </c>
      <c r="J186" s="41">
        <v>2.06</v>
      </c>
      <c r="K186" s="16">
        <v>9.51</v>
      </c>
      <c r="L186" s="16">
        <v>26.1</v>
      </c>
      <c r="M186" s="16">
        <v>21.882881302774216</v>
      </c>
      <c r="N186" s="16">
        <f t="shared" si="6"/>
        <v>2.3010390434042289</v>
      </c>
      <c r="O186" s="41">
        <f t="shared" si="7"/>
        <v>-22.927960956595768</v>
      </c>
      <c r="P186" s="1">
        <v>7.4329999999999998</v>
      </c>
      <c r="Q186" s="16">
        <v>730</v>
      </c>
      <c r="S186" s="1"/>
    </row>
    <row r="187" spans="1:19" x14ac:dyDescent="0.2">
      <c r="A187" s="42">
        <f t="shared" si="8"/>
        <v>42232</v>
      </c>
      <c r="B187" s="16">
        <v>13.5</v>
      </c>
      <c r="C187" s="16">
        <v>97.68</v>
      </c>
      <c r="D187" s="16">
        <v>23.49</v>
      </c>
      <c r="E187" s="16">
        <v>21.97</v>
      </c>
      <c r="F187" s="16">
        <v>25.63</v>
      </c>
      <c r="G187" s="16">
        <v>3.41</v>
      </c>
      <c r="H187" s="16">
        <v>8.08</v>
      </c>
      <c r="I187" s="16">
        <v>325.83</v>
      </c>
      <c r="J187" s="41">
        <v>1.65</v>
      </c>
      <c r="K187" s="16">
        <v>8.4</v>
      </c>
      <c r="L187" s="16">
        <v>26.22</v>
      </c>
      <c r="M187" s="16">
        <v>19.610128502765232</v>
      </c>
      <c r="N187" s="16">
        <f t="shared" si="6"/>
        <v>2.3345391074720512</v>
      </c>
      <c r="O187" s="41">
        <f t="shared" si="7"/>
        <v>-22.937460892527948</v>
      </c>
      <c r="P187" s="1">
        <v>6.1970000000000001</v>
      </c>
      <c r="Q187" s="16">
        <v>730.22</v>
      </c>
      <c r="S187" s="1"/>
    </row>
    <row r="188" spans="1:19" x14ac:dyDescent="0.2">
      <c r="A188" s="42">
        <f t="shared" si="8"/>
        <v>42233</v>
      </c>
      <c r="B188" s="16">
        <v>17.765000000000001</v>
      </c>
      <c r="C188" s="16">
        <v>98.94</v>
      </c>
      <c r="D188" s="16">
        <v>23.56</v>
      </c>
      <c r="E188" s="16">
        <v>22.4</v>
      </c>
      <c r="F188" s="16">
        <v>25.63</v>
      </c>
      <c r="G188" s="16">
        <v>3.94</v>
      </c>
      <c r="H188" s="16">
        <v>8.66</v>
      </c>
      <c r="I188" s="16">
        <v>320.48</v>
      </c>
      <c r="J188" s="41">
        <v>1.26</v>
      </c>
      <c r="K188" s="16">
        <v>6.49</v>
      </c>
      <c r="L188" s="16">
        <v>26.15</v>
      </c>
      <c r="M188" s="16">
        <v>15.166834138725616</v>
      </c>
      <c r="N188" s="16">
        <f t="shared" si="6"/>
        <v>2.336954412746628</v>
      </c>
      <c r="O188" s="41">
        <f t="shared" si="7"/>
        <v>-23.051045587253373</v>
      </c>
      <c r="P188" s="1">
        <v>5.0599999999999996</v>
      </c>
      <c r="Q188" s="16">
        <v>730.55</v>
      </c>
      <c r="S188" s="1"/>
    </row>
    <row r="189" spans="1:19" x14ac:dyDescent="0.2">
      <c r="A189" s="42">
        <f t="shared" si="8"/>
        <v>42234</v>
      </c>
      <c r="B189" s="16">
        <v>0.375</v>
      </c>
      <c r="C189" s="16">
        <v>91.27</v>
      </c>
      <c r="D189" s="16">
        <v>25.24</v>
      </c>
      <c r="E189" s="16">
        <v>23.01</v>
      </c>
      <c r="F189" s="16">
        <v>29.06</v>
      </c>
      <c r="G189" s="16">
        <v>2.77</v>
      </c>
      <c r="H189" s="16">
        <v>8.51</v>
      </c>
      <c r="I189" s="16">
        <v>4.22</v>
      </c>
      <c r="J189" s="41">
        <v>3.57</v>
      </c>
      <c r="K189" s="16">
        <v>15.94</v>
      </c>
      <c r="L189" s="16">
        <v>26.04</v>
      </c>
      <c r="M189" s="16">
        <v>35.420556468035876</v>
      </c>
      <c r="N189" s="16">
        <f t="shared" si="6"/>
        <v>2.2221177207048854</v>
      </c>
      <c r="O189" s="41">
        <f t="shared" si="7"/>
        <v>-23.215882279295112</v>
      </c>
      <c r="P189" s="1">
        <v>10.907</v>
      </c>
      <c r="Q189" s="16">
        <v>730.13</v>
      </c>
      <c r="S189" s="1"/>
    </row>
    <row r="190" spans="1:19" x14ac:dyDescent="0.2">
      <c r="A190" s="42">
        <f t="shared" si="8"/>
        <v>42235</v>
      </c>
      <c r="B190" s="16">
        <v>0</v>
      </c>
      <c r="C190" s="16">
        <v>86.92</v>
      </c>
      <c r="D190" s="16">
        <v>25.71</v>
      </c>
      <c r="E190" s="16">
        <v>23.45</v>
      </c>
      <c r="F190" s="16">
        <v>30.04</v>
      </c>
      <c r="G190" s="16">
        <v>3.69</v>
      </c>
      <c r="H190" s="16">
        <v>8.7799999999999994</v>
      </c>
      <c r="I190" s="16">
        <v>0.47</v>
      </c>
      <c r="J190" s="41">
        <v>4.49</v>
      </c>
      <c r="K190" s="16">
        <v>18.739999999999998</v>
      </c>
      <c r="L190" s="16">
        <v>26.16</v>
      </c>
      <c r="M190" s="16">
        <v>42.581650188740866</v>
      </c>
      <c r="N190" s="16">
        <f t="shared" si="6"/>
        <v>2.2722332011067699</v>
      </c>
      <c r="O190" s="41">
        <f t="shared" si="7"/>
        <v>-23.146766798893232</v>
      </c>
      <c r="P190" s="1">
        <v>12.164</v>
      </c>
      <c r="Q190" s="16">
        <v>729.58</v>
      </c>
      <c r="S190" s="1"/>
    </row>
    <row r="191" spans="1:19" x14ac:dyDescent="0.2">
      <c r="A191" s="42">
        <f t="shared" si="8"/>
        <v>42236</v>
      </c>
      <c r="B191" s="16">
        <v>0.51</v>
      </c>
      <c r="C191" s="16">
        <v>92.91</v>
      </c>
      <c r="D191" s="16">
        <v>25.23</v>
      </c>
      <c r="E191" s="16">
        <v>23.25</v>
      </c>
      <c r="F191" s="16">
        <v>28.82</v>
      </c>
      <c r="G191" s="16">
        <v>4.0999999999999996</v>
      </c>
      <c r="H191" s="16">
        <v>9.41</v>
      </c>
      <c r="I191" s="16">
        <v>344.64</v>
      </c>
      <c r="J191" s="41">
        <v>3.72</v>
      </c>
      <c r="K191" s="16">
        <v>16.989999999999998</v>
      </c>
      <c r="L191" s="16">
        <v>26.14</v>
      </c>
      <c r="M191" s="16">
        <v>38.026554185347074</v>
      </c>
      <c r="N191" s="16">
        <f t="shared" si="6"/>
        <v>2.238172700726726</v>
      </c>
      <c r="O191" s="41">
        <f t="shared" si="7"/>
        <v>-23.146827299273276</v>
      </c>
      <c r="P191" s="1">
        <v>11.476000000000001</v>
      </c>
      <c r="Q191" s="16">
        <v>729.18</v>
      </c>
      <c r="S191" s="1"/>
    </row>
    <row r="192" spans="1:19" x14ac:dyDescent="0.2">
      <c r="A192" s="42">
        <f t="shared" si="8"/>
        <v>42237</v>
      </c>
      <c r="B192" s="16">
        <v>2.875</v>
      </c>
      <c r="C192" s="16">
        <v>91.66</v>
      </c>
      <c r="D192" s="16">
        <v>24.88</v>
      </c>
      <c r="E192" s="16">
        <v>22.46</v>
      </c>
      <c r="F192" s="16">
        <v>28.98</v>
      </c>
      <c r="G192" s="16">
        <v>2.85</v>
      </c>
      <c r="H192" s="16">
        <v>8.0399999999999991</v>
      </c>
      <c r="I192" s="16">
        <v>13.49</v>
      </c>
      <c r="J192" s="41">
        <v>2.5</v>
      </c>
      <c r="K192" s="16">
        <v>10.01</v>
      </c>
      <c r="L192" s="16">
        <v>26.14</v>
      </c>
      <c r="M192" s="16">
        <v>22.933160072472344</v>
      </c>
      <c r="N192" s="16">
        <f t="shared" si="6"/>
        <v>2.2910249822649695</v>
      </c>
      <c r="O192" s="41">
        <f t="shared" si="7"/>
        <v>-23.030975017735031</v>
      </c>
      <c r="P192" s="1">
        <v>6.0419999999999998</v>
      </c>
      <c r="Q192" s="16">
        <v>729.28</v>
      </c>
      <c r="S192" s="1"/>
    </row>
    <row r="193" spans="1:19" x14ac:dyDescent="0.2">
      <c r="A193" s="42">
        <f t="shared" si="8"/>
        <v>42238</v>
      </c>
      <c r="B193" s="16">
        <v>0.125</v>
      </c>
      <c r="C193" s="16">
        <v>95.75</v>
      </c>
      <c r="D193" s="16">
        <v>24.28</v>
      </c>
      <c r="E193" s="16">
        <v>22.44</v>
      </c>
      <c r="F193" s="16">
        <v>27.52</v>
      </c>
      <c r="G193" s="16">
        <v>2.79</v>
      </c>
      <c r="H193" s="16">
        <v>6.66</v>
      </c>
      <c r="I193" s="16">
        <v>324.41000000000003</v>
      </c>
      <c r="J193" s="41">
        <v>2.29</v>
      </c>
      <c r="K193" s="16">
        <v>10.68</v>
      </c>
      <c r="L193" s="16">
        <v>26.13</v>
      </c>
      <c r="M193" s="16">
        <v>24.6176150654005</v>
      </c>
      <c r="N193" s="16">
        <f t="shared" si="6"/>
        <v>2.3050201372097847</v>
      </c>
      <c r="O193" s="41">
        <f t="shared" si="7"/>
        <v>-23.105979862790218</v>
      </c>
      <c r="P193" s="1">
        <v>7.3490000000000002</v>
      </c>
      <c r="Q193" s="16">
        <v>729.49</v>
      </c>
      <c r="S193" s="1"/>
    </row>
    <row r="194" spans="1:19" x14ac:dyDescent="0.2">
      <c r="A194" s="42">
        <f t="shared" si="8"/>
        <v>42239</v>
      </c>
      <c r="B194" s="16">
        <v>10.015000000000001</v>
      </c>
      <c r="C194" s="16">
        <v>96.22</v>
      </c>
      <c r="D194" s="16">
        <v>24.52</v>
      </c>
      <c r="E194" s="16">
        <v>22.63</v>
      </c>
      <c r="F194" s="16">
        <v>28.66</v>
      </c>
      <c r="G194" s="16">
        <v>2.2599999999999998</v>
      </c>
      <c r="H194" s="16">
        <v>12.05</v>
      </c>
      <c r="I194" s="16">
        <v>324.83</v>
      </c>
      <c r="J194" s="41">
        <v>2.08</v>
      </c>
      <c r="K194" s="16">
        <v>9.74</v>
      </c>
      <c r="L194" s="16">
        <v>26.12</v>
      </c>
      <c r="M194" s="16">
        <v>22.841921640356418</v>
      </c>
      <c r="N194" s="16">
        <f t="shared" si="6"/>
        <v>2.3451664928497347</v>
      </c>
      <c r="O194" s="41">
        <f t="shared" si="7"/>
        <v>-23.039833507150266</v>
      </c>
      <c r="P194" s="1">
        <v>6.7770000000000001</v>
      </c>
      <c r="Q194" s="16">
        <v>729.09</v>
      </c>
      <c r="S194" s="1"/>
    </row>
    <row r="195" spans="1:19" x14ac:dyDescent="0.2">
      <c r="A195" s="42">
        <f t="shared" si="8"/>
        <v>42240</v>
      </c>
      <c r="B195" s="16">
        <v>0.25</v>
      </c>
      <c r="C195" s="16">
        <v>93.13</v>
      </c>
      <c r="D195" s="16">
        <v>24.33</v>
      </c>
      <c r="E195" s="16">
        <v>22.47</v>
      </c>
      <c r="F195" s="16">
        <v>27.41</v>
      </c>
      <c r="G195" s="16">
        <v>3.66</v>
      </c>
      <c r="H195" s="16">
        <v>10.29</v>
      </c>
      <c r="I195" s="16">
        <v>10.77</v>
      </c>
      <c r="J195" s="41">
        <v>2.4900000000000002</v>
      </c>
      <c r="K195" s="16">
        <v>10.41</v>
      </c>
      <c r="L195" s="16">
        <v>26.22</v>
      </c>
      <c r="M195" s="16">
        <v>24.582536653052898</v>
      </c>
      <c r="N195" s="16">
        <f t="shared" si="6"/>
        <v>2.3614348369887508</v>
      </c>
      <c r="O195" s="41">
        <f t="shared" si="7"/>
        <v>-23.020565163011252</v>
      </c>
      <c r="P195" s="1">
        <v>6.7960000000000003</v>
      </c>
      <c r="Q195" s="16">
        <v>728.98</v>
      </c>
      <c r="S195" s="1"/>
    </row>
    <row r="196" spans="1:19" x14ac:dyDescent="0.2">
      <c r="A196" s="42">
        <f t="shared" si="8"/>
        <v>42241</v>
      </c>
      <c r="B196" s="16">
        <v>9.6</v>
      </c>
      <c r="C196" s="16">
        <v>97.29</v>
      </c>
      <c r="D196" s="16">
        <v>22.92</v>
      </c>
      <c r="E196" s="16">
        <v>21.73</v>
      </c>
      <c r="F196" s="16">
        <v>25.8</v>
      </c>
      <c r="G196" s="16">
        <v>2.94</v>
      </c>
      <c r="H196" s="16">
        <v>8.64</v>
      </c>
      <c r="I196" s="16">
        <v>333.17</v>
      </c>
      <c r="J196" s="41">
        <v>0.92</v>
      </c>
      <c r="K196" s="16">
        <v>4.07</v>
      </c>
      <c r="L196" s="16">
        <v>26.29</v>
      </c>
      <c r="M196" s="16">
        <v>10.091696352277117</v>
      </c>
      <c r="N196" s="16">
        <f t="shared" si="6"/>
        <v>2.4795322732867606</v>
      </c>
      <c r="O196" s="41">
        <f t="shared" si="7"/>
        <v>-23.14946772671324</v>
      </c>
      <c r="P196" s="1">
        <v>2.4889999999999999</v>
      </c>
      <c r="Q196" s="16">
        <v>729.98</v>
      </c>
      <c r="S196" s="1"/>
    </row>
    <row r="197" spans="1:19" x14ac:dyDescent="0.2">
      <c r="A197" s="42">
        <f t="shared" si="8"/>
        <v>42242</v>
      </c>
      <c r="B197" s="16">
        <v>6.58</v>
      </c>
      <c r="C197" s="16">
        <v>98.75</v>
      </c>
      <c r="D197" s="16">
        <v>21.98</v>
      </c>
      <c r="E197" s="16">
        <v>20.05</v>
      </c>
      <c r="F197" s="16">
        <v>24.72</v>
      </c>
      <c r="G197" s="16">
        <v>3.57</v>
      </c>
      <c r="H197" s="16">
        <v>17.78</v>
      </c>
      <c r="I197" s="16">
        <v>333.25</v>
      </c>
      <c r="J197" s="41">
        <v>0.94</v>
      </c>
      <c r="K197" s="16">
        <v>4.79</v>
      </c>
      <c r="L197" s="16">
        <v>26.39</v>
      </c>
      <c r="M197" s="16">
        <v>11.750490536172668</v>
      </c>
      <c r="N197" s="16">
        <f t="shared" si="6"/>
        <v>2.4531295482615172</v>
      </c>
      <c r="O197" s="41">
        <f t="shared" si="7"/>
        <v>-22.960870451738483</v>
      </c>
      <c r="P197" s="1">
        <v>3.1509999999999998</v>
      </c>
      <c r="Q197" s="16">
        <v>730.33</v>
      </c>
      <c r="S197" s="1"/>
    </row>
    <row r="198" spans="1:19" x14ac:dyDescent="0.2">
      <c r="A198" s="42">
        <f t="shared" si="8"/>
        <v>42243</v>
      </c>
      <c r="B198" s="16">
        <v>0.125</v>
      </c>
      <c r="C198" s="16">
        <v>92.89</v>
      </c>
      <c r="D198" s="16">
        <v>23.98</v>
      </c>
      <c r="E198" s="16">
        <v>21.32</v>
      </c>
      <c r="F198" s="16">
        <v>28.12</v>
      </c>
      <c r="G198" s="16">
        <v>3.76</v>
      </c>
      <c r="H198" s="16">
        <v>8.27</v>
      </c>
      <c r="I198" s="16">
        <v>343.46</v>
      </c>
      <c r="J198" s="41">
        <v>3.37</v>
      </c>
      <c r="K198" s="16">
        <v>15.12</v>
      </c>
      <c r="L198" s="16">
        <v>26.18</v>
      </c>
      <c r="M198" s="16">
        <v>34.4083801117498</v>
      </c>
      <c r="N198" s="16">
        <f t="shared" si="6"/>
        <v>2.2756865153273678</v>
      </c>
      <c r="O198" s="41">
        <f t="shared" si="7"/>
        <v>-23.09831348467263</v>
      </c>
      <c r="P198" s="1">
        <v>9.8249999999999993</v>
      </c>
      <c r="Q198" s="16">
        <v>730.41</v>
      </c>
      <c r="S198" s="1"/>
    </row>
    <row r="199" spans="1:19" x14ac:dyDescent="0.2">
      <c r="A199" s="42">
        <f t="shared" si="8"/>
        <v>42244</v>
      </c>
      <c r="B199" s="16">
        <v>0</v>
      </c>
      <c r="C199" s="16">
        <v>91.64</v>
      </c>
      <c r="D199" s="16">
        <v>24.82</v>
      </c>
      <c r="E199" s="16">
        <v>22.98</v>
      </c>
      <c r="F199" s="16">
        <v>27.66</v>
      </c>
      <c r="G199" s="16">
        <v>3.3</v>
      </c>
      <c r="H199" s="16">
        <v>7.35</v>
      </c>
      <c r="I199" s="16">
        <v>3.58</v>
      </c>
      <c r="J199" s="41">
        <v>3.08</v>
      </c>
      <c r="K199" s="16">
        <v>13.32</v>
      </c>
      <c r="L199" s="16">
        <v>26.2</v>
      </c>
      <c r="M199" s="16">
        <v>29.210381482054281</v>
      </c>
      <c r="N199" s="16">
        <f t="shared" si="6"/>
        <v>2.1929715827368077</v>
      </c>
      <c r="O199" s="41">
        <f t="shared" si="7"/>
        <v>-23.160028417263195</v>
      </c>
      <c r="P199" s="1">
        <v>7.5119999999999996</v>
      </c>
      <c r="Q199" s="16">
        <v>729.36</v>
      </c>
      <c r="S199" s="1"/>
    </row>
    <row r="200" spans="1:19" x14ac:dyDescent="0.2">
      <c r="A200" s="42">
        <f t="shared" si="8"/>
        <v>42245</v>
      </c>
      <c r="B200" s="16">
        <v>0.125</v>
      </c>
      <c r="C200" s="16">
        <v>89.15</v>
      </c>
      <c r="D200" s="16">
        <v>25.64</v>
      </c>
      <c r="E200" s="16">
        <v>23.12</v>
      </c>
      <c r="F200" s="16">
        <v>31.32</v>
      </c>
      <c r="G200" s="16">
        <v>3.55</v>
      </c>
      <c r="H200" s="16">
        <v>9.68</v>
      </c>
      <c r="I200" s="16">
        <v>351.09</v>
      </c>
      <c r="J200" s="41">
        <v>4.3600000000000003</v>
      </c>
      <c r="K200" s="16">
        <v>18.170000000000002</v>
      </c>
      <c r="L200" s="16">
        <v>26.18</v>
      </c>
      <c r="M200" s="16">
        <v>41.721278685890091</v>
      </c>
      <c r="N200" s="16">
        <f t="shared" si="6"/>
        <v>2.2961628335657727</v>
      </c>
      <c r="O200" s="41">
        <f t="shared" si="7"/>
        <v>-23.272837166434226</v>
      </c>
      <c r="P200" s="1">
        <v>12.420999999999999</v>
      </c>
      <c r="Q200" s="16">
        <v>729.11</v>
      </c>
      <c r="S200" s="1"/>
    </row>
    <row r="201" spans="1:19" x14ac:dyDescent="0.2">
      <c r="A201" s="42">
        <f t="shared" si="8"/>
        <v>42246</v>
      </c>
      <c r="B201" s="16">
        <v>4.665</v>
      </c>
      <c r="C201" s="16">
        <v>96.82</v>
      </c>
      <c r="D201" s="16">
        <v>24.63</v>
      </c>
      <c r="E201" s="16">
        <v>23.42</v>
      </c>
      <c r="F201" s="16">
        <v>29</v>
      </c>
      <c r="G201" s="16">
        <v>2.99</v>
      </c>
      <c r="H201" s="16">
        <v>8.6199999999999992</v>
      </c>
      <c r="I201" s="16">
        <v>319.95999999999998</v>
      </c>
      <c r="J201" s="41">
        <v>2.06</v>
      </c>
      <c r="K201" s="16">
        <v>9.85</v>
      </c>
      <c r="L201" s="16">
        <v>26.08</v>
      </c>
      <c r="M201" s="16">
        <v>22.709124793611924</v>
      </c>
      <c r="N201" s="16">
        <f t="shared" si="6"/>
        <v>2.3054949029047638</v>
      </c>
      <c r="O201" s="41">
        <f t="shared" si="7"/>
        <v>-23.152505097095236</v>
      </c>
      <c r="P201" s="1">
        <v>6.9740000000000002</v>
      </c>
      <c r="Q201" s="16">
        <v>729.59</v>
      </c>
      <c r="S201" s="1"/>
    </row>
    <row r="202" spans="1:19" x14ac:dyDescent="0.2">
      <c r="A202" s="42">
        <f t="shared" si="8"/>
        <v>42247</v>
      </c>
      <c r="B202" s="16">
        <v>12.905000000000001</v>
      </c>
      <c r="C202" s="16">
        <v>95.71</v>
      </c>
      <c r="D202" s="16">
        <v>25.24</v>
      </c>
      <c r="E202" s="16">
        <v>23.67</v>
      </c>
      <c r="F202" s="16">
        <v>29.33</v>
      </c>
      <c r="G202" s="16">
        <v>2.3199999999999998</v>
      </c>
      <c r="H202" s="16">
        <v>8.94</v>
      </c>
      <c r="I202" s="16">
        <v>310.49</v>
      </c>
      <c r="J202" s="41">
        <v>2.95</v>
      </c>
      <c r="K202" s="16">
        <v>13.15</v>
      </c>
      <c r="L202" s="16">
        <v>26.03</v>
      </c>
      <c r="M202" s="16">
        <v>29.139533457115775</v>
      </c>
      <c r="N202" s="16">
        <f t="shared" si="6"/>
        <v>2.2159341032027204</v>
      </c>
      <c r="O202" s="41">
        <f t="shared" si="7"/>
        <v>-23.184065896797279</v>
      </c>
      <c r="P202" s="1">
        <v>9.9190000000000005</v>
      </c>
      <c r="Q202" s="16">
        <v>730.26</v>
      </c>
      <c r="S202" s="1"/>
    </row>
    <row r="203" spans="1:19" x14ac:dyDescent="0.2">
      <c r="A203" s="42">
        <f t="shared" si="8"/>
        <v>42248</v>
      </c>
      <c r="B203" s="16">
        <v>21.3</v>
      </c>
      <c r="C203" s="16">
        <v>96.59</v>
      </c>
      <c r="D203" s="16">
        <v>24.51</v>
      </c>
      <c r="E203" s="16">
        <v>22.51</v>
      </c>
      <c r="F203" s="16">
        <v>27.35</v>
      </c>
      <c r="G203" s="16">
        <v>3.57</v>
      </c>
      <c r="H203" s="16">
        <v>10.37</v>
      </c>
      <c r="I203" s="16">
        <v>327.19</v>
      </c>
      <c r="J203" s="41">
        <v>2.23</v>
      </c>
      <c r="K203" s="16">
        <v>10.17</v>
      </c>
      <c r="L203" s="16">
        <v>26.12</v>
      </c>
      <c r="M203" s="16">
        <v>23.462792258902873</v>
      </c>
      <c r="N203" s="16">
        <f t="shared" ref="N203:N266" si="9">M203/K203</f>
        <v>2.3070592191644907</v>
      </c>
      <c r="O203" s="41">
        <f t="shared" ref="O203:O266" si="10">N203-$L1978</f>
        <v>-23.222940780835511</v>
      </c>
      <c r="P203" s="1">
        <v>7.407</v>
      </c>
      <c r="Q203" s="16">
        <v>730.61</v>
      </c>
      <c r="S203" s="1"/>
    </row>
    <row r="204" spans="1:19" x14ac:dyDescent="0.2">
      <c r="A204" s="42">
        <f t="shared" si="8"/>
        <v>42249</v>
      </c>
      <c r="B204" s="16">
        <v>2.9</v>
      </c>
      <c r="C204" s="16">
        <v>97.61</v>
      </c>
      <c r="D204" s="16">
        <v>24.42</v>
      </c>
      <c r="E204" s="16">
        <v>22.98</v>
      </c>
      <c r="F204" s="16">
        <v>27.49</v>
      </c>
      <c r="G204" s="16">
        <v>3.19</v>
      </c>
      <c r="H204" s="16">
        <v>8.25</v>
      </c>
      <c r="I204" s="16">
        <v>306.94</v>
      </c>
      <c r="J204" s="41">
        <v>2.14</v>
      </c>
      <c r="K204" s="16">
        <v>10.09</v>
      </c>
      <c r="L204" s="16">
        <v>26.05</v>
      </c>
      <c r="M204" s="16">
        <v>23.746357158717718</v>
      </c>
      <c r="N204" s="16">
        <f t="shared" si="9"/>
        <v>2.3534546242534904</v>
      </c>
      <c r="O204" s="41">
        <f t="shared" si="10"/>
        <v>-23.05154537574651</v>
      </c>
      <c r="P204" s="1">
        <v>7.67</v>
      </c>
      <c r="Q204" s="16">
        <v>730.58</v>
      </c>
      <c r="S204" s="1"/>
    </row>
    <row r="205" spans="1:19" x14ac:dyDescent="0.2">
      <c r="A205" s="42">
        <f t="shared" si="8"/>
        <v>42250</v>
      </c>
      <c r="B205" s="16">
        <v>1.77</v>
      </c>
      <c r="C205" s="16">
        <v>96.56</v>
      </c>
      <c r="D205" s="16">
        <v>23.36</v>
      </c>
      <c r="E205" s="16">
        <v>20.79</v>
      </c>
      <c r="F205" s="16">
        <v>27.49</v>
      </c>
      <c r="G205" s="16">
        <v>3.18</v>
      </c>
      <c r="H205" s="16">
        <v>8.31</v>
      </c>
      <c r="I205" s="16">
        <v>319.37</v>
      </c>
      <c r="J205" s="41">
        <v>1.89</v>
      </c>
      <c r="K205" s="16">
        <v>9.2899999999999991</v>
      </c>
      <c r="L205" s="16">
        <v>26.28</v>
      </c>
      <c r="M205" s="16">
        <v>21.849444491004459</v>
      </c>
      <c r="N205" s="16">
        <f t="shared" si="9"/>
        <v>2.3519315921425683</v>
      </c>
      <c r="O205" s="41">
        <f t="shared" si="10"/>
        <v>-23.158068407857435</v>
      </c>
      <c r="P205" s="1">
        <v>6.54</v>
      </c>
      <c r="Q205" s="16">
        <v>730.05</v>
      </c>
      <c r="S205" s="1"/>
    </row>
    <row r="206" spans="1:19" x14ac:dyDescent="0.2">
      <c r="A206" s="42">
        <f t="shared" si="8"/>
        <v>42251</v>
      </c>
      <c r="B206" s="16">
        <v>4.0599999999999996</v>
      </c>
      <c r="C206" s="16">
        <v>97.47</v>
      </c>
      <c r="D206" s="16">
        <v>24.19</v>
      </c>
      <c r="E206" s="16">
        <v>23.08</v>
      </c>
      <c r="F206" s="16">
        <v>26.61</v>
      </c>
      <c r="G206" s="16">
        <v>3.67</v>
      </c>
      <c r="H206" s="16">
        <v>8.33</v>
      </c>
      <c r="I206" s="16">
        <v>323.95999999999998</v>
      </c>
      <c r="J206" s="41">
        <v>1.9</v>
      </c>
      <c r="K206" s="16">
        <v>9.7799999999999994</v>
      </c>
      <c r="L206" s="16">
        <v>26.07</v>
      </c>
      <c r="M206" s="16">
        <v>22.728305600363573</v>
      </c>
      <c r="N206" s="16">
        <f t="shared" si="9"/>
        <v>2.3239576278490364</v>
      </c>
      <c r="O206" s="41">
        <f t="shared" si="10"/>
        <v>-23.177042372150964</v>
      </c>
      <c r="P206" s="1">
        <v>7.18</v>
      </c>
      <c r="Q206" s="16">
        <v>729.75</v>
      </c>
      <c r="S206" s="1"/>
    </row>
    <row r="207" spans="1:19" x14ac:dyDescent="0.2">
      <c r="A207" s="42">
        <f t="shared" si="8"/>
        <v>42252</v>
      </c>
      <c r="B207" s="16">
        <v>44.814999999999998</v>
      </c>
      <c r="C207" s="16">
        <v>98.09</v>
      </c>
      <c r="D207" s="16">
        <v>24.18</v>
      </c>
      <c r="E207" s="16">
        <v>21.76</v>
      </c>
      <c r="F207" s="16">
        <v>27.68</v>
      </c>
      <c r="G207" s="16">
        <v>3.42</v>
      </c>
      <c r="H207" s="16">
        <v>12.68</v>
      </c>
      <c r="I207" s="16">
        <v>323.26</v>
      </c>
      <c r="J207" s="41">
        <v>1.88</v>
      </c>
      <c r="K207" s="16">
        <v>9.25</v>
      </c>
      <c r="L207" s="16">
        <v>26.08</v>
      </c>
      <c r="M207" s="16">
        <v>21.397399531884634</v>
      </c>
      <c r="N207" s="16">
        <f t="shared" si="9"/>
        <v>2.3132323818253657</v>
      </c>
      <c r="O207" s="41">
        <f t="shared" si="10"/>
        <v>-23.130767618174634</v>
      </c>
      <c r="P207" s="1">
        <v>6.9139999999999997</v>
      </c>
      <c r="Q207" s="16">
        <v>729.98</v>
      </c>
      <c r="S207" s="1"/>
    </row>
    <row r="208" spans="1:19" x14ac:dyDescent="0.2">
      <c r="A208" s="42">
        <f t="shared" si="8"/>
        <v>42253</v>
      </c>
      <c r="B208" s="16">
        <v>20.79</v>
      </c>
      <c r="C208" s="16">
        <v>99.05</v>
      </c>
      <c r="D208" s="16">
        <v>23.78</v>
      </c>
      <c r="E208" s="16">
        <v>22.17</v>
      </c>
      <c r="F208" s="16">
        <v>27.05</v>
      </c>
      <c r="G208" s="16">
        <v>2.99</v>
      </c>
      <c r="H208" s="16">
        <v>9.51</v>
      </c>
      <c r="I208" s="16">
        <v>318.23</v>
      </c>
      <c r="J208" s="41">
        <v>1.49</v>
      </c>
      <c r="K208" s="16">
        <v>7.35</v>
      </c>
      <c r="L208" s="16">
        <v>26.01</v>
      </c>
      <c r="M208" s="16">
        <v>16.834441125723274</v>
      </c>
      <c r="N208" s="16">
        <f t="shared" si="9"/>
        <v>2.290400153159629</v>
      </c>
      <c r="O208" s="41">
        <f t="shared" si="10"/>
        <v>-23.140599846840374</v>
      </c>
      <c r="P208" s="1">
        <v>5.4480000000000004</v>
      </c>
      <c r="Q208" s="16">
        <v>730.02</v>
      </c>
      <c r="S208" s="1"/>
    </row>
    <row r="209" spans="1:19" x14ac:dyDescent="0.2">
      <c r="A209" s="42">
        <f t="shared" si="8"/>
        <v>42254</v>
      </c>
      <c r="B209" s="16">
        <v>51.55</v>
      </c>
      <c r="C209" s="16">
        <v>97.71</v>
      </c>
      <c r="D209" s="16">
        <v>24.32</v>
      </c>
      <c r="E209" s="16">
        <v>22.37</v>
      </c>
      <c r="F209" s="16">
        <v>29.53</v>
      </c>
      <c r="G209" s="16">
        <v>3.45</v>
      </c>
      <c r="H209" s="16">
        <v>8.41</v>
      </c>
      <c r="I209" s="16">
        <v>333.56</v>
      </c>
      <c r="J209" s="41">
        <v>1.52</v>
      </c>
      <c r="K209" s="16">
        <v>6.91</v>
      </c>
      <c r="L209" s="16">
        <v>26.01</v>
      </c>
      <c r="M209" s="16">
        <v>15.794962359826751</v>
      </c>
      <c r="N209" s="16">
        <f t="shared" si="9"/>
        <v>2.2858122083685601</v>
      </c>
      <c r="O209" s="41">
        <f t="shared" si="10"/>
        <v>-23.16318779163144</v>
      </c>
      <c r="P209" s="1">
        <v>5.1040000000000001</v>
      </c>
      <c r="Q209" s="16">
        <v>729.63</v>
      </c>
      <c r="S209" s="1"/>
    </row>
    <row r="210" spans="1:19" x14ac:dyDescent="0.2">
      <c r="A210" s="42">
        <f t="shared" si="8"/>
        <v>42255</v>
      </c>
      <c r="B210" s="16">
        <v>0.5</v>
      </c>
      <c r="C210" s="16">
        <v>93.03</v>
      </c>
      <c r="D210" s="16">
        <v>25.76</v>
      </c>
      <c r="E210" s="16">
        <v>23.76</v>
      </c>
      <c r="F210" s="16">
        <v>30.37</v>
      </c>
      <c r="G210" s="16">
        <v>2.68</v>
      </c>
      <c r="H210" s="16">
        <v>7.84</v>
      </c>
      <c r="I210" s="16">
        <v>5.98</v>
      </c>
      <c r="J210" s="41">
        <v>3.08</v>
      </c>
      <c r="K210" s="16">
        <v>12.86</v>
      </c>
      <c r="L210" s="16">
        <v>25.91</v>
      </c>
      <c r="M210" s="16">
        <v>28.227581136108562</v>
      </c>
      <c r="N210" s="16">
        <f t="shared" si="9"/>
        <v>2.1949907570846472</v>
      </c>
      <c r="O210" s="41">
        <f t="shared" si="10"/>
        <v>-23.212009242915354</v>
      </c>
      <c r="P210" s="1">
        <v>8.98</v>
      </c>
      <c r="Q210" s="16">
        <v>728.8</v>
      </c>
      <c r="S210" s="1"/>
    </row>
    <row r="211" spans="1:19" x14ac:dyDescent="0.2">
      <c r="A211" s="42">
        <f t="shared" si="8"/>
        <v>42256</v>
      </c>
      <c r="B211" s="16">
        <v>3.9299999999999997</v>
      </c>
      <c r="C211" s="16">
        <v>92.47</v>
      </c>
      <c r="D211" s="16">
        <v>25.6</v>
      </c>
      <c r="E211" s="16">
        <v>22.98</v>
      </c>
      <c r="F211" s="16">
        <v>30.04</v>
      </c>
      <c r="G211" s="16">
        <v>2.58</v>
      </c>
      <c r="H211" s="16">
        <v>9.9600000000000009</v>
      </c>
      <c r="I211" s="16">
        <v>6.74</v>
      </c>
      <c r="J211" s="41">
        <v>3.55</v>
      </c>
      <c r="K211" s="16">
        <v>15.14</v>
      </c>
      <c r="L211" s="16">
        <v>25.91</v>
      </c>
      <c r="M211" s="16">
        <v>34.06416239058516</v>
      </c>
      <c r="N211" s="16">
        <f t="shared" si="9"/>
        <v>2.249944675732177</v>
      </c>
      <c r="O211" s="41">
        <f t="shared" si="10"/>
        <v>-23.170055324267825</v>
      </c>
      <c r="P211" s="1">
        <v>10.803000000000001</v>
      </c>
      <c r="Q211" s="16">
        <v>728.29</v>
      </c>
      <c r="S211" s="1"/>
    </row>
    <row r="212" spans="1:19" x14ac:dyDescent="0.2">
      <c r="A212" s="42">
        <f t="shared" si="8"/>
        <v>42257</v>
      </c>
      <c r="B212" s="16">
        <v>39.04</v>
      </c>
      <c r="C212" s="16">
        <v>98.72</v>
      </c>
      <c r="D212" s="16">
        <v>22.99</v>
      </c>
      <c r="E212" s="16">
        <v>21.49</v>
      </c>
      <c r="F212" s="16">
        <v>25.71</v>
      </c>
      <c r="G212" s="16">
        <v>2.33</v>
      </c>
      <c r="H212" s="16">
        <v>8.3699999999999992</v>
      </c>
      <c r="I212" s="16">
        <v>277.62</v>
      </c>
      <c r="J212" s="41">
        <v>0.96</v>
      </c>
      <c r="K212" s="16">
        <v>5.03</v>
      </c>
      <c r="L212" s="16">
        <v>26.04</v>
      </c>
      <c r="M212" s="16">
        <v>11.82954656400039</v>
      </c>
      <c r="N212" s="16">
        <f t="shared" si="9"/>
        <v>2.3517985216700574</v>
      </c>
      <c r="O212" s="41">
        <f t="shared" si="10"/>
        <v>-23.19920147832994</v>
      </c>
      <c r="P212" s="1">
        <v>3.419</v>
      </c>
      <c r="Q212" s="16">
        <v>729.66</v>
      </c>
      <c r="S212" s="1"/>
    </row>
    <row r="213" spans="1:19" x14ac:dyDescent="0.2">
      <c r="A213" s="42">
        <f t="shared" ref="A213:A276" si="11">A212+1</f>
        <v>42258</v>
      </c>
      <c r="B213" s="16">
        <v>1.76</v>
      </c>
      <c r="C213" s="16">
        <v>97.71</v>
      </c>
      <c r="D213" s="16">
        <v>23.34</v>
      </c>
      <c r="E213" s="16">
        <v>21.56</v>
      </c>
      <c r="F213" s="16">
        <v>26.71</v>
      </c>
      <c r="G213" s="16">
        <v>1.79</v>
      </c>
      <c r="H213" s="16">
        <v>6.21</v>
      </c>
      <c r="I213" s="16">
        <v>260.56</v>
      </c>
      <c r="J213" s="41">
        <v>1.49</v>
      </c>
      <c r="K213" s="16">
        <v>7.51</v>
      </c>
      <c r="L213" s="16">
        <v>26.03</v>
      </c>
      <c r="M213" s="16">
        <v>17.448486141867122</v>
      </c>
      <c r="N213" s="16">
        <f t="shared" si="9"/>
        <v>2.3233669962539443</v>
      </c>
      <c r="O213" s="41">
        <f t="shared" si="10"/>
        <v>-23.253633003746057</v>
      </c>
      <c r="P213" s="1">
        <v>5.2469999999999999</v>
      </c>
      <c r="Q213" s="16">
        <v>730.65</v>
      </c>
      <c r="S213" s="1"/>
    </row>
    <row r="214" spans="1:19" x14ac:dyDescent="0.2">
      <c r="A214" s="42">
        <f t="shared" si="11"/>
        <v>42259</v>
      </c>
      <c r="B214" s="16">
        <v>0.25</v>
      </c>
      <c r="C214" s="16">
        <v>92.82</v>
      </c>
      <c r="D214" s="16">
        <v>24.43</v>
      </c>
      <c r="E214" s="16">
        <v>22.34</v>
      </c>
      <c r="F214" s="16">
        <v>30.1</v>
      </c>
      <c r="G214" s="16">
        <v>2.91</v>
      </c>
      <c r="H214" s="16">
        <v>7.25</v>
      </c>
      <c r="I214" s="16">
        <v>3.01</v>
      </c>
      <c r="J214" s="41">
        <v>3.13</v>
      </c>
      <c r="K214" s="16">
        <v>14.86</v>
      </c>
      <c r="L214" s="16">
        <v>25.99</v>
      </c>
      <c r="M214" s="16">
        <v>33.833992709565429</v>
      </c>
      <c r="N214" s="16">
        <f t="shared" si="9"/>
        <v>2.27685011504478</v>
      </c>
      <c r="O214" s="41">
        <f t="shared" si="10"/>
        <v>-23.387149884955221</v>
      </c>
      <c r="P214" s="1">
        <v>10.007</v>
      </c>
      <c r="Q214" s="16">
        <v>729.93</v>
      </c>
      <c r="S214" s="1"/>
    </row>
    <row r="215" spans="1:19" x14ac:dyDescent="0.2">
      <c r="A215" s="42">
        <f t="shared" si="11"/>
        <v>42260</v>
      </c>
      <c r="B215" s="16">
        <v>5.9649999999999999</v>
      </c>
      <c r="C215" s="16">
        <v>95.22</v>
      </c>
      <c r="D215" s="16">
        <v>24.54</v>
      </c>
      <c r="E215" s="16">
        <v>23.05</v>
      </c>
      <c r="F215" s="16">
        <v>28.92</v>
      </c>
      <c r="G215" s="16">
        <v>3.01</v>
      </c>
      <c r="H215" s="16">
        <v>7.06</v>
      </c>
      <c r="I215" s="16">
        <v>341.27</v>
      </c>
      <c r="J215" s="41">
        <v>2.59</v>
      </c>
      <c r="K215" s="16">
        <v>12.45</v>
      </c>
      <c r="L215" s="16">
        <v>25.87</v>
      </c>
      <c r="M215" s="16">
        <v>28.679885295319622</v>
      </c>
      <c r="N215" s="16">
        <f t="shared" si="9"/>
        <v>2.3036052446039856</v>
      </c>
      <c r="O215" s="41">
        <f t="shared" si="10"/>
        <v>-23.295394755396014</v>
      </c>
      <c r="P215" s="1">
        <v>8.2129999999999992</v>
      </c>
      <c r="Q215" s="16">
        <v>729.84</v>
      </c>
      <c r="S215" s="1"/>
    </row>
    <row r="216" spans="1:19" x14ac:dyDescent="0.2">
      <c r="A216" s="42">
        <f t="shared" si="11"/>
        <v>42261</v>
      </c>
      <c r="B216" s="16">
        <v>6.9850000000000003</v>
      </c>
      <c r="C216" s="16">
        <v>93.69</v>
      </c>
      <c r="D216" s="16">
        <v>25.42</v>
      </c>
      <c r="E216" s="16">
        <v>23.15</v>
      </c>
      <c r="F216" s="16">
        <v>29.22</v>
      </c>
      <c r="G216" s="16">
        <v>3.25</v>
      </c>
      <c r="H216" s="16">
        <v>9.98</v>
      </c>
      <c r="I216" s="16">
        <v>334.23</v>
      </c>
      <c r="J216" s="41">
        <v>3.49</v>
      </c>
      <c r="K216" s="16">
        <v>15.48</v>
      </c>
      <c r="L216" s="16">
        <v>25.81</v>
      </c>
      <c r="M216" s="16">
        <v>34.162312825134109</v>
      </c>
      <c r="N216" s="16">
        <f t="shared" si="9"/>
        <v>2.2068677535616348</v>
      </c>
      <c r="O216" s="41">
        <f t="shared" si="10"/>
        <v>-23.529132246438365</v>
      </c>
      <c r="P216" s="1">
        <v>11.021000000000001</v>
      </c>
      <c r="Q216" s="16">
        <v>729.84</v>
      </c>
      <c r="S216" s="1"/>
    </row>
    <row r="217" spans="1:19" x14ac:dyDescent="0.2">
      <c r="A217" s="42">
        <f t="shared" si="11"/>
        <v>42262</v>
      </c>
      <c r="B217" s="16">
        <v>0</v>
      </c>
      <c r="C217" s="16">
        <v>92.05</v>
      </c>
      <c r="D217" s="16">
        <v>25.92</v>
      </c>
      <c r="E217" s="16">
        <v>23.89</v>
      </c>
      <c r="F217" s="16">
        <v>30.27</v>
      </c>
      <c r="G217" s="16">
        <v>3.42</v>
      </c>
      <c r="H217" s="16">
        <v>9.23</v>
      </c>
      <c r="I217" s="16">
        <v>349.7</v>
      </c>
      <c r="J217" s="41">
        <v>3.54</v>
      </c>
      <c r="K217" s="16">
        <v>15.3</v>
      </c>
      <c r="L217" s="16">
        <v>25.74</v>
      </c>
      <c r="M217" s="16">
        <v>34.384965703507923</v>
      </c>
      <c r="N217" s="16">
        <f t="shared" si="9"/>
        <v>2.2473833793142433</v>
      </c>
      <c r="O217" s="41">
        <f t="shared" si="10"/>
        <v>-23.455616620685756</v>
      </c>
      <c r="P217" s="1">
        <v>10.195</v>
      </c>
      <c r="Q217" s="16">
        <v>729.98</v>
      </c>
      <c r="S217" s="1"/>
    </row>
    <row r="218" spans="1:19" x14ac:dyDescent="0.2">
      <c r="A218" s="42">
        <f t="shared" si="11"/>
        <v>42263</v>
      </c>
      <c r="B218" s="16">
        <v>8.85</v>
      </c>
      <c r="C218" s="16">
        <v>96.54</v>
      </c>
      <c r="D218" s="16">
        <v>23.8</v>
      </c>
      <c r="E218" s="16">
        <v>20.71</v>
      </c>
      <c r="F218" s="16">
        <v>29.77</v>
      </c>
      <c r="G218" s="16">
        <v>3.64</v>
      </c>
      <c r="H218" s="16">
        <v>9.49</v>
      </c>
      <c r="I218" s="16">
        <v>342.02</v>
      </c>
      <c r="J218" s="41">
        <v>1.49</v>
      </c>
      <c r="K218" s="16">
        <v>6.68</v>
      </c>
      <c r="L218" s="16">
        <v>25.9</v>
      </c>
      <c r="M218" s="16">
        <v>15.835138373968705</v>
      </c>
      <c r="N218" s="16">
        <f t="shared" si="9"/>
        <v>2.3705296967019023</v>
      </c>
      <c r="O218" s="41">
        <f t="shared" si="10"/>
        <v>-23.347470303298099</v>
      </c>
      <c r="P218" s="1">
        <v>4.2169999999999996</v>
      </c>
      <c r="Q218" s="16">
        <v>730.24</v>
      </c>
      <c r="S218" s="1"/>
    </row>
    <row r="219" spans="1:19" x14ac:dyDescent="0.2">
      <c r="A219" s="42">
        <f t="shared" si="11"/>
        <v>42264</v>
      </c>
      <c r="B219" s="16">
        <v>5.4349999999999996</v>
      </c>
      <c r="C219" s="16">
        <v>96.13</v>
      </c>
      <c r="D219" s="16">
        <v>24.12</v>
      </c>
      <c r="E219" s="16">
        <v>22.54</v>
      </c>
      <c r="F219" s="16">
        <v>27.76</v>
      </c>
      <c r="G219" s="16">
        <v>3.26</v>
      </c>
      <c r="H219" s="16">
        <v>8.39</v>
      </c>
      <c r="I219" s="16">
        <v>314.16000000000003</v>
      </c>
      <c r="J219" s="41">
        <v>2.56</v>
      </c>
      <c r="K219" s="16">
        <v>13.02</v>
      </c>
      <c r="L219" s="16">
        <v>25.8</v>
      </c>
      <c r="M219" s="16">
        <v>30.606260373403646</v>
      </c>
      <c r="N219" s="16">
        <f t="shared" si="9"/>
        <v>2.3507112421969008</v>
      </c>
      <c r="O219" s="41">
        <f t="shared" si="10"/>
        <v>-23.279288757803098</v>
      </c>
      <c r="P219" s="1">
        <v>9.4710000000000001</v>
      </c>
      <c r="Q219" s="16">
        <v>729.31</v>
      </c>
      <c r="S219" s="1"/>
    </row>
    <row r="220" spans="1:19" x14ac:dyDescent="0.2">
      <c r="A220" s="42">
        <f t="shared" si="11"/>
        <v>42265</v>
      </c>
      <c r="B220" s="16">
        <v>3.8</v>
      </c>
      <c r="C220" s="16">
        <v>91.95</v>
      </c>
      <c r="D220" s="16">
        <v>24.38</v>
      </c>
      <c r="E220" s="16">
        <v>20.43</v>
      </c>
      <c r="F220" s="16">
        <v>27.92</v>
      </c>
      <c r="G220" s="16">
        <v>2.92</v>
      </c>
      <c r="H220" s="16">
        <v>10.62</v>
      </c>
      <c r="I220" s="16">
        <v>326.22000000000003</v>
      </c>
      <c r="J220" s="41">
        <v>2.91</v>
      </c>
      <c r="K220" s="16">
        <v>13.84</v>
      </c>
      <c r="L220" s="16">
        <v>25.77</v>
      </c>
      <c r="M220" s="16">
        <v>31.802987194651489</v>
      </c>
      <c r="N220" s="16">
        <f t="shared" si="9"/>
        <v>2.2979036990355124</v>
      </c>
      <c r="O220" s="41">
        <f t="shared" si="10"/>
        <v>-23.362096300964488</v>
      </c>
      <c r="P220" s="1">
        <v>9.7789999999999999</v>
      </c>
      <c r="Q220" s="16">
        <v>728.83</v>
      </c>
      <c r="S220" s="1"/>
    </row>
    <row r="221" spans="1:19" x14ac:dyDescent="0.2">
      <c r="A221" s="42">
        <f t="shared" si="11"/>
        <v>42266</v>
      </c>
      <c r="B221" s="16">
        <v>0</v>
      </c>
      <c r="C221" s="16">
        <v>87.3</v>
      </c>
      <c r="D221" s="16">
        <v>25.3</v>
      </c>
      <c r="E221" s="16">
        <v>21.86</v>
      </c>
      <c r="F221" s="16">
        <v>30.58</v>
      </c>
      <c r="G221" s="16">
        <v>2.69</v>
      </c>
      <c r="H221" s="16">
        <v>8.2899999999999991</v>
      </c>
      <c r="I221" s="16">
        <v>66.44</v>
      </c>
      <c r="J221" s="41">
        <v>4.53</v>
      </c>
      <c r="K221" s="16">
        <v>19.829999999999998</v>
      </c>
      <c r="L221" s="16">
        <v>25.76</v>
      </c>
      <c r="M221" s="16">
        <v>45.317420751732094</v>
      </c>
      <c r="N221" s="16">
        <f t="shared" si="9"/>
        <v>2.2852960540459959</v>
      </c>
      <c r="O221" s="41">
        <f t="shared" si="10"/>
        <v>-23.322703945954004</v>
      </c>
      <c r="P221" s="1">
        <v>12.999000000000001</v>
      </c>
      <c r="Q221" s="16">
        <v>729.01</v>
      </c>
      <c r="S221" s="1"/>
    </row>
    <row r="222" spans="1:19" x14ac:dyDescent="0.2">
      <c r="A222" s="42">
        <f t="shared" si="11"/>
        <v>42267</v>
      </c>
      <c r="B222" s="16">
        <v>0</v>
      </c>
      <c r="C222" s="16">
        <v>87.93</v>
      </c>
      <c r="D222" s="16">
        <v>25.73</v>
      </c>
      <c r="E222" s="16">
        <v>23.32</v>
      </c>
      <c r="F222" s="16">
        <v>30.44</v>
      </c>
      <c r="G222" s="16">
        <v>3.22</v>
      </c>
      <c r="H222" s="16">
        <v>9.82</v>
      </c>
      <c r="I222" s="16">
        <v>358.94</v>
      </c>
      <c r="J222" s="41">
        <v>4.53</v>
      </c>
      <c r="K222" s="16">
        <v>19.690000000000001</v>
      </c>
      <c r="L222" s="16">
        <v>25.67</v>
      </c>
      <c r="M222" s="16">
        <v>43.643765762605547</v>
      </c>
      <c r="N222" s="16">
        <f t="shared" si="9"/>
        <v>2.2165447314680318</v>
      </c>
      <c r="O222" s="41">
        <f t="shared" si="10"/>
        <v>-23.38545526853197</v>
      </c>
      <c r="P222" s="1">
        <v>12.308999999999999</v>
      </c>
      <c r="Q222" s="16">
        <v>729.2</v>
      </c>
      <c r="S222" s="1"/>
    </row>
    <row r="223" spans="1:19" x14ac:dyDescent="0.2">
      <c r="A223" s="42">
        <f t="shared" si="11"/>
        <v>42268</v>
      </c>
      <c r="B223" s="16">
        <v>0</v>
      </c>
      <c r="C223" s="16">
        <v>94.66</v>
      </c>
      <c r="D223" s="16">
        <v>24.77</v>
      </c>
      <c r="E223" s="16">
        <v>23.42</v>
      </c>
      <c r="F223" s="16">
        <v>29.39</v>
      </c>
      <c r="G223" s="16">
        <v>2.27</v>
      </c>
      <c r="H223" s="16">
        <v>6.72</v>
      </c>
      <c r="I223" s="16">
        <v>342.54</v>
      </c>
      <c r="J223" s="41">
        <v>2.11</v>
      </c>
      <c r="K223" s="16">
        <v>10.050000000000001</v>
      </c>
      <c r="L223" s="16">
        <v>25.68</v>
      </c>
      <c r="M223" s="16">
        <v>22.957697681109583</v>
      </c>
      <c r="N223" s="16">
        <f t="shared" si="9"/>
        <v>2.2843480279711024</v>
      </c>
      <c r="O223" s="41">
        <f t="shared" si="10"/>
        <v>-23.488651972028897</v>
      </c>
      <c r="P223" s="1">
        <v>5.4450000000000003</v>
      </c>
      <c r="Q223" s="16">
        <v>728.31</v>
      </c>
      <c r="S223" s="1"/>
    </row>
    <row r="224" spans="1:19" x14ac:dyDescent="0.2">
      <c r="A224" s="42">
        <f t="shared" si="11"/>
        <v>42269</v>
      </c>
      <c r="B224" s="16">
        <v>13.77</v>
      </c>
      <c r="C224" s="16">
        <v>94.88</v>
      </c>
      <c r="D224" s="16">
        <v>24.13</v>
      </c>
      <c r="E224" s="16">
        <v>21.07</v>
      </c>
      <c r="F224" s="16">
        <v>28.62</v>
      </c>
      <c r="G224" s="16">
        <v>2.4900000000000002</v>
      </c>
      <c r="H224" s="16">
        <v>13.13</v>
      </c>
      <c r="I224" s="16">
        <v>314.67</v>
      </c>
      <c r="J224" s="41">
        <v>2.57</v>
      </c>
      <c r="K224" s="16">
        <v>11.7</v>
      </c>
      <c r="L224" s="16">
        <v>25.61</v>
      </c>
      <c r="M224" s="16">
        <v>26.661753384937189</v>
      </c>
      <c r="N224" s="16">
        <f t="shared" si="9"/>
        <v>2.2787823405929224</v>
      </c>
      <c r="O224" s="41">
        <f t="shared" si="10"/>
        <v>-23.494217659407077</v>
      </c>
      <c r="P224" s="1">
        <v>8.4</v>
      </c>
      <c r="Q224" s="16">
        <v>728.11</v>
      </c>
      <c r="S224" s="1"/>
    </row>
    <row r="225" spans="1:19" x14ac:dyDescent="0.2">
      <c r="A225" s="42">
        <f t="shared" si="11"/>
        <v>42270</v>
      </c>
      <c r="B225" s="16">
        <v>0.75</v>
      </c>
      <c r="C225" s="16">
        <v>96.08</v>
      </c>
      <c r="D225" s="16">
        <v>23.96</v>
      </c>
      <c r="E225" s="16">
        <v>22.61</v>
      </c>
      <c r="F225" s="16">
        <v>27.78</v>
      </c>
      <c r="G225" s="16">
        <v>1.98</v>
      </c>
      <c r="H225" s="16">
        <v>6.64</v>
      </c>
      <c r="I225" s="16">
        <v>307.66000000000003</v>
      </c>
      <c r="J225" s="41">
        <v>1.87</v>
      </c>
      <c r="K225" s="16">
        <v>8.41</v>
      </c>
      <c r="L225" s="16">
        <v>25.57</v>
      </c>
      <c r="M225" s="16">
        <v>18.746473798758778</v>
      </c>
      <c r="N225" s="16">
        <f t="shared" si="9"/>
        <v>2.2290694172126964</v>
      </c>
      <c r="O225" s="41">
        <f t="shared" si="10"/>
        <v>-23.499930582787304</v>
      </c>
      <c r="P225" s="1">
        <v>5.42</v>
      </c>
      <c r="Q225" s="16">
        <v>728.38</v>
      </c>
      <c r="S225" s="1"/>
    </row>
    <row r="226" spans="1:19" x14ac:dyDescent="0.2">
      <c r="A226" s="42">
        <f t="shared" si="11"/>
        <v>42271</v>
      </c>
      <c r="B226" s="16">
        <v>7.8650000000000002</v>
      </c>
      <c r="C226" s="16">
        <v>94.3</v>
      </c>
      <c r="D226" s="16">
        <v>24.36</v>
      </c>
      <c r="E226" s="16">
        <v>22.44</v>
      </c>
      <c r="F226" s="16">
        <v>29.53</v>
      </c>
      <c r="G226" s="16">
        <v>2.17</v>
      </c>
      <c r="H226" s="16">
        <v>11.8</v>
      </c>
      <c r="I226" s="16">
        <v>317.89999999999998</v>
      </c>
      <c r="J226" s="41">
        <v>2.39</v>
      </c>
      <c r="K226" s="16">
        <v>10.91</v>
      </c>
      <c r="L226" s="16">
        <v>25.57</v>
      </c>
      <c r="M226" s="16">
        <v>25.37188733090434</v>
      </c>
      <c r="N226" s="16">
        <f t="shared" si="9"/>
        <v>2.3255625417877486</v>
      </c>
      <c r="O226" s="41">
        <f t="shared" si="10"/>
        <v>-23.35243745821225</v>
      </c>
      <c r="P226" s="1">
        <v>7.0579999999999998</v>
      </c>
      <c r="Q226" s="16">
        <v>728.87</v>
      </c>
      <c r="S226" s="1"/>
    </row>
    <row r="227" spans="1:19" x14ac:dyDescent="0.2">
      <c r="A227" s="42">
        <f t="shared" si="11"/>
        <v>42272</v>
      </c>
      <c r="B227" s="16">
        <v>0.25</v>
      </c>
      <c r="C227" s="16">
        <v>86.13</v>
      </c>
      <c r="D227" s="16">
        <v>25.37</v>
      </c>
      <c r="E227" s="16">
        <v>22.64</v>
      </c>
      <c r="F227" s="16">
        <v>30.78</v>
      </c>
      <c r="G227" s="16">
        <v>3.1</v>
      </c>
      <c r="H227" s="16">
        <v>9.58</v>
      </c>
      <c r="I227" s="16">
        <v>8.5</v>
      </c>
      <c r="J227" s="41">
        <v>4.47</v>
      </c>
      <c r="K227" s="16">
        <v>19.39</v>
      </c>
      <c r="L227" s="16">
        <v>25.58</v>
      </c>
      <c r="M227" s="16">
        <v>43.872553043138666</v>
      </c>
      <c r="N227" s="16">
        <f t="shared" si="9"/>
        <v>2.2626381146538765</v>
      </c>
      <c r="O227" s="41">
        <f t="shared" si="10"/>
        <v>-23.476361885346122</v>
      </c>
      <c r="P227" s="1">
        <v>13.055</v>
      </c>
      <c r="Q227" s="16">
        <v>729.07</v>
      </c>
      <c r="S227" s="1"/>
    </row>
    <row r="228" spans="1:19" x14ac:dyDescent="0.2">
      <c r="A228" s="42">
        <f t="shared" si="11"/>
        <v>42273</v>
      </c>
      <c r="B228" s="16">
        <v>0</v>
      </c>
      <c r="C228" s="16">
        <v>92.73</v>
      </c>
      <c r="D228" s="16">
        <v>25.23</v>
      </c>
      <c r="E228" s="16">
        <v>23.55</v>
      </c>
      <c r="F228" s="16">
        <v>30.24</v>
      </c>
      <c r="G228" s="16">
        <v>2.34</v>
      </c>
      <c r="H228" s="16">
        <v>8.0399999999999991</v>
      </c>
      <c r="I228" s="16">
        <v>328.18</v>
      </c>
      <c r="J228" s="41">
        <v>2.91</v>
      </c>
      <c r="K228" s="16">
        <v>12.96</v>
      </c>
      <c r="L228" s="16">
        <v>25.34</v>
      </c>
      <c r="M228" s="16">
        <v>29.656032838923558</v>
      </c>
      <c r="N228" s="16">
        <f t="shared" si="9"/>
        <v>2.2882741388058299</v>
      </c>
      <c r="O228" s="41">
        <f t="shared" si="10"/>
        <v>-23.55072586119417</v>
      </c>
      <c r="P228" s="1">
        <v>8.2609999999999992</v>
      </c>
      <c r="Q228" s="16">
        <v>729.06</v>
      </c>
      <c r="S228" s="1"/>
    </row>
    <row r="229" spans="1:19" x14ac:dyDescent="0.2">
      <c r="A229" s="42">
        <f t="shared" si="11"/>
        <v>42274</v>
      </c>
      <c r="B229" s="16">
        <v>2.65</v>
      </c>
      <c r="C229" s="16">
        <v>91.68</v>
      </c>
      <c r="D229" s="16">
        <v>25.06</v>
      </c>
      <c r="E229" s="16">
        <v>22.88</v>
      </c>
      <c r="F229" s="16">
        <v>30.44</v>
      </c>
      <c r="G229" s="16">
        <v>2.1800000000000002</v>
      </c>
      <c r="H229" s="16">
        <v>9.94</v>
      </c>
      <c r="I229" s="16">
        <v>29</v>
      </c>
      <c r="J229" s="41">
        <v>2.7</v>
      </c>
      <c r="K229" s="16">
        <v>11.45</v>
      </c>
      <c r="L229" s="16">
        <v>25.34</v>
      </c>
      <c r="M229" s="16">
        <v>26.482127721708952</v>
      </c>
      <c r="N229" s="16">
        <f t="shared" si="9"/>
        <v>2.3128495826820048</v>
      </c>
      <c r="O229" s="41">
        <f t="shared" si="10"/>
        <v>-23.620150417317994</v>
      </c>
      <c r="P229" s="1">
        <v>6.77</v>
      </c>
      <c r="Q229" s="16">
        <v>729.2</v>
      </c>
      <c r="S229" s="1"/>
    </row>
    <row r="230" spans="1:19" x14ac:dyDescent="0.2">
      <c r="A230" s="42">
        <f t="shared" si="11"/>
        <v>42275</v>
      </c>
      <c r="B230" s="16">
        <v>0.375</v>
      </c>
      <c r="C230" s="16">
        <v>91.16</v>
      </c>
      <c r="D230" s="16">
        <v>25.78</v>
      </c>
      <c r="E230" s="16">
        <v>23.55</v>
      </c>
      <c r="F230" s="16">
        <v>29.7</v>
      </c>
      <c r="G230" s="16">
        <v>3.42</v>
      </c>
      <c r="H230" s="16">
        <v>9.19</v>
      </c>
      <c r="I230" s="16">
        <v>354.34</v>
      </c>
      <c r="J230" s="41">
        <v>3.87</v>
      </c>
      <c r="K230" s="16">
        <v>17.809999999999999</v>
      </c>
      <c r="L230" s="16">
        <v>25.24</v>
      </c>
      <c r="M230" s="16">
        <v>40.200119750442148</v>
      </c>
      <c r="N230" s="16">
        <f t="shared" si="9"/>
        <v>2.2571656232701938</v>
      </c>
      <c r="O230" s="41">
        <f t="shared" si="10"/>
        <v>-23.625834376729806</v>
      </c>
      <c r="P230" s="1">
        <v>11.24</v>
      </c>
      <c r="Q230" s="16">
        <v>728.53</v>
      </c>
      <c r="S230" s="1"/>
    </row>
    <row r="231" spans="1:19" x14ac:dyDescent="0.2">
      <c r="A231" s="42">
        <f t="shared" si="11"/>
        <v>42276</v>
      </c>
      <c r="B231" s="16">
        <v>0.25</v>
      </c>
      <c r="C231" s="16">
        <v>93.15</v>
      </c>
      <c r="D231" s="16">
        <v>25.91</v>
      </c>
      <c r="E231" s="16">
        <v>24.2</v>
      </c>
      <c r="F231" s="16">
        <v>30.04</v>
      </c>
      <c r="G231" s="16">
        <v>2.59</v>
      </c>
      <c r="H231" s="16">
        <v>8.94</v>
      </c>
      <c r="I231" s="16">
        <v>331.22</v>
      </c>
      <c r="J231" s="41">
        <v>2.72</v>
      </c>
      <c r="K231" s="16">
        <v>11.74</v>
      </c>
      <c r="L231" s="16">
        <v>25.19</v>
      </c>
      <c r="M231" s="16">
        <v>26.880086261790364</v>
      </c>
      <c r="N231" s="16">
        <f t="shared" si="9"/>
        <v>2.289615524854375</v>
      </c>
      <c r="O231" s="41">
        <f t="shared" si="10"/>
        <v>-23.423384475145625</v>
      </c>
      <c r="P231" s="1">
        <v>7.431</v>
      </c>
      <c r="Q231" s="16">
        <v>728.24</v>
      </c>
      <c r="S231" s="1"/>
    </row>
    <row r="232" spans="1:19" x14ac:dyDescent="0.2">
      <c r="A232" s="42">
        <f t="shared" si="11"/>
        <v>42277</v>
      </c>
      <c r="B232" s="16">
        <v>13.57</v>
      </c>
      <c r="C232" s="16">
        <v>86.08</v>
      </c>
      <c r="D232" s="16">
        <v>25.08</v>
      </c>
      <c r="E232" s="16">
        <v>20.2</v>
      </c>
      <c r="F232" s="16">
        <v>30.95</v>
      </c>
      <c r="G232" s="16">
        <v>2.4700000000000002</v>
      </c>
      <c r="H232" s="16">
        <v>13.25</v>
      </c>
      <c r="I232" s="16">
        <v>350.72</v>
      </c>
      <c r="J232" s="41">
        <v>3.98</v>
      </c>
      <c r="K232" s="16">
        <v>17.38</v>
      </c>
      <c r="L232" s="16">
        <v>25.23</v>
      </c>
      <c r="M232" s="16">
        <v>39.365581856684813</v>
      </c>
      <c r="N232" s="16">
        <f t="shared" si="9"/>
        <v>2.2649932023408983</v>
      </c>
      <c r="O232" s="41">
        <f t="shared" si="10"/>
        <v>-23.671006797659103</v>
      </c>
      <c r="P232" s="1">
        <v>11.09</v>
      </c>
      <c r="Q232" s="16">
        <v>728.43</v>
      </c>
      <c r="S232" s="1"/>
    </row>
    <row r="233" spans="1:19" x14ac:dyDescent="0.2">
      <c r="A233" s="42">
        <f t="shared" si="11"/>
        <v>42278</v>
      </c>
      <c r="B233" s="16">
        <v>1.7549999999999999</v>
      </c>
      <c r="C233" s="16">
        <v>94.04</v>
      </c>
      <c r="D233" s="16">
        <v>23.52</v>
      </c>
      <c r="E233" s="16">
        <v>21.59</v>
      </c>
      <c r="F233" s="16">
        <v>28.36</v>
      </c>
      <c r="G233" s="16">
        <v>2.29</v>
      </c>
      <c r="H233" s="16">
        <v>7.27</v>
      </c>
      <c r="I233" s="16">
        <v>312.10000000000002</v>
      </c>
      <c r="J233" s="41">
        <v>2.0699999999999998</v>
      </c>
      <c r="K233" s="16">
        <v>9.9499999999999993</v>
      </c>
      <c r="L233" s="16">
        <v>25.3</v>
      </c>
      <c r="M233" s="16">
        <v>23.338289815078017</v>
      </c>
      <c r="N233" s="16">
        <f t="shared" si="9"/>
        <v>2.3455567653344742</v>
      </c>
      <c r="O233" s="41">
        <f t="shared" si="10"/>
        <v>-23.515443234665526</v>
      </c>
      <c r="P233" s="1">
        <v>6.18</v>
      </c>
      <c r="Q233" s="16">
        <v>728.75</v>
      </c>
      <c r="S233" s="1"/>
    </row>
    <row r="234" spans="1:19" x14ac:dyDescent="0.2">
      <c r="A234" s="42">
        <f t="shared" si="11"/>
        <v>42279</v>
      </c>
      <c r="B234" s="16">
        <v>0.125</v>
      </c>
      <c r="C234" s="16">
        <v>87.96</v>
      </c>
      <c r="D234" s="16">
        <v>24.59</v>
      </c>
      <c r="E234" s="16">
        <v>21.9</v>
      </c>
      <c r="F234" s="16">
        <v>30.48</v>
      </c>
      <c r="G234" s="16">
        <v>2.4900000000000002</v>
      </c>
      <c r="H234" s="16">
        <v>7.68</v>
      </c>
      <c r="I234" s="16">
        <v>168.96</v>
      </c>
      <c r="J234" s="41">
        <v>3.97</v>
      </c>
      <c r="K234" s="16">
        <v>17.28</v>
      </c>
      <c r="L234" s="16">
        <v>25.25</v>
      </c>
      <c r="M234" s="16">
        <v>39.772525999929151</v>
      </c>
      <c r="N234" s="16">
        <f t="shared" si="9"/>
        <v>2.3016508101810849</v>
      </c>
      <c r="O234" s="41">
        <f t="shared" si="10"/>
        <v>-23.565349189818917</v>
      </c>
      <c r="P234" s="1">
        <v>12.282999999999999</v>
      </c>
      <c r="Q234" s="16">
        <v>728.36</v>
      </c>
      <c r="S234" s="1"/>
    </row>
    <row r="235" spans="1:19" x14ac:dyDescent="0.2">
      <c r="A235" s="42">
        <f t="shared" si="11"/>
        <v>42280</v>
      </c>
      <c r="B235" s="16">
        <v>0</v>
      </c>
      <c r="C235" s="16">
        <v>84.87</v>
      </c>
      <c r="D235" s="16">
        <v>25.94</v>
      </c>
      <c r="E235" s="16">
        <v>22.81</v>
      </c>
      <c r="F235" s="16">
        <v>30.58</v>
      </c>
      <c r="G235" s="16">
        <v>2.39</v>
      </c>
      <c r="H235" s="16">
        <v>7.86</v>
      </c>
      <c r="I235" s="16">
        <v>147.1</v>
      </c>
      <c r="J235" s="41">
        <v>4.3499999999999996</v>
      </c>
      <c r="K235" s="16">
        <v>20.079999999999998</v>
      </c>
      <c r="L235" s="16">
        <v>25.16</v>
      </c>
      <c r="M235" s="16">
        <v>46.205094664193311</v>
      </c>
      <c r="N235" s="16">
        <f t="shared" si="9"/>
        <v>2.3010505310853246</v>
      </c>
      <c r="O235" s="41">
        <f t="shared" si="10"/>
        <v>-23.552949468914676</v>
      </c>
      <c r="P235" s="1">
        <v>12.489000000000001</v>
      </c>
      <c r="Q235" s="16">
        <v>728.34</v>
      </c>
      <c r="S235" s="1"/>
    </row>
    <row r="236" spans="1:19" x14ac:dyDescent="0.2">
      <c r="A236" s="42">
        <f t="shared" si="11"/>
        <v>42281</v>
      </c>
      <c r="B236" s="16">
        <v>5.33</v>
      </c>
      <c r="C236" s="16">
        <v>89.02</v>
      </c>
      <c r="D236" s="16">
        <v>25.31</v>
      </c>
      <c r="E236" s="16">
        <v>23.11</v>
      </c>
      <c r="F236" s="16">
        <v>29.8</v>
      </c>
      <c r="G236" s="16">
        <v>3</v>
      </c>
      <c r="H236" s="16">
        <v>8.74</v>
      </c>
      <c r="I236" s="16">
        <v>10.73</v>
      </c>
      <c r="J236" s="41">
        <v>2.91</v>
      </c>
      <c r="K236" s="16">
        <v>12.35</v>
      </c>
      <c r="L236" s="16">
        <v>25.03</v>
      </c>
      <c r="M236" s="16">
        <v>27.92423062932918</v>
      </c>
      <c r="N236" s="16">
        <f t="shared" si="9"/>
        <v>2.261071306018557</v>
      </c>
      <c r="O236" s="41">
        <f t="shared" si="10"/>
        <v>-23.543928693981442</v>
      </c>
      <c r="P236" s="1">
        <v>6.984</v>
      </c>
      <c r="Q236" s="16">
        <v>729.35</v>
      </c>
      <c r="S236" s="1"/>
    </row>
    <row r="237" spans="1:19" x14ac:dyDescent="0.2">
      <c r="A237" s="42">
        <f t="shared" si="11"/>
        <v>42282</v>
      </c>
      <c r="B237" s="16">
        <v>0</v>
      </c>
      <c r="C237" s="16">
        <v>86.7</v>
      </c>
      <c r="D237" s="16">
        <v>25.96</v>
      </c>
      <c r="E237" s="16">
        <v>23.93</v>
      </c>
      <c r="F237" s="16">
        <v>31.22</v>
      </c>
      <c r="G237" s="16">
        <v>2.85</v>
      </c>
      <c r="H237" s="16">
        <v>6.76</v>
      </c>
      <c r="I237" s="16">
        <v>358.89</v>
      </c>
      <c r="J237" s="41">
        <v>3.35</v>
      </c>
      <c r="K237" s="16">
        <v>13.06</v>
      </c>
      <c r="L237" s="16">
        <v>24.96</v>
      </c>
      <c r="M237" s="16">
        <v>29.694999252639736</v>
      </c>
      <c r="N237" s="16">
        <f t="shared" si="9"/>
        <v>2.2737365430811436</v>
      </c>
      <c r="O237" s="41">
        <f t="shared" si="10"/>
        <v>-23.658263456918856</v>
      </c>
      <c r="P237" s="1">
        <v>7.8449999999999998</v>
      </c>
      <c r="Q237" s="16">
        <v>729.91</v>
      </c>
      <c r="S237" s="1"/>
    </row>
    <row r="238" spans="1:19" x14ac:dyDescent="0.2">
      <c r="A238" s="42">
        <f t="shared" si="11"/>
        <v>42283</v>
      </c>
      <c r="B238" s="16">
        <v>60.44</v>
      </c>
      <c r="C238" s="16">
        <v>91.41</v>
      </c>
      <c r="D238" s="16">
        <v>25.09</v>
      </c>
      <c r="E238" s="16">
        <v>21.83</v>
      </c>
      <c r="F238" s="16">
        <v>30.75</v>
      </c>
      <c r="G238" s="16">
        <v>3.37</v>
      </c>
      <c r="H238" s="16">
        <v>9.74</v>
      </c>
      <c r="I238" s="16">
        <v>353.3</v>
      </c>
      <c r="J238" s="41">
        <v>2.75</v>
      </c>
      <c r="K238" s="16">
        <v>11.08</v>
      </c>
      <c r="L238" s="16">
        <v>24.87</v>
      </c>
      <c r="M238" s="16">
        <v>25.695369044769901</v>
      </c>
      <c r="N238" s="16">
        <f t="shared" si="9"/>
        <v>2.3190766285893414</v>
      </c>
      <c r="O238" s="41">
        <f t="shared" si="10"/>
        <v>-23.82292337141066</v>
      </c>
      <c r="P238" s="1">
        <v>7.38</v>
      </c>
      <c r="Q238" s="16">
        <v>729.89</v>
      </c>
      <c r="S238" s="1"/>
    </row>
    <row r="239" spans="1:19" x14ac:dyDescent="0.2">
      <c r="A239" s="42">
        <f t="shared" si="11"/>
        <v>42284</v>
      </c>
      <c r="B239" s="16">
        <v>6.665</v>
      </c>
      <c r="C239" s="16">
        <v>97.36</v>
      </c>
      <c r="D239" s="16">
        <v>24.08</v>
      </c>
      <c r="E239" s="16">
        <v>22</v>
      </c>
      <c r="F239" s="16">
        <v>27.96</v>
      </c>
      <c r="G239" s="16">
        <v>3.39</v>
      </c>
      <c r="H239" s="16">
        <v>8.49</v>
      </c>
      <c r="I239" s="16">
        <v>320.83</v>
      </c>
      <c r="J239" s="41">
        <v>1.97</v>
      </c>
      <c r="K239" s="16">
        <v>10.06</v>
      </c>
      <c r="L239" s="16">
        <v>24.83</v>
      </c>
      <c r="M239" s="16">
        <v>22.739364804256411</v>
      </c>
      <c r="N239" s="16">
        <f t="shared" si="9"/>
        <v>2.2603742350155476</v>
      </c>
      <c r="O239" s="41">
        <f t="shared" si="10"/>
        <v>-23.719625764984453</v>
      </c>
      <c r="P239" s="1">
        <v>7.343</v>
      </c>
      <c r="Q239" s="16">
        <v>729.87</v>
      </c>
      <c r="S239" s="1"/>
    </row>
    <row r="240" spans="1:19" x14ac:dyDescent="0.2">
      <c r="A240" s="42">
        <f t="shared" si="11"/>
        <v>42285</v>
      </c>
      <c r="B240" s="16">
        <v>0.125</v>
      </c>
      <c r="C240" s="16">
        <v>97.3</v>
      </c>
      <c r="D240" s="16">
        <v>24.39</v>
      </c>
      <c r="E240" s="16">
        <v>23.42</v>
      </c>
      <c r="F240" s="16">
        <v>26.34</v>
      </c>
      <c r="G240" s="16">
        <v>3.57</v>
      </c>
      <c r="H240" s="16">
        <v>7.92</v>
      </c>
      <c r="I240" s="16">
        <v>323.41000000000003</v>
      </c>
      <c r="J240" s="41">
        <v>1.98</v>
      </c>
      <c r="K240" s="16">
        <v>10.09</v>
      </c>
      <c r="L240" s="16">
        <v>24.79</v>
      </c>
      <c r="M240" s="16">
        <v>23.087556926820035</v>
      </c>
      <c r="N240" s="16">
        <f t="shared" si="9"/>
        <v>2.288162232588705</v>
      </c>
      <c r="O240" s="41">
        <f t="shared" si="10"/>
        <v>-23.637837767411295</v>
      </c>
      <c r="P240" s="1">
        <v>7.1580000000000004</v>
      </c>
      <c r="Q240" s="16">
        <v>729.65</v>
      </c>
      <c r="S240" s="1"/>
    </row>
    <row r="241" spans="1:19" x14ac:dyDescent="0.2">
      <c r="A241" s="42">
        <f t="shared" si="11"/>
        <v>42286</v>
      </c>
      <c r="B241" s="16">
        <v>18.91</v>
      </c>
      <c r="C241" s="16">
        <v>95.82</v>
      </c>
      <c r="D241" s="16">
        <v>24.22</v>
      </c>
      <c r="E241" s="16">
        <v>21.02</v>
      </c>
      <c r="F241" s="16">
        <v>27.89</v>
      </c>
      <c r="G241" s="16">
        <v>3.29</v>
      </c>
      <c r="H241" s="16">
        <v>10.98</v>
      </c>
      <c r="I241" s="16">
        <v>331.3</v>
      </c>
      <c r="J241" s="41">
        <v>2.11</v>
      </c>
      <c r="K241" s="16">
        <v>10.029999999999999</v>
      </c>
      <c r="L241" s="16">
        <v>24.78</v>
      </c>
      <c r="M241" s="16">
        <v>23.194606564501509</v>
      </c>
      <c r="N241" s="16">
        <f t="shared" si="9"/>
        <v>2.3125230871885853</v>
      </c>
      <c r="O241" s="41">
        <f t="shared" si="10"/>
        <v>-23.706476912811414</v>
      </c>
      <c r="P241" s="1">
        <v>6.3620000000000001</v>
      </c>
      <c r="Q241" s="16">
        <v>729.67</v>
      </c>
      <c r="S241" s="1"/>
    </row>
    <row r="242" spans="1:19" x14ac:dyDescent="0.2">
      <c r="A242" s="42">
        <f t="shared" si="11"/>
        <v>42287</v>
      </c>
      <c r="B242" s="16">
        <v>8.2850000000000001</v>
      </c>
      <c r="C242" s="16">
        <v>98.97</v>
      </c>
      <c r="D242" s="16">
        <v>23.46</v>
      </c>
      <c r="E242" s="16">
        <v>21.09</v>
      </c>
      <c r="F242" s="16">
        <v>25.53</v>
      </c>
      <c r="G242" s="16">
        <v>2.17</v>
      </c>
      <c r="H242" s="16">
        <v>8.6999999999999993</v>
      </c>
      <c r="I242" s="16">
        <v>294.88</v>
      </c>
      <c r="J242" s="41">
        <v>0.92</v>
      </c>
      <c r="K242" s="16">
        <v>4.24</v>
      </c>
      <c r="L242" s="16">
        <v>24.72</v>
      </c>
      <c r="M242" s="16">
        <v>10.158656375847043</v>
      </c>
      <c r="N242" s="16">
        <f t="shared" si="9"/>
        <v>2.3959095226054345</v>
      </c>
      <c r="O242" s="41">
        <f t="shared" si="10"/>
        <v>-23.688090477394564</v>
      </c>
      <c r="P242" s="1">
        <v>2.9039999999999999</v>
      </c>
      <c r="Q242" s="16">
        <v>729.98</v>
      </c>
      <c r="S242" s="1"/>
    </row>
    <row r="243" spans="1:19" x14ac:dyDescent="0.2">
      <c r="A243" s="42">
        <f t="shared" si="11"/>
        <v>42288</v>
      </c>
      <c r="B243" s="16">
        <v>25.045000000000002</v>
      </c>
      <c r="C243" s="16">
        <v>92.96</v>
      </c>
      <c r="D243" s="16">
        <v>23.68</v>
      </c>
      <c r="E243" s="16">
        <v>21.03</v>
      </c>
      <c r="F243" s="16">
        <v>28.09</v>
      </c>
      <c r="G243" s="16">
        <v>2.57</v>
      </c>
      <c r="H243" s="16">
        <v>11.64</v>
      </c>
      <c r="I243" s="16">
        <v>321.18</v>
      </c>
      <c r="J243" s="41">
        <v>2.36</v>
      </c>
      <c r="K243" s="16">
        <v>10.130000000000001</v>
      </c>
      <c r="L243" s="16">
        <v>24.65</v>
      </c>
      <c r="M243" s="16">
        <v>23.088334527093753</v>
      </c>
      <c r="N243" s="16">
        <f t="shared" si="9"/>
        <v>2.2792038032669053</v>
      </c>
      <c r="O243" s="41">
        <f t="shared" si="10"/>
        <v>-23.760796196733093</v>
      </c>
      <c r="P243" s="1">
        <v>6.8330000000000002</v>
      </c>
      <c r="Q243" s="16">
        <v>729.8</v>
      </c>
      <c r="S243" s="1"/>
    </row>
    <row r="244" spans="1:19" x14ac:dyDescent="0.2">
      <c r="A244" s="42">
        <f t="shared" si="11"/>
        <v>42289</v>
      </c>
      <c r="B244" s="16">
        <v>24.475000000000001</v>
      </c>
      <c r="C244" s="16">
        <v>94.77</v>
      </c>
      <c r="D244" s="16">
        <v>24.44</v>
      </c>
      <c r="E244" s="16">
        <v>22.34</v>
      </c>
      <c r="F244" s="16">
        <v>29.36</v>
      </c>
      <c r="G244" s="16">
        <v>1.9</v>
      </c>
      <c r="H244" s="16">
        <v>6.21</v>
      </c>
      <c r="I244" s="16">
        <v>309.5</v>
      </c>
      <c r="J244" s="41">
        <v>2.83</v>
      </c>
      <c r="K244" s="16">
        <v>13.18</v>
      </c>
      <c r="L244" s="16">
        <v>24.56</v>
      </c>
      <c r="M244" s="16">
        <v>30.140564209478597</v>
      </c>
      <c r="N244" s="16">
        <f t="shared" si="9"/>
        <v>2.2868409870621091</v>
      </c>
      <c r="O244" s="41">
        <f t="shared" si="10"/>
        <v>-23.715159012937889</v>
      </c>
      <c r="P244" s="1">
        <v>9.6010000000000009</v>
      </c>
      <c r="Q244" s="16">
        <v>729.96</v>
      </c>
      <c r="S244" s="1"/>
    </row>
    <row r="245" spans="1:19" x14ac:dyDescent="0.2">
      <c r="A245" s="42">
        <f t="shared" si="11"/>
        <v>42290</v>
      </c>
      <c r="B245" s="16">
        <v>0.125</v>
      </c>
      <c r="C245" s="16">
        <v>95.2</v>
      </c>
      <c r="D245" s="16">
        <v>24.1</v>
      </c>
      <c r="E245" s="16">
        <v>22.44</v>
      </c>
      <c r="F245" s="16">
        <v>27.35</v>
      </c>
      <c r="G245" s="16">
        <v>2.99</v>
      </c>
      <c r="H245" s="16">
        <v>6.86</v>
      </c>
      <c r="I245" s="16">
        <v>322.85000000000002</v>
      </c>
      <c r="J245" s="41">
        <v>2.38</v>
      </c>
      <c r="K245" s="16">
        <v>11.66</v>
      </c>
      <c r="L245" s="16">
        <v>24.56</v>
      </c>
      <c r="M245" s="16">
        <v>26.743574213738121</v>
      </c>
      <c r="N245" s="16">
        <f t="shared" si="9"/>
        <v>2.2936169994629605</v>
      </c>
      <c r="O245" s="41">
        <f t="shared" si="10"/>
        <v>-23.753383000537042</v>
      </c>
      <c r="P245" s="1">
        <v>7.5510000000000002</v>
      </c>
      <c r="Q245" s="16">
        <v>729.88</v>
      </c>
      <c r="S245" s="1"/>
    </row>
    <row r="246" spans="1:19" x14ac:dyDescent="0.2">
      <c r="A246" s="42">
        <f t="shared" si="11"/>
        <v>42291</v>
      </c>
      <c r="B246" s="16">
        <v>0</v>
      </c>
      <c r="C246" s="16">
        <v>93.2</v>
      </c>
      <c r="D246" s="16">
        <v>24.02</v>
      </c>
      <c r="E246" s="16">
        <v>22.51</v>
      </c>
      <c r="F246" s="16">
        <v>28.58</v>
      </c>
      <c r="G246" s="16">
        <v>1.93</v>
      </c>
      <c r="H246" s="16">
        <v>5.72</v>
      </c>
      <c r="I246" s="16">
        <v>149.31</v>
      </c>
      <c r="J246" s="41">
        <v>2.1800000000000002</v>
      </c>
      <c r="K246" s="16">
        <v>9.85</v>
      </c>
      <c r="L246" s="16">
        <v>24.52</v>
      </c>
      <c r="M246" s="16">
        <v>22.539262333820339</v>
      </c>
      <c r="N246" s="16">
        <f t="shared" si="9"/>
        <v>2.2882499831289684</v>
      </c>
      <c r="O246" s="41">
        <f t="shared" si="10"/>
        <v>-23.751750016871032</v>
      </c>
      <c r="P246" s="1">
        <v>5.3079999999999998</v>
      </c>
      <c r="Q246" s="16">
        <v>729.59</v>
      </c>
      <c r="S246" s="1"/>
    </row>
    <row r="247" spans="1:19" x14ac:dyDescent="0.2">
      <c r="A247" s="42">
        <f t="shared" si="11"/>
        <v>42292</v>
      </c>
      <c r="B247" s="16">
        <v>0.125</v>
      </c>
      <c r="C247" s="16">
        <v>92.34</v>
      </c>
      <c r="D247" s="16">
        <v>24.54</v>
      </c>
      <c r="E247" s="16">
        <v>22.51</v>
      </c>
      <c r="F247" s="16">
        <v>28.9</v>
      </c>
      <c r="G247" s="16">
        <v>2.08</v>
      </c>
      <c r="H247" s="16">
        <v>5.59</v>
      </c>
      <c r="I247" s="16">
        <v>144.79</v>
      </c>
      <c r="J247" s="41">
        <v>2.85</v>
      </c>
      <c r="K247" s="16">
        <v>12.46</v>
      </c>
      <c r="L247" s="16">
        <v>24.41</v>
      </c>
      <c r="M247" s="16">
        <v>29.140224657359077</v>
      </c>
      <c r="N247" s="16">
        <f t="shared" si="9"/>
        <v>2.3387018184076305</v>
      </c>
      <c r="O247" s="41">
        <f t="shared" si="10"/>
        <v>-23.722298181592368</v>
      </c>
      <c r="P247" s="1">
        <v>7.7089999999999996</v>
      </c>
      <c r="Q247" s="16">
        <v>729.04</v>
      </c>
      <c r="S247" s="1"/>
    </row>
    <row r="248" spans="1:19" x14ac:dyDescent="0.2">
      <c r="A248" s="42">
        <f t="shared" si="11"/>
        <v>42293</v>
      </c>
      <c r="B248" s="16">
        <v>4.1399999999999997</v>
      </c>
      <c r="C248" s="16">
        <v>94.14</v>
      </c>
      <c r="D248" s="16">
        <v>24.02</v>
      </c>
      <c r="E248" s="16">
        <v>22.64</v>
      </c>
      <c r="F248" s="16">
        <v>29.26</v>
      </c>
      <c r="G248" s="16">
        <v>2.72</v>
      </c>
      <c r="H248" s="16">
        <v>9.7799999999999994</v>
      </c>
      <c r="I248" s="16">
        <v>138.58000000000001</v>
      </c>
      <c r="J248" s="41">
        <v>2.64</v>
      </c>
      <c r="K248" s="16">
        <v>11.83</v>
      </c>
      <c r="L248" s="16">
        <v>24.39</v>
      </c>
      <c r="M248" s="16">
        <v>27.73734736354627</v>
      </c>
      <c r="N248" s="16">
        <f t="shared" si="9"/>
        <v>2.3446616537232687</v>
      </c>
      <c r="O248" s="41">
        <f t="shared" si="10"/>
        <v>-23.743338346276733</v>
      </c>
      <c r="P248" s="1">
        <v>7.306</v>
      </c>
      <c r="Q248" s="16">
        <v>729.02</v>
      </c>
      <c r="S248" s="1"/>
    </row>
    <row r="249" spans="1:19" x14ac:dyDescent="0.2">
      <c r="A249" s="42">
        <f t="shared" si="11"/>
        <v>42294</v>
      </c>
      <c r="B249" s="16">
        <v>34.914999999999999</v>
      </c>
      <c r="C249" s="16">
        <v>89.13</v>
      </c>
      <c r="D249" s="16">
        <v>25.12</v>
      </c>
      <c r="E249" s="16">
        <v>21.84</v>
      </c>
      <c r="F249" s="16">
        <v>31.49</v>
      </c>
      <c r="G249" s="16">
        <v>2.2400000000000002</v>
      </c>
      <c r="H249" s="16">
        <v>9.35</v>
      </c>
      <c r="I249" s="16">
        <v>156.11000000000001</v>
      </c>
      <c r="J249" s="41">
        <v>3.93</v>
      </c>
      <c r="K249" s="16">
        <v>18.149999999999999</v>
      </c>
      <c r="L249" s="16">
        <v>24.3</v>
      </c>
      <c r="M249" s="16">
        <v>41.69388987624923</v>
      </c>
      <c r="N249" s="16">
        <f t="shared" si="9"/>
        <v>2.2971840152203433</v>
      </c>
      <c r="O249" s="41">
        <f t="shared" si="10"/>
        <v>-24.005815984779659</v>
      </c>
      <c r="P249" s="1">
        <v>13.036</v>
      </c>
      <c r="Q249" s="16">
        <v>729.82</v>
      </c>
      <c r="S249" s="1"/>
    </row>
    <row r="250" spans="1:19" x14ac:dyDescent="0.2">
      <c r="A250" s="42">
        <f t="shared" si="11"/>
        <v>42295</v>
      </c>
      <c r="B250" s="16">
        <v>0.5</v>
      </c>
      <c r="C250" s="16">
        <v>89.49</v>
      </c>
      <c r="D250" s="16">
        <v>25.1</v>
      </c>
      <c r="E250" s="16">
        <v>22.27</v>
      </c>
      <c r="F250" s="16">
        <v>28.35</v>
      </c>
      <c r="G250" s="16">
        <v>2.87</v>
      </c>
      <c r="H250" s="16">
        <v>7.47</v>
      </c>
      <c r="I250" s="16">
        <v>346.5</v>
      </c>
      <c r="J250" s="41">
        <v>3.24</v>
      </c>
      <c r="K250" s="16">
        <v>15.89</v>
      </c>
      <c r="L250" s="16">
        <v>24.21</v>
      </c>
      <c r="M250" s="16">
        <v>37.314272334623858</v>
      </c>
      <c r="N250" s="16">
        <f t="shared" si="9"/>
        <v>2.3482864905364291</v>
      </c>
      <c r="O250" s="41">
        <f t="shared" si="10"/>
        <v>-23.80671350946357</v>
      </c>
      <c r="P250" s="1">
        <v>10.111000000000001</v>
      </c>
      <c r="Q250" s="16">
        <v>730.8</v>
      </c>
      <c r="S250" s="1"/>
    </row>
    <row r="251" spans="1:19" x14ac:dyDescent="0.2">
      <c r="A251" s="42">
        <f t="shared" si="11"/>
        <v>42296</v>
      </c>
      <c r="B251" s="16">
        <v>14.085000000000001</v>
      </c>
      <c r="C251" s="16">
        <v>88.95</v>
      </c>
      <c r="D251" s="16">
        <v>25.64</v>
      </c>
      <c r="E251" s="16">
        <v>23.35</v>
      </c>
      <c r="F251" s="16">
        <v>30.77</v>
      </c>
      <c r="G251" s="16">
        <v>2.21</v>
      </c>
      <c r="H251" s="16">
        <v>7.27</v>
      </c>
      <c r="I251" s="16">
        <v>19.96</v>
      </c>
      <c r="J251" s="41">
        <v>3.38</v>
      </c>
      <c r="K251" s="16">
        <v>15.63</v>
      </c>
      <c r="L251" s="16">
        <v>24.1</v>
      </c>
      <c r="M251" s="16">
        <v>35.904742238469268</v>
      </c>
      <c r="N251" s="16">
        <f t="shared" si="9"/>
        <v>2.2971684093710345</v>
      </c>
      <c r="O251" s="41">
        <f t="shared" si="10"/>
        <v>-23.791831590628963</v>
      </c>
      <c r="P251" s="1">
        <v>9.2560000000000002</v>
      </c>
      <c r="Q251" s="16">
        <v>730.35</v>
      </c>
      <c r="S251" s="1"/>
    </row>
    <row r="252" spans="1:19" x14ac:dyDescent="0.2">
      <c r="A252" s="42">
        <f t="shared" si="11"/>
        <v>42297</v>
      </c>
      <c r="B252" s="16">
        <v>16.52</v>
      </c>
      <c r="C252" s="16">
        <v>89.69</v>
      </c>
      <c r="D252" s="16">
        <v>25.52</v>
      </c>
      <c r="E252" s="16">
        <v>23.63</v>
      </c>
      <c r="F252" s="16">
        <v>29.34</v>
      </c>
      <c r="G252" s="16">
        <v>2.2999999999999998</v>
      </c>
      <c r="H252" s="16">
        <v>7.98</v>
      </c>
      <c r="I252" s="16">
        <v>8.26</v>
      </c>
      <c r="J252" s="41">
        <v>3.09</v>
      </c>
      <c r="K252" s="16">
        <v>14.57</v>
      </c>
      <c r="L252" s="16">
        <v>23.99</v>
      </c>
      <c r="M252" s="16">
        <v>33.831141508561814</v>
      </c>
      <c r="N252" s="16">
        <f t="shared" si="9"/>
        <v>2.3219726498669742</v>
      </c>
      <c r="O252" s="41">
        <f t="shared" si="10"/>
        <v>-23.786027350133025</v>
      </c>
      <c r="P252" s="1">
        <v>8.8780000000000001</v>
      </c>
      <c r="Q252" s="16">
        <v>729.64</v>
      </c>
      <c r="S252" s="1"/>
    </row>
    <row r="253" spans="1:19" x14ac:dyDescent="0.2">
      <c r="A253" s="42">
        <f t="shared" si="11"/>
        <v>42298</v>
      </c>
      <c r="B253" s="16">
        <v>15.845000000000001</v>
      </c>
      <c r="C253" s="16">
        <v>98.46</v>
      </c>
      <c r="D253" s="16">
        <v>23.69</v>
      </c>
      <c r="E253" s="16">
        <v>22.47</v>
      </c>
      <c r="F253" s="16">
        <v>26.37</v>
      </c>
      <c r="G253" s="16">
        <v>1.8</v>
      </c>
      <c r="H253" s="16">
        <v>8.5299999999999994</v>
      </c>
      <c r="I253" s="16">
        <v>295.08999999999997</v>
      </c>
      <c r="J253" s="41">
        <v>0.94</v>
      </c>
      <c r="K253" s="16">
        <v>5.25</v>
      </c>
      <c r="L253" s="16">
        <v>24.01</v>
      </c>
      <c r="M253" s="16">
        <v>12.867297329288659</v>
      </c>
      <c r="N253" s="16">
        <f t="shared" si="9"/>
        <v>2.4509137770073637</v>
      </c>
      <c r="O253" s="41">
        <f t="shared" si="10"/>
        <v>-23.622086222992635</v>
      </c>
      <c r="P253" s="1">
        <v>2.931</v>
      </c>
      <c r="Q253" s="16">
        <v>729.88</v>
      </c>
      <c r="S253" s="1"/>
    </row>
    <row r="254" spans="1:19" x14ac:dyDescent="0.2">
      <c r="A254" s="42">
        <f t="shared" si="11"/>
        <v>42299</v>
      </c>
      <c r="B254" s="16">
        <v>3.55</v>
      </c>
      <c r="C254" s="16">
        <v>94.63</v>
      </c>
      <c r="D254" s="16">
        <v>24.78</v>
      </c>
      <c r="E254" s="16">
        <v>22.57</v>
      </c>
      <c r="F254" s="16">
        <v>29.36</v>
      </c>
      <c r="G254" s="16">
        <v>2.73</v>
      </c>
      <c r="H254" s="16">
        <v>9.09</v>
      </c>
      <c r="I254" s="16">
        <v>321.68</v>
      </c>
      <c r="J254" s="41">
        <v>2.79</v>
      </c>
      <c r="K254" s="16">
        <v>13.23</v>
      </c>
      <c r="L254" s="16">
        <v>23.9</v>
      </c>
      <c r="M254" s="16">
        <v>30.629242781493456</v>
      </c>
      <c r="N254" s="16">
        <f t="shared" si="9"/>
        <v>2.3151355088052497</v>
      </c>
      <c r="O254" s="41">
        <f t="shared" si="10"/>
        <v>-23.692864491194751</v>
      </c>
      <c r="P254" s="1">
        <v>9.3569999999999993</v>
      </c>
      <c r="Q254" s="16">
        <v>729.67</v>
      </c>
      <c r="S254" s="1"/>
    </row>
    <row r="255" spans="1:19" x14ac:dyDescent="0.2">
      <c r="A255" s="42">
        <f t="shared" si="11"/>
        <v>42300</v>
      </c>
      <c r="B255" s="16">
        <v>12.32</v>
      </c>
      <c r="C255" s="16">
        <v>93.52</v>
      </c>
      <c r="D255" s="16">
        <v>25.14</v>
      </c>
      <c r="E255" s="16">
        <v>22.74</v>
      </c>
      <c r="F255" s="16">
        <v>29.5</v>
      </c>
      <c r="G255" s="16">
        <v>2.4900000000000002</v>
      </c>
      <c r="H255" s="16">
        <v>6.39</v>
      </c>
      <c r="I255" s="16">
        <v>329.95</v>
      </c>
      <c r="J255" s="41">
        <v>3.06</v>
      </c>
      <c r="K255" s="16">
        <v>14.5</v>
      </c>
      <c r="L255" s="16">
        <v>23.82</v>
      </c>
      <c r="M255" s="16">
        <v>33.196187685058064</v>
      </c>
      <c r="N255" s="16">
        <f t="shared" si="9"/>
        <v>2.2893922541419354</v>
      </c>
      <c r="O255" s="41">
        <f t="shared" si="10"/>
        <v>-23.684607745858067</v>
      </c>
      <c r="P255" s="1">
        <v>10.098000000000001</v>
      </c>
      <c r="Q255" s="16">
        <v>729.28</v>
      </c>
      <c r="S255" s="1"/>
    </row>
    <row r="256" spans="1:19" x14ac:dyDescent="0.2">
      <c r="A256" s="42">
        <f t="shared" si="11"/>
        <v>42301</v>
      </c>
      <c r="B256" s="16">
        <v>4.8899999999999997</v>
      </c>
      <c r="C256" s="16">
        <v>97.38</v>
      </c>
      <c r="D256" s="16">
        <v>23.94</v>
      </c>
      <c r="E256" s="16">
        <v>22.71</v>
      </c>
      <c r="F256" s="16">
        <v>27.75</v>
      </c>
      <c r="G256" s="16">
        <v>1.9</v>
      </c>
      <c r="H256" s="16">
        <v>6.21</v>
      </c>
      <c r="I256" s="16">
        <v>170.71</v>
      </c>
      <c r="J256" s="41">
        <v>1.68</v>
      </c>
      <c r="K256" s="16">
        <v>8.02</v>
      </c>
      <c r="L256" s="16">
        <v>23.8</v>
      </c>
      <c r="M256" s="16">
        <v>18.865187440545977</v>
      </c>
      <c r="N256" s="16">
        <f t="shared" si="9"/>
        <v>2.3522677606665807</v>
      </c>
      <c r="O256" s="41">
        <f t="shared" si="10"/>
        <v>-23.601732239333419</v>
      </c>
      <c r="P256" s="1">
        <v>5.51</v>
      </c>
      <c r="Q256" s="16">
        <v>729.6</v>
      </c>
      <c r="S256" s="1"/>
    </row>
    <row r="257" spans="1:19" x14ac:dyDescent="0.2">
      <c r="A257" s="42">
        <f t="shared" si="11"/>
        <v>42302</v>
      </c>
      <c r="B257" s="16">
        <v>0.25</v>
      </c>
      <c r="C257" s="16">
        <v>89.25</v>
      </c>
      <c r="D257" s="16">
        <v>24.87</v>
      </c>
      <c r="E257" s="16">
        <v>21.9</v>
      </c>
      <c r="F257" s="16">
        <v>30.95</v>
      </c>
      <c r="G257" s="16">
        <v>2.21</v>
      </c>
      <c r="H257" s="16">
        <v>6.27</v>
      </c>
      <c r="I257" s="16">
        <v>158.54</v>
      </c>
      <c r="J257" s="41">
        <v>3.75</v>
      </c>
      <c r="K257" s="16">
        <v>17.64</v>
      </c>
      <c r="L257" s="16">
        <v>23.82</v>
      </c>
      <c r="M257" s="16">
        <v>40.425105429637107</v>
      </c>
      <c r="N257" s="16">
        <f t="shared" si="9"/>
        <v>2.291672643403464</v>
      </c>
      <c r="O257" s="41">
        <f t="shared" si="10"/>
        <v>-23.662327356596535</v>
      </c>
      <c r="P257" s="1">
        <v>11.968999999999999</v>
      </c>
      <c r="Q257" s="16">
        <v>729.8</v>
      </c>
      <c r="S257" s="1"/>
    </row>
    <row r="258" spans="1:19" x14ac:dyDescent="0.2">
      <c r="A258" s="42">
        <f t="shared" si="11"/>
        <v>42303</v>
      </c>
      <c r="B258" s="16">
        <v>0</v>
      </c>
      <c r="C258" s="16">
        <v>90.42</v>
      </c>
      <c r="D258" s="16">
        <v>24.73</v>
      </c>
      <c r="E258" s="16">
        <v>22.41</v>
      </c>
      <c r="F258" s="16">
        <v>29.97</v>
      </c>
      <c r="G258" s="16">
        <v>2.21</v>
      </c>
      <c r="H258" s="16">
        <v>7.39</v>
      </c>
      <c r="I258" s="16">
        <v>155.69999999999999</v>
      </c>
      <c r="J258" s="41">
        <v>3.08</v>
      </c>
      <c r="K258" s="16">
        <v>15.14</v>
      </c>
      <c r="L258" s="16">
        <v>23.74</v>
      </c>
      <c r="M258" s="16">
        <v>34.479746536870778</v>
      </c>
      <c r="N258" s="16">
        <f t="shared" si="9"/>
        <v>2.2773940909425878</v>
      </c>
      <c r="O258" s="41">
        <f t="shared" si="10"/>
        <v>-23.657605909057409</v>
      </c>
      <c r="P258" s="1">
        <v>8.9770000000000003</v>
      </c>
      <c r="Q258" s="16">
        <v>730.18</v>
      </c>
      <c r="S258" s="1"/>
    </row>
    <row r="259" spans="1:19" x14ac:dyDescent="0.2">
      <c r="A259" s="42">
        <f t="shared" si="11"/>
        <v>42304</v>
      </c>
      <c r="B259" s="16">
        <v>0.5</v>
      </c>
      <c r="C259" s="16">
        <v>85.43</v>
      </c>
      <c r="D259" s="16">
        <v>25.18</v>
      </c>
      <c r="E259" s="16">
        <v>22.38</v>
      </c>
      <c r="F259" s="16">
        <v>30.4</v>
      </c>
      <c r="G259" s="16">
        <v>2.5499999999999998</v>
      </c>
      <c r="H259" s="16">
        <v>8.98</v>
      </c>
      <c r="I259" s="16">
        <v>61.75</v>
      </c>
      <c r="J259" s="41">
        <v>3.73</v>
      </c>
      <c r="K259" s="16">
        <v>16.899999999999999</v>
      </c>
      <c r="L259" s="16">
        <v>23.71</v>
      </c>
      <c r="M259" s="16">
        <v>38.730023232968179</v>
      </c>
      <c r="N259" s="16">
        <f t="shared" si="9"/>
        <v>2.2917173510632058</v>
      </c>
      <c r="O259" s="41">
        <f t="shared" si="10"/>
        <v>-23.628282648936796</v>
      </c>
      <c r="P259" s="1">
        <v>9.3770000000000007</v>
      </c>
      <c r="Q259" s="16">
        <v>730.76</v>
      </c>
      <c r="S259" s="1"/>
    </row>
    <row r="260" spans="1:19" x14ac:dyDescent="0.2">
      <c r="A260" s="42">
        <f t="shared" si="11"/>
        <v>42305</v>
      </c>
      <c r="B260" s="16">
        <v>3.3899999999999997</v>
      </c>
      <c r="C260" s="16">
        <v>90.3</v>
      </c>
      <c r="D260" s="16">
        <v>24.49</v>
      </c>
      <c r="E260" s="16">
        <v>22.8</v>
      </c>
      <c r="F260" s="16">
        <v>28.74</v>
      </c>
      <c r="G260" s="16">
        <v>2.29</v>
      </c>
      <c r="H260" s="16">
        <v>7.17</v>
      </c>
      <c r="I260" s="16">
        <v>13.01</v>
      </c>
      <c r="J260" s="41">
        <v>2.27</v>
      </c>
      <c r="K260" s="16">
        <v>10.039999999999999</v>
      </c>
      <c r="L260" s="16">
        <v>23.56</v>
      </c>
      <c r="M260" s="16">
        <v>23.553425890805912</v>
      </c>
      <c r="N260" s="16">
        <f t="shared" si="9"/>
        <v>2.3459587540643341</v>
      </c>
      <c r="O260" s="41">
        <f t="shared" si="10"/>
        <v>-23.474041245935666</v>
      </c>
      <c r="P260" s="1">
        <v>5.1719999999999997</v>
      </c>
      <c r="Q260" s="16">
        <v>730.96</v>
      </c>
      <c r="S260" s="1"/>
    </row>
    <row r="261" spans="1:19" x14ac:dyDescent="0.2">
      <c r="A261" s="42">
        <f t="shared" si="11"/>
        <v>42306</v>
      </c>
      <c r="B261" s="16">
        <v>0</v>
      </c>
      <c r="C261" s="16">
        <v>90.13</v>
      </c>
      <c r="D261" s="16">
        <v>24.72</v>
      </c>
      <c r="E261" s="16">
        <v>22.41</v>
      </c>
      <c r="F261" s="16">
        <v>28.21</v>
      </c>
      <c r="G261" s="16">
        <v>2.98</v>
      </c>
      <c r="H261" s="16">
        <v>7.92</v>
      </c>
      <c r="I261" s="16">
        <v>326.08</v>
      </c>
      <c r="J261" s="41">
        <v>3.94</v>
      </c>
      <c r="K261" s="16">
        <v>19.53</v>
      </c>
      <c r="L261" s="16">
        <v>23.56</v>
      </c>
      <c r="M261" s="16">
        <v>44.457135648911745</v>
      </c>
      <c r="N261" s="16">
        <f t="shared" si="9"/>
        <v>2.2763510316903095</v>
      </c>
      <c r="O261" s="41">
        <f t="shared" si="10"/>
        <v>-23.78864896830969</v>
      </c>
      <c r="P261" s="1">
        <v>12.506</v>
      </c>
      <c r="Q261" s="16">
        <v>730.69</v>
      </c>
      <c r="S261" s="1"/>
    </row>
    <row r="262" spans="1:19" x14ac:dyDescent="0.2">
      <c r="A262" s="42">
        <f t="shared" si="11"/>
        <v>42307</v>
      </c>
      <c r="B262" s="16">
        <v>12.285</v>
      </c>
      <c r="C262" s="16">
        <v>96.24</v>
      </c>
      <c r="D262" s="16">
        <v>24.28</v>
      </c>
      <c r="E262" s="16">
        <v>22.13</v>
      </c>
      <c r="F262" s="16">
        <v>27.76</v>
      </c>
      <c r="G262" s="16">
        <v>2.72</v>
      </c>
      <c r="H262" s="16">
        <v>9.74</v>
      </c>
      <c r="I262" s="16">
        <v>323.88</v>
      </c>
      <c r="J262" s="41">
        <v>1.48</v>
      </c>
      <c r="K262" s="16">
        <v>7.15</v>
      </c>
      <c r="L262" s="16">
        <v>23.37</v>
      </c>
      <c r="M262" s="16">
        <v>16.367448961342031</v>
      </c>
      <c r="N262" s="16">
        <f t="shared" si="9"/>
        <v>2.2891537008869971</v>
      </c>
      <c r="O262" s="41">
        <f t="shared" si="10"/>
        <v>-23.615846299113002</v>
      </c>
      <c r="P262" s="1">
        <v>4.2309999999999999</v>
      </c>
      <c r="Q262" s="16">
        <v>730.26</v>
      </c>
      <c r="S262" s="1"/>
    </row>
    <row r="263" spans="1:19" x14ac:dyDescent="0.2">
      <c r="A263" s="42">
        <f t="shared" si="11"/>
        <v>42308</v>
      </c>
      <c r="B263" s="16">
        <v>1.26</v>
      </c>
      <c r="C263" s="16">
        <v>96.65</v>
      </c>
      <c r="D263" s="16">
        <v>24.1</v>
      </c>
      <c r="E263" s="16">
        <v>22.1</v>
      </c>
      <c r="F263" s="16">
        <v>29.9</v>
      </c>
      <c r="G263" s="16">
        <v>2.04</v>
      </c>
      <c r="H263" s="16">
        <v>5.49</v>
      </c>
      <c r="I263" s="16">
        <v>321.58999999999997</v>
      </c>
      <c r="J263" s="41">
        <v>2</v>
      </c>
      <c r="K263" s="16">
        <v>9.6300000000000008</v>
      </c>
      <c r="L263" s="16">
        <v>23.31</v>
      </c>
      <c r="M263" s="16">
        <v>22.230468625124956</v>
      </c>
      <c r="N263" s="16">
        <f t="shared" si="9"/>
        <v>2.3084598779984375</v>
      </c>
      <c r="O263" s="41">
        <f t="shared" si="10"/>
        <v>-23.531540122001562</v>
      </c>
      <c r="P263" s="1">
        <v>6.2009999999999996</v>
      </c>
      <c r="Q263" s="16">
        <v>730.52</v>
      </c>
      <c r="S263" s="1"/>
    </row>
    <row r="264" spans="1:19" x14ac:dyDescent="0.2">
      <c r="A264" s="42">
        <f t="shared" si="11"/>
        <v>42309</v>
      </c>
      <c r="B264" s="16">
        <v>7.2149999999999999</v>
      </c>
      <c r="C264" s="16">
        <v>94.8</v>
      </c>
      <c r="D264" s="16">
        <v>23.59</v>
      </c>
      <c r="E264" s="16">
        <v>21.88</v>
      </c>
      <c r="F264" s="16">
        <v>27.66</v>
      </c>
      <c r="G264" s="16">
        <v>2.11</v>
      </c>
      <c r="H264" s="16">
        <v>7.66</v>
      </c>
      <c r="I264" s="16">
        <v>354.42</v>
      </c>
      <c r="J264" s="41">
        <v>1.93</v>
      </c>
      <c r="K264" s="16">
        <v>9.2799999999999994</v>
      </c>
      <c r="L264" s="16">
        <v>23.25</v>
      </c>
      <c r="M264" s="16">
        <v>21.248013879300885</v>
      </c>
      <c r="N264" s="16">
        <f t="shared" si="9"/>
        <v>2.2896566680281127</v>
      </c>
      <c r="O264" s="41">
        <f t="shared" si="10"/>
        <v>-23.50534333197189</v>
      </c>
      <c r="P264" s="1">
        <v>6.2329999999999997</v>
      </c>
      <c r="Q264" s="16">
        <v>730.48</v>
      </c>
      <c r="S264" s="1"/>
    </row>
    <row r="265" spans="1:19" x14ac:dyDescent="0.2">
      <c r="A265" s="42">
        <f t="shared" si="11"/>
        <v>42310</v>
      </c>
      <c r="B265" s="16">
        <v>0.375</v>
      </c>
      <c r="C265" s="16">
        <v>89.56</v>
      </c>
      <c r="D265" s="16">
        <v>24.35</v>
      </c>
      <c r="E265" s="16">
        <v>21.94</v>
      </c>
      <c r="F265" s="16">
        <v>29.77</v>
      </c>
      <c r="G265" s="16">
        <v>1.84</v>
      </c>
      <c r="H265" s="16">
        <v>7.23</v>
      </c>
      <c r="I265" s="16">
        <v>146.22</v>
      </c>
      <c r="J265" s="41">
        <v>3.11</v>
      </c>
      <c r="K265" s="16">
        <v>14.03</v>
      </c>
      <c r="L265" s="16">
        <v>23.28</v>
      </c>
      <c r="M265" s="16">
        <v>32.002312064813843</v>
      </c>
      <c r="N265" s="16">
        <f t="shared" si="9"/>
        <v>2.2809915940708372</v>
      </c>
      <c r="O265" s="41">
        <f t="shared" si="10"/>
        <v>-23.419008405929162</v>
      </c>
      <c r="P265" s="1">
        <v>8.7970000000000006</v>
      </c>
      <c r="Q265" s="16">
        <v>730.17</v>
      </c>
      <c r="S265" s="1"/>
    </row>
    <row r="266" spans="1:19" x14ac:dyDescent="0.2">
      <c r="A266" s="42">
        <f t="shared" si="11"/>
        <v>42311</v>
      </c>
      <c r="B266" s="16">
        <v>8.48</v>
      </c>
      <c r="C266" s="16">
        <v>92.05</v>
      </c>
      <c r="D266" s="16">
        <v>24.08</v>
      </c>
      <c r="E266" s="16">
        <v>21.91</v>
      </c>
      <c r="F266" s="16">
        <v>29.21</v>
      </c>
      <c r="G266" s="16">
        <v>1.98</v>
      </c>
      <c r="H266" s="16">
        <v>5.47</v>
      </c>
      <c r="I266" s="16">
        <v>145.96</v>
      </c>
      <c r="J266" s="41">
        <v>3.03</v>
      </c>
      <c r="K266" s="16">
        <v>13.91</v>
      </c>
      <c r="L266" s="16">
        <v>23.23</v>
      </c>
      <c r="M266" s="16">
        <v>31.828907203775334</v>
      </c>
      <c r="N266" s="16">
        <f t="shared" si="9"/>
        <v>2.2882032497322311</v>
      </c>
      <c r="O266" s="41">
        <f t="shared" si="10"/>
        <v>-23.419796750267768</v>
      </c>
      <c r="P266" s="1">
        <v>9.3889999999999993</v>
      </c>
      <c r="Q266" s="16">
        <v>729.66</v>
      </c>
      <c r="S266" s="1"/>
    </row>
    <row r="267" spans="1:19" x14ac:dyDescent="0.2">
      <c r="A267" s="42">
        <f t="shared" si="11"/>
        <v>42312</v>
      </c>
      <c r="B267" s="16">
        <v>3.4249999999999998</v>
      </c>
      <c r="C267" s="16">
        <v>91.42</v>
      </c>
      <c r="D267" s="16">
        <v>24.19</v>
      </c>
      <c r="E267" s="16">
        <v>22.69</v>
      </c>
      <c r="F267" s="16">
        <v>29.25</v>
      </c>
      <c r="G267" s="16">
        <v>1.5</v>
      </c>
      <c r="H267" s="16">
        <v>5.68</v>
      </c>
      <c r="I267" s="16">
        <v>245.49</v>
      </c>
      <c r="J267" s="41">
        <v>2.34</v>
      </c>
      <c r="K267" s="16">
        <v>10.33</v>
      </c>
      <c r="L267" s="16">
        <v>23.09</v>
      </c>
      <c r="M267" s="16">
        <v>24.269682142928112</v>
      </c>
      <c r="N267" s="16">
        <f t="shared" ref="N267:N330" si="12">M267/K267</f>
        <v>2.3494367998962353</v>
      </c>
      <c r="O267" s="41">
        <f t="shared" ref="O267:O330" si="13">N267-$L2042</f>
        <v>-23.351563200103765</v>
      </c>
      <c r="P267" s="1">
        <v>5.8819999999999997</v>
      </c>
      <c r="Q267" s="16">
        <v>729.72</v>
      </c>
      <c r="S267" s="1"/>
    </row>
    <row r="268" spans="1:19" x14ac:dyDescent="0.2">
      <c r="A268" s="42">
        <f t="shared" si="11"/>
        <v>42313</v>
      </c>
      <c r="B268" s="16">
        <v>15.74</v>
      </c>
      <c r="C268" s="16">
        <v>86.24</v>
      </c>
      <c r="D268" s="16">
        <v>24.95</v>
      </c>
      <c r="E268" s="16">
        <v>22.38</v>
      </c>
      <c r="F268" s="16">
        <v>30.39</v>
      </c>
      <c r="G268" s="16">
        <v>1.44</v>
      </c>
      <c r="H268" s="16">
        <v>9.9600000000000009</v>
      </c>
      <c r="I268" s="16">
        <v>268.49</v>
      </c>
      <c r="J268" s="41">
        <v>3.1</v>
      </c>
      <c r="K268" s="16">
        <v>14.97</v>
      </c>
      <c r="L268" s="16">
        <v>23.1</v>
      </c>
      <c r="M268" s="16">
        <v>33.87727912480225</v>
      </c>
      <c r="N268" s="16">
        <f t="shared" si="12"/>
        <v>2.2630112975819805</v>
      </c>
      <c r="O268" s="41">
        <f t="shared" si="13"/>
        <v>-23.37598870241802</v>
      </c>
      <c r="P268" s="1">
        <v>9.3279999999999994</v>
      </c>
      <c r="Q268" s="16">
        <v>730.22</v>
      </c>
      <c r="S268" s="1"/>
    </row>
    <row r="269" spans="1:19" x14ac:dyDescent="0.2">
      <c r="A269" s="42">
        <f t="shared" si="11"/>
        <v>42314</v>
      </c>
      <c r="B269" s="16">
        <v>0.125</v>
      </c>
      <c r="C269" s="16">
        <v>94.66</v>
      </c>
      <c r="D269" s="16">
        <v>24.12</v>
      </c>
      <c r="E269" s="16">
        <v>22.9</v>
      </c>
      <c r="F269" s="16">
        <v>29.38</v>
      </c>
      <c r="G269" s="16">
        <v>1.51</v>
      </c>
      <c r="H269" s="16">
        <v>4.9000000000000004</v>
      </c>
      <c r="I269" s="16">
        <v>54.02</v>
      </c>
      <c r="J269" s="41">
        <v>1.89</v>
      </c>
      <c r="K269" s="16">
        <v>9.26</v>
      </c>
      <c r="L269" s="16">
        <v>22.16</v>
      </c>
      <c r="M269" s="16">
        <v>21.223303470602819</v>
      </c>
      <c r="N269" s="16">
        <f t="shared" si="12"/>
        <v>2.2919334201514925</v>
      </c>
      <c r="O269" s="41">
        <f t="shared" si="13"/>
        <v>-23.381066579848508</v>
      </c>
      <c r="P269" s="1">
        <v>5.1790000000000003</v>
      </c>
      <c r="Q269" s="16">
        <v>730.4</v>
      </c>
      <c r="S269" s="1"/>
    </row>
    <row r="270" spans="1:19" x14ac:dyDescent="0.2">
      <c r="A270" s="42">
        <f t="shared" si="11"/>
        <v>42315</v>
      </c>
      <c r="B270" s="16">
        <v>4.8150000000000004</v>
      </c>
      <c r="C270" s="16">
        <v>92.06</v>
      </c>
      <c r="D270" s="16">
        <v>24.2</v>
      </c>
      <c r="E270" s="16">
        <v>21.78</v>
      </c>
      <c r="F270" s="16">
        <v>29.35</v>
      </c>
      <c r="G270" s="16">
        <v>2.2200000000000002</v>
      </c>
      <c r="H270" s="16">
        <v>6.92</v>
      </c>
      <c r="I270" s="16">
        <v>329.97</v>
      </c>
      <c r="J270" s="41">
        <v>2.75</v>
      </c>
      <c r="K270" s="16">
        <v>12.65</v>
      </c>
      <c r="L270" s="16">
        <v>22.91</v>
      </c>
      <c r="M270" s="16">
        <v>27.170563164038231</v>
      </c>
      <c r="N270" s="16">
        <f t="shared" si="12"/>
        <v>2.1478706058528245</v>
      </c>
      <c r="O270" s="41">
        <f t="shared" si="13"/>
        <v>-23.478129394147178</v>
      </c>
      <c r="P270" s="1">
        <v>7.7530000000000001</v>
      </c>
      <c r="Q270" s="16">
        <v>729.55</v>
      </c>
      <c r="S270" s="1"/>
    </row>
    <row r="271" spans="1:19" x14ac:dyDescent="0.2">
      <c r="A271" s="42">
        <f t="shared" si="11"/>
        <v>42316</v>
      </c>
      <c r="B271" s="16">
        <v>21.835000000000001</v>
      </c>
      <c r="C271" s="16">
        <v>92.41</v>
      </c>
      <c r="D271" s="16">
        <v>24.32</v>
      </c>
      <c r="E271" s="16">
        <v>22.22</v>
      </c>
      <c r="F271" s="16">
        <v>28.27</v>
      </c>
      <c r="G271" s="16">
        <v>2.96</v>
      </c>
      <c r="H271" s="16">
        <v>8.9</v>
      </c>
      <c r="I271" s="16">
        <v>340.17</v>
      </c>
      <c r="J271" s="41">
        <v>3.2</v>
      </c>
      <c r="K271" s="16">
        <v>15.64</v>
      </c>
      <c r="L271" s="16">
        <v>22.82</v>
      </c>
      <c r="M271" s="16">
        <v>35.717081372412643</v>
      </c>
      <c r="N271" s="16">
        <f t="shared" si="12"/>
        <v>2.283700855013596</v>
      </c>
      <c r="O271" s="41">
        <f t="shared" si="13"/>
        <v>-23.352299144986404</v>
      </c>
      <c r="P271" s="1">
        <v>10.788</v>
      </c>
      <c r="Q271" s="16">
        <v>729.26</v>
      </c>
      <c r="S271" s="1"/>
    </row>
    <row r="272" spans="1:19" x14ac:dyDescent="0.2">
      <c r="A272" s="42">
        <f t="shared" si="11"/>
        <v>42317</v>
      </c>
      <c r="B272" s="16">
        <v>0</v>
      </c>
      <c r="C272" s="16">
        <v>97.58</v>
      </c>
      <c r="D272" s="16">
        <v>23.72</v>
      </c>
      <c r="E272" s="16">
        <v>22.09</v>
      </c>
      <c r="F272" s="16">
        <v>25.95</v>
      </c>
      <c r="G272" s="16">
        <v>2.77</v>
      </c>
      <c r="H272" s="16">
        <v>6.76</v>
      </c>
      <c r="I272" s="16">
        <v>333.19</v>
      </c>
      <c r="J272" s="41">
        <v>1.56</v>
      </c>
      <c r="K272" s="16">
        <v>8.0299999999999994</v>
      </c>
      <c r="L272" s="16">
        <v>22.72</v>
      </c>
      <c r="M272" s="16">
        <v>18.685734577378572</v>
      </c>
      <c r="N272" s="16">
        <f t="shared" si="12"/>
        <v>2.3269906073945918</v>
      </c>
      <c r="O272" s="41">
        <f t="shared" si="13"/>
        <v>-23.281009392605409</v>
      </c>
      <c r="P272" s="1">
        <v>5.52</v>
      </c>
      <c r="Q272" s="16">
        <v>729.9</v>
      </c>
      <c r="S272" s="1"/>
    </row>
    <row r="273" spans="1:19" x14ac:dyDescent="0.2">
      <c r="A273" s="42">
        <f t="shared" si="11"/>
        <v>42318</v>
      </c>
      <c r="B273" s="16">
        <v>0.5</v>
      </c>
      <c r="C273" s="16">
        <v>96.13</v>
      </c>
      <c r="D273" s="16">
        <v>24.35</v>
      </c>
      <c r="E273" s="16">
        <v>22.83</v>
      </c>
      <c r="F273" s="16">
        <v>27.76</v>
      </c>
      <c r="G273" s="16">
        <v>2.33</v>
      </c>
      <c r="H273" s="16">
        <v>8.25</v>
      </c>
      <c r="I273" s="16">
        <v>309.55</v>
      </c>
      <c r="J273" s="41">
        <v>2.0499999999999998</v>
      </c>
      <c r="K273" s="16">
        <v>9.93</v>
      </c>
      <c r="L273" s="16">
        <v>22.64</v>
      </c>
      <c r="M273" s="16">
        <v>23.121944138924338</v>
      </c>
      <c r="N273" s="16">
        <f t="shared" si="12"/>
        <v>2.3284938709893592</v>
      </c>
      <c r="O273" s="41">
        <f t="shared" si="13"/>
        <v>-23.252506129010641</v>
      </c>
      <c r="P273" s="1">
        <v>6.75</v>
      </c>
      <c r="Q273" s="16">
        <v>729.58</v>
      </c>
      <c r="S273" s="1"/>
    </row>
    <row r="274" spans="1:19" x14ac:dyDescent="0.2">
      <c r="A274" s="42">
        <f t="shared" si="11"/>
        <v>42319</v>
      </c>
      <c r="B274" s="16">
        <v>0</v>
      </c>
      <c r="C274" s="16">
        <v>94.89</v>
      </c>
      <c r="D274" s="16">
        <v>24.04</v>
      </c>
      <c r="E274" s="16">
        <v>22.64</v>
      </c>
      <c r="F274" s="16">
        <v>27.46</v>
      </c>
      <c r="G274" s="16">
        <v>2.58</v>
      </c>
      <c r="H274" s="16">
        <v>7.31</v>
      </c>
      <c r="I274" s="16">
        <v>315.5</v>
      </c>
      <c r="J274" s="41">
        <v>2.66</v>
      </c>
      <c r="K274" s="16">
        <v>13.73</v>
      </c>
      <c r="L274" s="16">
        <v>22.65</v>
      </c>
      <c r="M274" s="16">
        <v>30.586820366560769</v>
      </c>
      <c r="N274" s="16">
        <f t="shared" si="12"/>
        <v>2.2277363704705584</v>
      </c>
      <c r="O274" s="41">
        <f t="shared" si="13"/>
        <v>-23.28926362952944</v>
      </c>
      <c r="P274" s="1">
        <v>8.9</v>
      </c>
      <c r="Q274" s="16">
        <v>729.23</v>
      </c>
      <c r="S274" s="1"/>
    </row>
    <row r="275" spans="1:19" x14ac:dyDescent="0.2">
      <c r="A275" s="42">
        <f t="shared" si="11"/>
        <v>42320</v>
      </c>
      <c r="B275" s="16">
        <v>0.625</v>
      </c>
      <c r="C275" s="16">
        <v>89.75</v>
      </c>
      <c r="D275" s="16">
        <v>25.03</v>
      </c>
      <c r="E275" s="16">
        <v>22.73</v>
      </c>
      <c r="F275" s="16">
        <v>29.68</v>
      </c>
      <c r="G275" s="16">
        <v>2.5</v>
      </c>
      <c r="H275" s="16">
        <v>7.49</v>
      </c>
      <c r="I275" s="16">
        <v>4.51</v>
      </c>
      <c r="J275" s="41">
        <v>3.25</v>
      </c>
      <c r="K275" s="16">
        <v>15.35</v>
      </c>
      <c r="L275" s="16">
        <v>22.59</v>
      </c>
      <c r="M275" s="16">
        <v>35.051109937990695</v>
      </c>
      <c r="N275" s="16">
        <f t="shared" si="12"/>
        <v>2.2834599308137262</v>
      </c>
      <c r="O275" s="41">
        <f t="shared" si="13"/>
        <v>-23.200540069186275</v>
      </c>
      <c r="P275" s="1">
        <v>9.2319999999999993</v>
      </c>
      <c r="Q275" s="16">
        <v>728.87</v>
      </c>
      <c r="S275" s="1"/>
    </row>
    <row r="276" spans="1:19" x14ac:dyDescent="0.2">
      <c r="A276" s="42">
        <f t="shared" si="11"/>
        <v>42321</v>
      </c>
      <c r="B276" s="16">
        <v>2.665</v>
      </c>
      <c r="C276" s="16">
        <v>96.07</v>
      </c>
      <c r="D276" s="16">
        <v>24.72</v>
      </c>
      <c r="E276" s="16">
        <v>23.17</v>
      </c>
      <c r="F276" s="16">
        <v>27.83</v>
      </c>
      <c r="G276" s="16">
        <v>2.89</v>
      </c>
      <c r="H276" s="16">
        <v>7.9</v>
      </c>
      <c r="I276" s="16">
        <v>332.82</v>
      </c>
      <c r="J276" s="41">
        <v>2.34</v>
      </c>
      <c r="K276" s="16">
        <v>13.66</v>
      </c>
      <c r="L276" s="16">
        <v>22.43</v>
      </c>
      <c r="M276" s="16">
        <v>29.536887196984292</v>
      </c>
      <c r="N276" s="16">
        <f t="shared" si="12"/>
        <v>2.1622904243765952</v>
      </c>
      <c r="O276" s="41">
        <f t="shared" si="13"/>
        <v>-23.300709575623404</v>
      </c>
      <c r="P276" s="1">
        <v>8.7309999999999999</v>
      </c>
      <c r="Q276" s="16">
        <v>728.06</v>
      </c>
      <c r="S276" s="1"/>
    </row>
    <row r="277" spans="1:19" x14ac:dyDescent="0.2">
      <c r="A277" s="42">
        <f t="shared" ref="A277:A340" si="14">A276+1</f>
        <v>42322</v>
      </c>
      <c r="B277" s="16">
        <v>0</v>
      </c>
      <c r="C277" s="16">
        <v>99.76</v>
      </c>
      <c r="D277" s="16">
        <v>23.74</v>
      </c>
      <c r="E277" s="16">
        <v>23.04</v>
      </c>
      <c r="F277" s="16">
        <v>24.78</v>
      </c>
      <c r="G277" s="16">
        <v>2.2999999999999998</v>
      </c>
      <c r="H277" s="16">
        <v>5.65</v>
      </c>
      <c r="I277" s="16">
        <v>307.05</v>
      </c>
      <c r="J277" s="41">
        <v>0.46</v>
      </c>
      <c r="K277" s="16">
        <v>3.15</v>
      </c>
      <c r="L277" s="16">
        <v>22.42</v>
      </c>
      <c r="M277" s="16">
        <v>7.4831930340839481</v>
      </c>
      <c r="N277" s="16">
        <f t="shared" si="12"/>
        <v>2.3756168362171266</v>
      </c>
      <c r="O277" s="41">
        <f t="shared" si="13"/>
        <v>-22.980383163782875</v>
      </c>
      <c r="P277" s="1">
        <v>1.825</v>
      </c>
      <c r="Q277" s="16">
        <v>728.13</v>
      </c>
      <c r="S277" s="1"/>
    </row>
    <row r="278" spans="1:19" x14ac:dyDescent="0.2">
      <c r="A278" s="42">
        <f t="shared" si="14"/>
        <v>42323</v>
      </c>
      <c r="B278" s="16">
        <v>31.555</v>
      </c>
      <c r="C278" s="16">
        <v>99.2</v>
      </c>
      <c r="D278" s="16">
        <v>23.34</v>
      </c>
      <c r="E278" s="16">
        <v>21.95</v>
      </c>
      <c r="F278" s="16">
        <v>26.66</v>
      </c>
      <c r="G278" s="16">
        <v>2.59</v>
      </c>
      <c r="H278" s="16">
        <v>8.6</v>
      </c>
      <c r="I278" s="16">
        <v>330.71</v>
      </c>
      <c r="J278" s="41">
        <v>1.24</v>
      </c>
      <c r="K278" s="16">
        <v>6.18</v>
      </c>
      <c r="L278" s="16">
        <v>22.34</v>
      </c>
      <c r="M278" s="16">
        <v>14.379470661573672</v>
      </c>
      <c r="N278" s="16">
        <f t="shared" si="12"/>
        <v>2.3267751879569047</v>
      </c>
      <c r="O278" s="41">
        <f t="shared" si="13"/>
        <v>-23.120224812043094</v>
      </c>
      <c r="P278" s="1">
        <v>4.3890000000000002</v>
      </c>
      <c r="Q278" s="16">
        <v>728.53</v>
      </c>
      <c r="S278" s="1"/>
    </row>
    <row r="279" spans="1:19" x14ac:dyDescent="0.2">
      <c r="A279" s="42">
        <f t="shared" si="14"/>
        <v>42324</v>
      </c>
      <c r="B279" s="16">
        <v>15.010000000000002</v>
      </c>
      <c r="C279" s="16">
        <v>98.03</v>
      </c>
      <c r="D279" s="16">
        <v>22.7</v>
      </c>
      <c r="E279" s="16">
        <v>21.72</v>
      </c>
      <c r="F279" s="16">
        <v>24.42</v>
      </c>
      <c r="G279" s="16">
        <v>2.1800000000000002</v>
      </c>
      <c r="H279" s="16">
        <v>5.78</v>
      </c>
      <c r="I279" s="16">
        <v>125.29</v>
      </c>
      <c r="J279" s="41">
        <v>0.56000000000000005</v>
      </c>
      <c r="K279" s="16">
        <v>2.56</v>
      </c>
      <c r="L279" s="16">
        <v>22.41</v>
      </c>
      <c r="M279" s="16">
        <v>6.6094295265191931</v>
      </c>
      <c r="N279" s="16">
        <f t="shared" si="12"/>
        <v>2.5818084087965598</v>
      </c>
      <c r="O279" s="41">
        <f t="shared" si="13"/>
        <v>-22.788191591203443</v>
      </c>
      <c r="P279" s="1">
        <v>1.222</v>
      </c>
      <c r="Q279" s="16">
        <v>728.18</v>
      </c>
      <c r="S279" s="1"/>
    </row>
    <row r="280" spans="1:19" x14ac:dyDescent="0.2">
      <c r="A280" s="42">
        <f t="shared" si="14"/>
        <v>42325</v>
      </c>
      <c r="B280" s="16">
        <v>39.564999999999998</v>
      </c>
      <c r="C280" s="16">
        <v>93.37</v>
      </c>
      <c r="D280" s="16">
        <v>23.53</v>
      </c>
      <c r="E280" s="16">
        <v>21.44</v>
      </c>
      <c r="F280" s="16">
        <v>28.04</v>
      </c>
      <c r="G280" s="16">
        <v>3.13</v>
      </c>
      <c r="H280" s="16">
        <v>10.15</v>
      </c>
      <c r="I280" s="16">
        <v>155.74</v>
      </c>
      <c r="J280" s="41">
        <v>2.39</v>
      </c>
      <c r="K280" s="16">
        <v>10.74</v>
      </c>
      <c r="L280" s="16">
        <v>22.33</v>
      </c>
      <c r="M280" s="16">
        <v>24.587115854664777</v>
      </c>
      <c r="N280" s="16">
        <f t="shared" si="12"/>
        <v>2.2893031522034244</v>
      </c>
      <c r="O280" s="41">
        <f t="shared" si="13"/>
        <v>-22.977696847796576</v>
      </c>
      <c r="P280" s="1">
        <v>7.9249999999999998</v>
      </c>
      <c r="Q280" s="16">
        <v>727.39</v>
      </c>
      <c r="S280" s="1"/>
    </row>
    <row r="281" spans="1:19" x14ac:dyDescent="0.2">
      <c r="A281" s="42">
        <f t="shared" si="14"/>
        <v>42326</v>
      </c>
      <c r="B281" s="16">
        <v>0.125</v>
      </c>
      <c r="C281" s="16">
        <v>95.28</v>
      </c>
      <c r="D281" s="16">
        <v>23.39</v>
      </c>
      <c r="E281" s="16">
        <v>21.99</v>
      </c>
      <c r="F281" s="16">
        <v>26.86</v>
      </c>
      <c r="G281" s="16">
        <v>3.39</v>
      </c>
      <c r="H281" s="16">
        <v>9.5299999999999994</v>
      </c>
      <c r="I281" s="16">
        <v>171.57</v>
      </c>
      <c r="J281" s="41">
        <v>2.4500000000000002</v>
      </c>
      <c r="K281" s="16">
        <v>11.88</v>
      </c>
      <c r="L281" s="16">
        <v>22.28</v>
      </c>
      <c r="M281" s="16">
        <v>26.997849503243025</v>
      </c>
      <c r="N281" s="16">
        <f t="shared" si="12"/>
        <v>2.2725462544817359</v>
      </c>
      <c r="O281" s="41">
        <f t="shared" si="13"/>
        <v>-23.059453745518265</v>
      </c>
      <c r="P281" s="1">
        <v>8.5559999999999992</v>
      </c>
      <c r="Q281" s="16">
        <v>727.85</v>
      </c>
      <c r="S281" s="1"/>
    </row>
    <row r="282" spans="1:19" x14ac:dyDescent="0.2">
      <c r="A282" s="42">
        <f t="shared" si="14"/>
        <v>42327</v>
      </c>
      <c r="B282" s="16">
        <v>1.625</v>
      </c>
      <c r="C282" s="16">
        <v>96.82</v>
      </c>
      <c r="D282" s="16">
        <v>23.32</v>
      </c>
      <c r="E282" s="16">
        <v>21.75</v>
      </c>
      <c r="F282" s="16">
        <v>27.52</v>
      </c>
      <c r="G282" s="16">
        <v>2.5099999999999998</v>
      </c>
      <c r="H282" s="16">
        <v>7.27</v>
      </c>
      <c r="I282" s="16">
        <v>158.59</v>
      </c>
      <c r="J282" s="41">
        <v>2.06</v>
      </c>
      <c r="K282" s="16">
        <v>10.36</v>
      </c>
      <c r="L282" s="16">
        <v>22.16</v>
      </c>
      <c r="M282" s="16">
        <v>23.776856369453441</v>
      </c>
      <c r="N282" s="16">
        <f t="shared" si="12"/>
        <v>2.2950633561248495</v>
      </c>
      <c r="O282" s="41">
        <f t="shared" si="13"/>
        <v>-22.926936643875152</v>
      </c>
      <c r="P282" s="1">
        <v>7.3869999999999996</v>
      </c>
      <c r="Q282" s="16">
        <v>728.86</v>
      </c>
      <c r="S282" s="1"/>
    </row>
    <row r="283" spans="1:19" x14ac:dyDescent="0.2">
      <c r="A283" s="42">
        <f t="shared" si="14"/>
        <v>42328</v>
      </c>
      <c r="B283" s="16">
        <v>0.125</v>
      </c>
      <c r="C283" s="16">
        <v>90.02</v>
      </c>
      <c r="D283" s="16">
        <v>24.52</v>
      </c>
      <c r="E283" s="16">
        <v>21.58</v>
      </c>
      <c r="F283" s="16">
        <v>29.41</v>
      </c>
      <c r="G283" s="16">
        <v>2.2799999999999998</v>
      </c>
      <c r="H283" s="16">
        <v>5.43</v>
      </c>
      <c r="I283" s="16">
        <v>151.11000000000001</v>
      </c>
      <c r="J283" s="41">
        <v>3.19</v>
      </c>
      <c r="K283" s="16">
        <v>15.54</v>
      </c>
      <c r="L283" s="16">
        <v>22.17</v>
      </c>
      <c r="M283" s="16">
        <v>33.556130211757832</v>
      </c>
      <c r="N283" s="16">
        <f t="shared" si="12"/>
        <v>2.159339138465755</v>
      </c>
      <c r="O283" s="41">
        <f t="shared" si="13"/>
        <v>-23.040660861534246</v>
      </c>
      <c r="P283" s="1">
        <v>9.9979999999999993</v>
      </c>
      <c r="Q283" s="16">
        <v>728.3</v>
      </c>
      <c r="S283" s="1"/>
    </row>
    <row r="284" spans="1:19" x14ac:dyDescent="0.2">
      <c r="A284" s="42">
        <f t="shared" si="14"/>
        <v>42329</v>
      </c>
      <c r="B284" s="16">
        <v>0</v>
      </c>
      <c r="C284" s="16">
        <v>89.07</v>
      </c>
      <c r="D284" s="16">
        <v>24.96</v>
      </c>
      <c r="E284" s="16">
        <v>22.56</v>
      </c>
      <c r="F284" s="16">
        <v>30.75</v>
      </c>
      <c r="G284" s="16">
        <v>2.29</v>
      </c>
      <c r="H284" s="16">
        <v>7.74</v>
      </c>
      <c r="I284" s="16">
        <v>95.12</v>
      </c>
      <c r="J284" s="41">
        <v>3.35</v>
      </c>
      <c r="K284" s="16">
        <v>15.24</v>
      </c>
      <c r="L284" s="16">
        <v>22.13</v>
      </c>
      <c r="M284" s="16">
        <v>34.738341827896321</v>
      </c>
      <c r="N284" s="16">
        <f t="shared" si="12"/>
        <v>2.279418755111307</v>
      </c>
      <c r="O284" s="41">
        <f t="shared" si="13"/>
        <v>-23.06258124488869</v>
      </c>
      <c r="P284" s="1">
        <v>9.1820000000000004</v>
      </c>
      <c r="Q284" s="16">
        <v>728</v>
      </c>
      <c r="S284" s="1"/>
    </row>
    <row r="285" spans="1:19" x14ac:dyDescent="0.2">
      <c r="A285" s="42">
        <f t="shared" si="14"/>
        <v>42330</v>
      </c>
      <c r="B285" s="16">
        <v>2.5299999999999998</v>
      </c>
      <c r="C285" s="16">
        <v>89.87</v>
      </c>
      <c r="D285" s="16">
        <v>24.94</v>
      </c>
      <c r="E285" s="16">
        <v>22.46</v>
      </c>
      <c r="F285" s="16">
        <v>29.89</v>
      </c>
      <c r="G285" s="16">
        <v>2.17</v>
      </c>
      <c r="H285" s="16">
        <v>5.92</v>
      </c>
      <c r="I285" s="16">
        <v>14.68</v>
      </c>
      <c r="J285" s="41">
        <v>2.98</v>
      </c>
      <c r="K285" s="16">
        <v>13.95</v>
      </c>
      <c r="L285" s="16">
        <v>21.99</v>
      </c>
      <c r="M285" s="16">
        <v>31.634939135498573</v>
      </c>
      <c r="N285" s="16">
        <f t="shared" si="12"/>
        <v>2.267737572437174</v>
      </c>
      <c r="O285" s="41">
        <f t="shared" si="13"/>
        <v>-22.919262427562828</v>
      </c>
      <c r="P285" s="1">
        <v>8.73</v>
      </c>
      <c r="Q285" s="16">
        <v>728.48</v>
      </c>
      <c r="S285" s="1"/>
    </row>
    <row r="286" spans="1:19" x14ac:dyDescent="0.2">
      <c r="A286" s="42">
        <f t="shared" si="14"/>
        <v>42331</v>
      </c>
      <c r="B286" s="16">
        <v>0.25</v>
      </c>
      <c r="C286" s="16">
        <v>86.78</v>
      </c>
      <c r="D286" s="16">
        <v>25.29</v>
      </c>
      <c r="E286" s="16">
        <v>22.32</v>
      </c>
      <c r="F286" s="16">
        <v>29.62</v>
      </c>
      <c r="G286" s="16">
        <v>3.3</v>
      </c>
      <c r="H286" s="16">
        <v>8.64</v>
      </c>
      <c r="I286" s="16">
        <v>45.21</v>
      </c>
      <c r="J286" s="41">
        <v>3.9</v>
      </c>
      <c r="K286" s="16">
        <v>17.48</v>
      </c>
      <c r="L286" s="16">
        <v>22</v>
      </c>
      <c r="M286" s="16">
        <v>38.548151168949211</v>
      </c>
      <c r="N286" s="16">
        <f t="shared" si="12"/>
        <v>2.2052718060039593</v>
      </c>
      <c r="O286" s="41">
        <f t="shared" si="13"/>
        <v>-22.868728193996041</v>
      </c>
      <c r="P286" s="1">
        <v>10.612</v>
      </c>
      <c r="Q286" s="16">
        <v>728.88</v>
      </c>
      <c r="S286" s="1"/>
    </row>
    <row r="287" spans="1:19" x14ac:dyDescent="0.2">
      <c r="A287" s="42">
        <f t="shared" si="14"/>
        <v>42332</v>
      </c>
      <c r="B287" s="16">
        <v>14.11</v>
      </c>
      <c r="C287" s="16">
        <v>94.6</v>
      </c>
      <c r="D287" s="16">
        <v>22.74</v>
      </c>
      <c r="E287" s="16">
        <v>21.21</v>
      </c>
      <c r="F287" s="16">
        <v>24.66</v>
      </c>
      <c r="G287" s="16">
        <v>3.76</v>
      </c>
      <c r="H287" s="16">
        <v>11.94</v>
      </c>
      <c r="I287" s="16">
        <v>14.27</v>
      </c>
      <c r="J287" s="41">
        <v>0.34</v>
      </c>
      <c r="K287" s="16">
        <v>0.81</v>
      </c>
      <c r="L287" s="16">
        <v>22.11</v>
      </c>
      <c r="M287" s="16">
        <v>2.4274952544783295</v>
      </c>
      <c r="N287" s="16">
        <f t="shared" si="12"/>
        <v>2.9969077215781845</v>
      </c>
      <c r="O287" s="41">
        <f t="shared" si="13"/>
        <v>-22.059092278421815</v>
      </c>
      <c r="P287" s="1">
        <v>-0.76600000000000001</v>
      </c>
      <c r="Q287" s="16">
        <v>729.33</v>
      </c>
      <c r="S287" s="1"/>
    </row>
    <row r="288" spans="1:19" x14ac:dyDescent="0.2">
      <c r="A288" s="42">
        <f t="shared" si="14"/>
        <v>42333</v>
      </c>
      <c r="B288" s="16">
        <v>0.125</v>
      </c>
      <c r="C288" s="16">
        <v>88.84</v>
      </c>
      <c r="D288" s="16">
        <v>25.18</v>
      </c>
      <c r="E288" s="16">
        <v>22.43</v>
      </c>
      <c r="F288" s="16">
        <v>29.31</v>
      </c>
      <c r="G288" s="16">
        <v>4.16</v>
      </c>
      <c r="H288" s="16">
        <v>10.92</v>
      </c>
      <c r="I288" s="16">
        <v>42.92</v>
      </c>
      <c r="J288" s="41">
        <v>3.79</v>
      </c>
      <c r="K288" s="16">
        <v>16.829999999999998</v>
      </c>
      <c r="L288" s="16">
        <v>21.86</v>
      </c>
      <c r="M288" s="16">
        <v>37.665488458251936</v>
      </c>
      <c r="N288" s="16">
        <f t="shared" si="12"/>
        <v>2.2379969375075426</v>
      </c>
      <c r="O288" s="41">
        <f t="shared" si="13"/>
        <v>-22.728003062492458</v>
      </c>
      <c r="P288" s="1">
        <v>11.348000000000001</v>
      </c>
      <c r="Q288" s="16">
        <v>728.79</v>
      </c>
      <c r="S288" s="1"/>
    </row>
    <row r="289" spans="1:19" x14ac:dyDescent="0.2">
      <c r="A289" s="42">
        <f t="shared" si="14"/>
        <v>42334</v>
      </c>
      <c r="B289" s="16">
        <v>0</v>
      </c>
      <c r="C289" s="16">
        <v>87.12</v>
      </c>
      <c r="D289" s="16">
        <v>25.64</v>
      </c>
      <c r="E289" s="16">
        <v>23.71</v>
      </c>
      <c r="F289" s="16">
        <v>29.81</v>
      </c>
      <c r="G289" s="16">
        <v>4.29</v>
      </c>
      <c r="H289" s="16">
        <v>10.09</v>
      </c>
      <c r="I289" s="16">
        <v>34.979999999999997</v>
      </c>
      <c r="J289" s="41">
        <v>3.79</v>
      </c>
      <c r="K289" s="16">
        <v>16.13</v>
      </c>
      <c r="L289" s="16">
        <v>21.83</v>
      </c>
      <c r="M289" s="16">
        <v>36.460899234236528</v>
      </c>
      <c r="N289" s="16">
        <f t="shared" si="12"/>
        <v>2.2604401261150979</v>
      </c>
      <c r="O289" s="41">
        <f t="shared" si="13"/>
        <v>-22.715559873884899</v>
      </c>
      <c r="P289" s="1">
        <v>9.1809999999999992</v>
      </c>
      <c r="Q289" s="16">
        <v>729.28</v>
      </c>
      <c r="S289" s="1"/>
    </row>
    <row r="290" spans="1:19" x14ac:dyDescent="0.2">
      <c r="A290" s="42">
        <f t="shared" si="14"/>
        <v>42335</v>
      </c>
      <c r="B290" s="16">
        <v>0</v>
      </c>
      <c r="C290" s="16">
        <v>87.36</v>
      </c>
      <c r="D290" s="16">
        <v>25.35</v>
      </c>
      <c r="E290" s="16">
        <v>23.47</v>
      </c>
      <c r="F290" s="16">
        <v>30.01</v>
      </c>
      <c r="G290" s="16">
        <v>3.73</v>
      </c>
      <c r="H290" s="16">
        <v>11.17</v>
      </c>
      <c r="I290" s="16">
        <v>10.68</v>
      </c>
      <c r="J290" s="41">
        <v>3.94</v>
      </c>
      <c r="K290" s="16">
        <v>17.18</v>
      </c>
      <c r="L290" s="16">
        <v>21.83</v>
      </c>
      <c r="M290" s="16">
        <v>36.211116746313095</v>
      </c>
      <c r="N290" s="16">
        <f t="shared" si="12"/>
        <v>2.1077483554314957</v>
      </c>
      <c r="O290" s="41">
        <f t="shared" si="13"/>
        <v>-22.800251644568505</v>
      </c>
      <c r="P290" s="1">
        <v>9.41</v>
      </c>
      <c r="Q290" s="16">
        <v>729.25</v>
      </c>
      <c r="S290" s="1"/>
    </row>
    <row r="291" spans="1:19" x14ac:dyDescent="0.2">
      <c r="A291" s="42">
        <f t="shared" si="14"/>
        <v>42336</v>
      </c>
      <c r="B291" s="16">
        <v>0</v>
      </c>
      <c r="C291" s="16">
        <v>89.44</v>
      </c>
      <c r="D291" s="16">
        <v>25</v>
      </c>
      <c r="E291" s="16">
        <v>23.17</v>
      </c>
      <c r="F291" s="16">
        <v>28</v>
      </c>
      <c r="G291" s="16">
        <v>4.76</v>
      </c>
      <c r="H291" s="16">
        <v>10.92</v>
      </c>
      <c r="I291" s="16">
        <v>351.84</v>
      </c>
      <c r="J291" s="41">
        <v>4.3</v>
      </c>
      <c r="K291" s="16">
        <v>20.46</v>
      </c>
      <c r="L291" s="16">
        <v>21.82</v>
      </c>
      <c r="M291" s="16">
        <v>43.594776945361481</v>
      </c>
      <c r="N291" s="16">
        <f t="shared" si="12"/>
        <v>2.130732011014735</v>
      </c>
      <c r="O291" s="41">
        <f t="shared" si="13"/>
        <v>-22.706267988985264</v>
      </c>
      <c r="P291" s="1">
        <v>11.981999999999999</v>
      </c>
      <c r="Q291" s="16">
        <v>728.96</v>
      </c>
      <c r="S291" s="1"/>
    </row>
    <row r="292" spans="1:19" x14ac:dyDescent="0.2">
      <c r="A292" s="42">
        <f t="shared" si="14"/>
        <v>42337</v>
      </c>
      <c r="B292" s="16">
        <v>0</v>
      </c>
      <c r="C292" s="16">
        <v>89.8</v>
      </c>
      <c r="D292" s="16">
        <v>24.81</v>
      </c>
      <c r="E292" s="16">
        <v>23.31</v>
      </c>
      <c r="F292" s="16">
        <v>27.93</v>
      </c>
      <c r="G292" s="16">
        <v>4.41</v>
      </c>
      <c r="H292" s="16">
        <v>10.53</v>
      </c>
      <c r="I292" s="16">
        <v>353.23</v>
      </c>
      <c r="J292" s="41">
        <v>3.44</v>
      </c>
      <c r="K292" s="16">
        <v>15.95</v>
      </c>
      <c r="L292" s="16">
        <v>21.79</v>
      </c>
      <c r="M292" s="16">
        <v>35.904655838438849</v>
      </c>
      <c r="N292" s="16">
        <f t="shared" si="12"/>
        <v>2.2510756011560407</v>
      </c>
      <c r="O292" s="41">
        <f t="shared" si="13"/>
        <v>2.2510756011560407</v>
      </c>
      <c r="P292" s="1">
        <v>9.0939999999999994</v>
      </c>
      <c r="Q292" s="16">
        <v>728.33</v>
      </c>
      <c r="S292" s="1"/>
    </row>
    <row r="293" spans="1:19" x14ac:dyDescent="0.2">
      <c r="A293" s="42">
        <f t="shared" si="14"/>
        <v>42338</v>
      </c>
      <c r="B293" s="16">
        <v>0</v>
      </c>
      <c r="C293" s="16">
        <v>89.95</v>
      </c>
      <c r="D293" s="16">
        <v>24.34</v>
      </c>
      <c r="E293" s="16">
        <v>22.63</v>
      </c>
      <c r="F293" s="16">
        <v>27.62</v>
      </c>
      <c r="G293" s="16">
        <v>5.1100000000000003</v>
      </c>
      <c r="H293" s="16">
        <v>11.37</v>
      </c>
      <c r="I293" s="16">
        <v>355.44</v>
      </c>
      <c r="J293" s="41">
        <v>3.78</v>
      </c>
      <c r="K293" s="16">
        <v>17.98</v>
      </c>
      <c r="L293" s="16">
        <v>21.76</v>
      </c>
      <c r="M293" s="16">
        <v>38.56448077469723</v>
      </c>
      <c r="N293" s="16">
        <f t="shared" si="12"/>
        <v>2.1448543256227603</v>
      </c>
      <c r="O293" s="41">
        <f t="shared" si="13"/>
        <v>2.1448543256227603</v>
      </c>
      <c r="P293" s="1">
        <v>11.278</v>
      </c>
      <c r="Q293" s="16">
        <v>727.84</v>
      </c>
      <c r="S293" s="1"/>
    </row>
    <row r="294" spans="1:19" x14ac:dyDescent="0.2">
      <c r="A294" s="42">
        <f t="shared" si="14"/>
        <v>42339</v>
      </c>
      <c r="B294" s="16">
        <v>0.125</v>
      </c>
      <c r="C294" s="16">
        <v>93.19</v>
      </c>
      <c r="D294" s="16">
        <v>24.16</v>
      </c>
      <c r="E294" s="16">
        <v>22.76</v>
      </c>
      <c r="F294" s="16">
        <v>27.49</v>
      </c>
      <c r="G294" s="16">
        <v>5.16</v>
      </c>
      <c r="H294" s="16">
        <v>10.88</v>
      </c>
      <c r="I294" s="16">
        <v>340.78</v>
      </c>
      <c r="J294" s="41">
        <v>2.98</v>
      </c>
      <c r="K294" s="16">
        <v>15.2</v>
      </c>
      <c r="L294" s="16">
        <v>21.68</v>
      </c>
      <c r="M294" s="16">
        <v>32.688069106200324</v>
      </c>
      <c r="N294" s="16">
        <f t="shared" si="12"/>
        <v>2.1505308622500214</v>
      </c>
      <c r="O294" s="41">
        <f t="shared" si="13"/>
        <v>2.1505308622500214</v>
      </c>
      <c r="P294" s="1">
        <v>9.5790000000000006</v>
      </c>
      <c r="Q294" s="16">
        <v>728.34</v>
      </c>
      <c r="S294" s="1"/>
    </row>
    <row r="295" spans="1:19" x14ac:dyDescent="0.2">
      <c r="A295" s="42">
        <f t="shared" si="14"/>
        <v>42340</v>
      </c>
      <c r="B295" s="16">
        <v>1.75</v>
      </c>
      <c r="C295" s="16">
        <v>98.69</v>
      </c>
      <c r="D295" s="16">
        <v>23.59</v>
      </c>
      <c r="E295" s="16">
        <v>22.93</v>
      </c>
      <c r="F295" s="16">
        <v>24.55</v>
      </c>
      <c r="G295" s="16">
        <v>4.54</v>
      </c>
      <c r="H295" s="16">
        <v>8.8800000000000008</v>
      </c>
      <c r="I295" s="16">
        <v>325.57</v>
      </c>
      <c r="J295" s="41">
        <v>1.1200000000000001</v>
      </c>
      <c r="K295" s="16">
        <v>6.74</v>
      </c>
      <c r="L295" s="16">
        <v>21.58</v>
      </c>
      <c r="M295" s="16">
        <v>15.924130405293901</v>
      </c>
      <c r="N295" s="16">
        <f t="shared" si="12"/>
        <v>2.3626306239308459</v>
      </c>
      <c r="O295" s="41">
        <f t="shared" si="13"/>
        <v>2.3626306239308459</v>
      </c>
      <c r="P295" s="1">
        <v>5.0640000000000001</v>
      </c>
      <c r="Q295" s="16">
        <v>728.68</v>
      </c>
      <c r="S295" s="1"/>
    </row>
    <row r="296" spans="1:19" x14ac:dyDescent="0.2">
      <c r="A296" s="42">
        <f t="shared" si="14"/>
        <v>42341</v>
      </c>
      <c r="B296" s="16">
        <v>59.375</v>
      </c>
      <c r="C296" s="16">
        <v>99.92</v>
      </c>
      <c r="D296" s="16">
        <v>23.84</v>
      </c>
      <c r="E296" s="16">
        <v>23.17</v>
      </c>
      <c r="F296" s="16">
        <v>24.85</v>
      </c>
      <c r="G296" s="16">
        <v>3.36</v>
      </c>
      <c r="H296" s="16">
        <v>8.94</v>
      </c>
      <c r="I296" s="16">
        <v>320.27999999999997</v>
      </c>
      <c r="J296" s="41">
        <v>0.49</v>
      </c>
      <c r="K296" s="16">
        <v>2.87</v>
      </c>
      <c r="L296" s="16">
        <v>21.5</v>
      </c>
      <c r="M296" s="16">
        <v>7.0342584760589837</v>
      </c>
      <c r="N296" s="16">
        <f t="shared" si="12"/>
        <v>2.4509611414839663</v>
      </c>
      <c r="O296" s="41">
        <f t="shared" si="13"/>
        <v>2.4509611414839663</v>
      </c>
      <c r="P296" s="1">
        <v>2.0379999999999998</v>
      </c>
      <c r="Q296" s="16">
        <v>729.92</v>
      </c>
      <c r="S296" s="1"/>
    </row>
    <row r="297" spans="1:19" x14ac:dyDescent="0.2">
      <c r="A297" s="42">
        <f t="shared" si="14"/>
        <v>42342</v>
      </c>
      <c r="B297" s="16">
        <v>10.41</v>
      </c>
      <c r="C297" s="16">
        <v>98.43</v>
      </c>
      <c r="D297" s="16">
        <v>24.31</v>
      </c>
      <c r="E297" s="16">
        <v>22.32</v>
      </c>
      <c r="F297" s="16">
        <v>27.22</v>
      </c>
      <c r="G297" s="16">
        <v>3.59</v>
      </c>
      <c r="H297" s="16">
        <v>8.84</v>
      </c>
      <c r="I297" s="16">
        <v>328.95</v>
      </c>
      <c r="J297" s="41">
        <v>2.16</v>
      </c>
      <c r="K297" s="16">
        <v>11.4</v>
      </c>
      <c r="L297" s="16">
        <v>21.41</v>
      </c>
      <c r="M297" s="16">
        <v>26.337839670919564</v>
      </c>
      <c r="N297" s="16">
        <f t="shared" si="12"/>
        <v>2.3103368132385582</v>
      </c>
      <c r="O297" s="41">
        <f t="shared" si="13"/>
        <v>-22.143663186761444</v>
      </c>
      <c r="P297" s="1">
        <v>8.5180000000000007</v>
      </c>
      <c r="Q297" s="16">
        <v>730.65</v>
      </c>
      <c r="S297" s="1"/>
    </row>
    <row r="298" spans="1:19" x14ac:dyDescent="0.2">
      <c r="A298" s="42">
        <f t="shared" si="14"/>
        <v>42343</v>
      </c>
      <c r="B298" s="16">
        <v>1.26</v>
      </c>
      <c r="C298" s="16">
        <v>94.75</v>
      </c>
      <c r="D298" s="16">
        <v>25.02</v>
      </c>
      <c r="E298" s="16">
        <v>23.03</v>
      </c>
      <c r="F298" s="16">
        <v>28.3</v>
      </c>
      <c r="G298" s="16">
        <v>2.6</v>
      </c>
      <c r="H298" s="16">
        <v>6.88</v>
      </c>
      <c r="I298" s="16">
        <v>7.62</v>
      </c>
      <c r="J298" s="41">
        <v>2.04</v>
      </c>
      <c r="K298" s="16">
        <v>9.43</v>
      </c>
      <c r="L298" s="16">
        <v>21.37</v>
      </c>
      <c r="M298" s="16">
        <v>22.34503506545234</v>
      </c>
      <c r="N298" s="16">
        <f t="shared" si="12"/>
        <v>2.3695689358910221</v>
      </c>
      <c r="O298" s="41">
        <f t="shared" si="13"/>
        <v>-22.077431064108978</v>
      </c>
      <c r="P298" s="1">
        <v>5.8029999999999999</v>
      </c>
      <c r="Q298" s="16">
        <v>730.47</v>
      </c>
      <c r="S298" s="1"/>
    </row>
    <row r="299" spans="1:19" x14ac:dyDescent="0.2">
      <c r="A299" s="42">
        <f t="shared" si="14"/>
        <v>42344</v>
      </c>
      <c r="B299" s="16">
        <v>0</v>
      </c>
      <c r="C299" s="16">
        <v>86.64</v>
      </c>
      <c r="D299" s="16">
        <v>25.67</v>
      </c>
      <c r="E299" s="16">
        <v>23.41</v>
      </c>
      <c r="F299" s="16">
        <v>30.08</v>
      </c>
      <c r="G299" s="16">
        <v>3.55</v>
      </c>
      <c r="H299" s="16">
        <v>10.210000000000001</v>
      </c>
      <c r="I299" s="16">
        <v>28.57</v>
      </c>
      <c r="J299" s="41">
        <v>4.22</v>
      </c>
      <c r="K299" s="16">
        <v>19.190000000000001</v>
      </c>
      <c r="L299" s="16">
        <v>21.48</v>
      </c>
      <c r="M299" s="16">
        <v>44.410220432397587</v>
      </c>
      <c r="N299" s="16">
        <f t="shared" si="12"/>
        <v>2.3142376462948193</v>
      </c>
      <c r="O299" s="41">
        <f t="shared" si="13"/>
        <v>-22.064762353705181</v>
      </c>
      <c r="P299" s="1">
        <v>11.667999999999999</v>
      </c>
      <c r="Q299" s="16">
        <v>729.49</v>
      </c>
      <c r="S299" s="1"/>
    </row>
    <row r="300" spans="1:19" x14ac:dyDescent="0.2">
      <c r="A300" s="42">
        <f t="shared" si="14"/>
        <v>42345</v>
      </c>
      <c r="B300" s="16">
        <v>0</v>
      </c>
      <c r="C300" s="16">
        <v>88.56</v>
      </c>
      <c r="D300" s="16">
        <v>25.01</v>
      </c>
      <c r="E300" s="16">
        <v>22.97</v>
      </c>
      <c r="F300" s="16">
        <v>28.47</v>
      </c>
      <c r="G300" s="16">
        <v>4.08</v>
      </c>
      <c r="H300" s="16">
        <v>10.6</v>
      </c>
      <c r="I300" s="16">
        <v>358.02</v>
      </c>
      <c r="J300" s="41">
        <v>4.1900000000000004</v>
      </c>
      <c r="K300" s="16">
        <v>19.489999999999998</v>
      </c>
      <c r="L300" s="16">
        <v>21.49</v>
      </c>
      <c r="M300" s="16">
        <v>44.749772551919939</v>
      </c>
      <c r="N300" s="16">
        <f t="shared" si="12"/>
        <v>2.2960375860400175</v>
      </c>
      <c r="O300" s="41">
        <f t="shared" si="13"/>
        <v>-21.901962413959982</v>
      </c>
      <c r="P300" s="1">
        <v>11.125</v>
      </c>
      <c r="Q300" s="16">
        <v>728.71</v>
      </c>
      <c r="S300" s="1"/>
    </row>
    <row r="301" spans="1:19" x14ac:dyDescent="0.2">
      <c r="A301" s="42">
        <f t="shared" si="14"/>
        <v>42346</v>
      </c>
      <c r="B301" s="16">
        <v>3.1799999999999997</v>
      </c>
      <c r="C301" s="16">
        <v>93.59</v>
      </c>
      <c r="D301" s="16">
        <v>24.45</v>
      </c>
      <c r="E301" s="16">
        <v>22.76</v>
      </c>
      <c r="F301" s="16">
        <v>27.98</v>
      </c>
      <c r="G301" s="16">
        <v>2.92</v>
      </c>
      <c r="H301" s="16">
        <v>7.86</v>
      </c>
      <c r="I301" s="16">
        <v>351.54</v>
      </c>
      <c r="J301" s="41">
        <v>2.2999999999999998</v>
      </c>
      <c r="K301" s="16">
        <v>11.02</v>
      </c>
      <c r="L301" s="16">
        <v>21.41</v>
      </c>
      <c r="M301" s="16">
        <v>25.865231504561486</v>
      </c>
      <c r="N301" s="16">
        <f t="shared" si="12"/>
        <v>2.3471171964211877</v>
      </c>
      <c r="O301" s="41">
        <f t="shared" si="13"/>
        <v>-21.688882803578814</v>
      </c>
      <c r="P301" s="1">
        <v>6.5410000000000004</v>
      </c>
      <c r="Q301" s="16">
        <v>729.18</v>
      </c>
      <c r="S301" s="1"/>
    </row>
    <row r="302" spans="1:19" x14ac:dyDescent="0.2">
      <c r="A302" s="42">
        <f t="shared" si="14"/>
        <v>42347</v>
      </c>
      <c r="B302" s="16">
        <v>4.8</v>
      </c>
      <c r="C302" s="16">
        <v>94.67</v>
      </c>
      <c r="D302" s="16">
        <v>24.62</v>
      </c>
      <c r="E302" s="16">
        <v>22.97</v>
      </c>
      <c r="F302" s="16">
        <v>28.03</v>
      </c>
      <c r="G302" s="16">
        <v>3.33</v>
      </c>
      <c r="H302" s="16">
        <v>8.8800000000000008</v>
      </c>
      <c r="I302" s="16">
        <v>335.93</v>
      </c>
      <c r="J302" s="41">
        <v>3.12</v>
      </c>
      <c r="K302" s="16">
        <v>15.73</v>
      </c>
      <c r="L302" s="16">
        <v>21.37</v>
      </c>
      <c r="M302" s="16">
        <v>37.196077093019134</v>
      </c>
      <c r="N302" s="16">
        <f t="shared" si="12"/>
        <v>2.3646584293082729</v>
      </c>
      <c r="O302" s="41">
        <f t="shared" si="13"/>
        <v>-21.810341570691726</v>
      </c>
      <c r="P302" s="1">
        <v>11.432</v>
      </c>
      <c r="Q302" s="16">
        <v>729.7</v>
      </c>
      <c r="S302" s="1"/>
    </row>
    <row r="303" spans="1:19" x14ac:dyDescent="0.2">
      <c r="A303" s="42">
        <f t="shared" si="14"/>
        <v>42348</v>
      </c>
      <c r="B303" s="16">
        <v>5.0599999999999996</v>
      </c>
      <c r="C303" s="16">
        <v>93.96</v>
      </c>
      <c r="D303" s="16">
        <v>24.77</v>
      </c>
      <c r="E303" s="16">
        <v>22.56</v>
      </c>
      <c r="F303" s="16">
        <v>29.45</v>
      </c>
      <c r="G303" s="16">
        <v>3.02</v>
      </c>
      <c r="H303" s="16">
        <v>9.0399999999999991</v>
      </c>
      <c r="I303" s="16">
        <v>337.69</v>
      </c>
      <c r="J303" s="41">
        <v>2.61</v>
      </c>
      <c r="K303" s="16">
        <v>13.04</v>
      </c>
      <c r="L303" s="16">
        <v>21.32</v>
      </c>
      <c r="M303" s="16">
        <v>30.849994859198187</v>
      </c>
      <c r="N303" s="16">
        <f t="shared" si="12"/>
        <v>2.3657971517790024</v>
      </c>
      <c r="O303" s="41">
        <f t="shared" si="13"/>
        <v>-21.761202848220996</v>
      </c>
      <c r="P303" s="1">
        <v>8.4930000000000003</v>
      </c>
      <c r="Q303" s="16">
        <v>729.57</v>
      </c>
      <c r="S303" s="1"/>
    </row>
    <row r="304" spans="1:19" x14ac:dyDescent="0.2">
      <c r="A304" s="42">
        <f t="shared" si="14"/>
        <v>42349</v>
      </c>
      <c r="B304" s="16">
        <v>0</v>
      </c>
      <c r="C304" s="16">
        <v>83.99</v>
      </c>
      <c r="D304" s="16">
        <v>25.46</v>
      </c>
      <c r="E304" s="16">
        <v>23.24</v>
      </c>
      <c r="F304" s="16">
        <v>29.61</v>
      </c>
      <c r="G304" s="16">
        <v>3.11</v>
      </c>
      <c r="H304" s="16">
        <v>6.94</v>
      </c>
      <c r="I304" s="16">
        <v>15.42</v>
      </c>
      <c r="J304" s="41">
        <v>3.68</v>
      </c>
      <c r="K304" s="16">
        <v>15.38</v>
      </c>
      <c r="L304" s="16">
        <v>21.45</v>
      </c>
      <c r="M304" s="16">
        <v>35.80546860352495</v>
      </c>
      <c r="N304" s="16">
        <f t="shared" si="12"/>
        <v>2.3280538753917392</v>
      </c>
      <c r="O304" s="41">
        <f t="shared" si="13"/>
        <v>-21.682946124608261</v>
      </c>
      <c r="P304" s="1">
        <v>8.3119999999999994</v>
      </c>
      <c r="Q304" s="16">
        <v>729.24</v>
      </c>
      <c r="S304" s="1"/>
    </row>
    <row r="305" spans="1:19" x14ac:dyDescent="0.2">
      <c r="A305" s="42">
        <f t="shared" si="14"/>
        <v>42350</v>
      </c>
      <c r="B305" s="16">
        <v>0</v>
      </c>
      <c r="C305" s="16">
        <v>91.89</v>
      </c>
      <c r="D305" s="16">
        <v>25.08</v>
      </c>
      <c r="E305" s="16">
        <v>23.14</v>
      </c>
      <c r="F305" s="16">
        <v>28.5</v>
      </c>
      <c r="G305" s="16">
        <v>2.9</v>
      </c>
      <c r="H305" s="16">
        <v>8.82</v>
      </c>
      <c r="I305" s="16">
        <v>354.09</v>
      </c>
      <c r="J305" s="41">
        <v>2.97</v>
      </c>
      <c r="K305" s="16">
        <v>14.18</v>
      </c>
      <c r="L305" s="16">
        <v>21.29</v>
      </c>
      <c r="M305" s="16">
        <v>30.615677976718647</v>
      </c>
      <c r="N305" s="16">
        <f t="shared" si="12"/>
        <v>2.1590746104879157</v>
      </c>
      <c r="O305" s="41">
        <f t="shared" si="13"/>
        <v>-21.768925389512084</v>
      </c>
      <c r="P305" s="1">
        <v>8.2430000000000003</v>
      </c>
      <c r="Q305" s="16">
        <v>729.09</v>
      </c>
      <c r="S305" s="1"/>
    </row>
    <row r="306" spans="1:19" x14ac:dyDescent="0.2">
      <c r="A306" s="42">
        <f t="shared" si="14"/>
        <v>42351</v>
      </c>
      <c r="B306" s="16">
        <v>0</v>
      </c>
      <c r="C306" s="16">
        <v>88.89</v>
      </c>
      <c r="D306" s="16">
        <v>25.22</v>
      </c>
      <c r="E306" s="16">
        <v>23.14</v>
      </c>
      <c r="F306" s="16">
        <v>29.98</v>
      </c>
      <c r="G306" s="16">
        <v>3.14</v>
      </c>
      <c r="H306" s="16">
        <v>7.74</v>
      </c>
      <c r="I306" s="16">
        <v>0.03</v>
      </c>
      <c r="J306" s="41">
        <v>3.42</v>
      </c>
      <c r="K306" s="16">
        <v>15.95</v>
      </c>
      <c r="L306" s="16">
        <v>21.34</v>
      </c>
      <c r="M306" s="16">
        <v>37.005046625776409</v>
      </c>
      <c r="N306" s="16">
        <f t="shared" si="12"/>
        <v>2.320065619170935</v>
      </c>
      <c r="O306" s="41">
        <f t="shared" si="13"/>
        <v>-21.490934380829064</v>
      </c>
      <c r="P306" s="1">
        <v>8.4209999999999994</v>
      </c>
      <c r="Q306" s="16">
        <v>728.85</v>
      </c>
      <c r="S306" s="1"/>
    </row>
    <row r="307" spans="1:19" x14ac:dyDescent="0.2">
      <c r="A307" s="42">
        <f t="shared" si="14"/>
        <v>42352</v>
      </c>
      <c r="B307" s="16">
        <v>0</v>
      </c>
      <c r="C307" s="16">
        <v>90.15</v>
      </c>
      <c r="D307" s="16">
        <v>24.6</v>
      </c>
      <c r="E307" s="16">
        <v>23.24</v>
      </c>
      <c r="F307" s="16">
        <v>27.62</v>
      </c>
      <c r="G307" s="16">
        <v>3.48</v>
      </c>
      <c r="H307" s="16">
        <v>7.45</v>
      </c>
      <c r="I307" s="16">
        <v>344.45</v>
      </c>
      <c r="J307" s="41">
        <v>3.06</v>
      </c>
      <c r="K307" s="16">
        <v>14.65</v>
      </c>
      <c r="L307" s="16">
        <v>21.32</v>
      </c>
      <c r="M307" s="16">
        <v>33.93732714593915</v>
      </c>
      <c r="N307" s="16">
        <f t="shared" si="12"/>
        <v>2.3165411021118874</v>
      </c>
      <c r="O307" s="41">
        <f t="shared" si="13"/>
        <v>-21.402458897888113</v>
      </c>
      <c r="P307" s="1">
        <v>7.7649999999999997</v>
      </c>
      <c r="Q307" s="16">
        <v>728.99</v>
      </c>
      <c r="S307" s="1"/>
    </row>
    <row r="308" spans="1:19" x14ac:dyDescent="0.2">
      <c r="A308" s="42">
        <f t="shared" si="14"/>
        <v>42353</v>
      </c>
      <c r="B308" s="16">
        <v>0</v>
      </c>
      <c r="C308" s="16">
        <v>94.16</v>
      </c>
      <c r="D308" s="16">
        <v>24.54</v>
      </c>
      <c r="E308" s="16">
        <v>22.93</v>
      </c>
      <c r="F308" s="16">
        <v>28.23</v>
      </c>
      <c r="G308" s="16">
        <v>2.91</v>
      </c>
      <c r="H308" s="16">
        <v>7.47</v>
      </c>
      <c r="I308" s="16">
        <v>319.18</v>
      </c>
      <c r="J308" s="41">
        <v>2.79</v>
      </c>
      <c r="K308" s="16">
        <v>14.6</v>
      </c>
      <c r="L308" s="16">
        <v>21.3</v>
      </c>
      <c r="M308" s="16">
        <v>34.108226406095696</v>
      </c>
      <c r="N308" s="16">
        <f t="shared" si="12"/>
        <v>2.3361798908284723</v>
      </c>
      <c r="O308" s="41">
        <f t="shared" si="13"/>
        <v>-21.364820109171529</v>
      </c>
      <c r="P308" s="1">
        <v>8.7100000000000009</v>
      </c>
      <c r="Q308" s="16">
        <v>728.66</v>
      </c>
      <c r="S308" s="1"/>
    </row>
    <row r="309" spans="1:19" x14ac:dyDescent="0.2">
      <c r="A309" s="42">
        <f t="shared" si="14"/>
        <v>42354</v>
      </c>
      <c r="B309" s="16">
        <v>0.125</v>
      </c>
      <c r="C309" s="16">
        <v>92.01</v>
      </c>
      <c r="D309" s="16">
        <v>24.85</v>
      </c>
      <c r="E309" s="16">
        <v>23</v>
      </c>
      <c r="F309" s="16">
        <v>28.27</v>
      </c>
      <c r="G309" s="16">
        <v>3.07</v>
      </c>
      <c r="H309" s="16">
        <v>8.3699999999999992</v>
      </c>
      <c r="I309" s="16">
        <v>351.18</v>
      </c>
      <c r="J309" s="41">
        <v>3.33</v>
      </c>
      <c r="K309" s="16">
        <v>16.420000000000002</v>
      </c>
      <c r="L309" s="16">
        <v>21.29</v>
      </c>
      <c r="M309" s="16">
        <v>37.320665936874406</v>
      </c>
      <c r="N309" s="16">
        <f t="shared" si="12"/>
        <v>2.2728785588839466</v>
      </c>
      <c r="O309" s="41">
        <f t="shared" si="13"/>
        <v>-21.427121441116054</v>
      </c>
      <c r="P309" s="1">
        <v>9.3759999999999994</v>
      </c>
      <c r="Q309" s="16">
        <v>728.5</v>
      </c>
      <c r="S309" s="1"/>
    </row>
    <row r="310" spans="1:19" x14ac:dyDescent="0.2">
      <c r="A310" s="42">
        <f t="shared" si="14"/>
        <v>42355</v>
      </c>
      <c r="B310" s="16">
        <v>9.1149999999999984</v>
      </c>
      <c r="C310" s="16">
        <v>88.27</v>
      </c>
      <c r="D310" s="16">
        <v>24.91</v>
      </c>
      <c r="E310" s="16">
        <v>23.31</v>
      </c>
      <c r="F310" s="16">
        <v>28.38</v>
      </c>
      <c r="G310" s="16">
        <v>3.45</v>
      </c>
      <c r="H310" s="16">
        <v>9.51</v>
      </c>
      <c r="I310" s="16">
        <v>12.52</v>
      </c>
      <c r="J310" s="41">
        <v>2.57</v>
      </c>
      <c r="K310" s="16">
        <v>11.03</v>
      </c>
      <c r="L310" s="16">
        <v>21.3</v>
      </c>
      <c r="M310" s="16">
        <v>25.519199382758181</v>
      </c>
      <c r="N310" s="16">
        <f t="shared" si="12"/>
        <v>2.3136173511113491</v>
      </c>
      <c r="O310" s="41">
        <f t="shared" si="13"/>
        <v>-21.318382648888651</v>
      </c>
      <c r="P310" s="1">
        <v>5.7549999999999999</v>
      </c>
      <c r="Q310" s="16">
        <v>727.96</v>
      </c>
      <c r="S310" s="1"/>
    </row>
    <row r="311" spans="1:19" x14ac:dyDescent="0.2">
      <c r="A311" s="42">
        <f t="shared" si="14"/>
        <v>42356</v>
      </c>
      <c r="B311" s="16">
        <v>1.0049999999999999</v>
      </c>
      <c r="C311" s="16">
        <v>96.03</v>
      </c>
      <c r="D311" s="16">
        <v>24.38</v>
      </c>
      <c r="E311" s="16">
        <v>22.53</v>
      </c>
      <c r="F311" s="16">
        <v>27.52</v>
      </c>
      <c r="G311" s="16">
        <v>4.46</v>
      </c>
      <c r="H311" s="16">
        <v>11</v>
      </c>
      <c r="I311" s="16">
        <v>342.66</v>
      </c>
      <c r="J311" s="41">
        <v>2.67</v>
      </c>
      <c r="K311" s="16">
        <v>13.59</v>
      </c>
      <c r="L311" s="16">
        <v>21.22</v>
      </c>
      <c r="M311" s="16">
        <v>31.614203128199495</v>
      </c>
      <c r="N311" s="16">
        <f t="shared" si="12"/>
        <v>2.3262842625606694</v>
      </c>
      <c r="O311" s="41">
        <f t="shared" si="13"/>
        <v>-21.182715737439331</v>
      </c>
      <c r="P311" s="1">
        <v>9.3460000000000001</v>
      </c>
      <c r="Q311" s="16">
        <v>728.78</v>
      </c>
      <c r="S311" s="1"/>
    </row>
    <row r="312" spans="1:19" x14ac:dyDescent="0.2">
      <c r="A312" s="42">
        <f t="shared" si="14"/>
        <v>42357</v>
      </c>
      <c r="B312" s="16">
        <v>0.38</v>
      </c>
      <c r="C312" s="16">
        <v>95.93</v>
      </c>
      <c r="D312" s="16">
        <v>24.53</v>
      </c>
      <c r="E312" s="16">
        <v>23.2</v>
      </c>
      <c r="F312" s="16">
        <v>27.34</v>
      </c>
      <c r="G312" s="16">
        <v>2.74</v>
      </c>
      <c r="H312" s="16">
        <v>9.6999999999999993</v>
      </c>
      <c r="I312" s="16">
        <v>350.34</v>
      </c>
      <c r="J312" s="41">
        <v>2.09</v>
      </c>
      <c r="K312" s="16">
        <v>10.14</v>
      </c>
      <c r="L312" s="16">
        <v>21.25</v>
      </c>
      <c r="M312" s="16">
        <v>23.872933203272488</v>
      </c>
      <c r="N312" s="16">
        <f t="shared" si="12"/>
        <v>2.354332663044624</v>
      </c>
      <c r="O312" s="41">
        <f t="shared" si="13"/>
        <v>-21.011667336955377</v>
      </c>
      <c r="P312" s="1">
        <v>6.5519999999999996</v>
      </c>
      <c r="Q312" s="16">
        <v>729.48</v>
      </c>
      <c r="S312" s="1"/>
    </row>
    <row r="313" spans="1:19" x14ac:dyDescent="0.2">
      <c r="A313" s="42">
        <f t="shared" si="14"/>
        <v>42358</v>
      </c>
      <c r="B313" s="16">
        <v>0</v>
      </c>
      <c r="C313" s="16">
        <v>86.73</v>
      </c>
      <c r="D313" s="16">
        <v>25.59</v>
      </c>
      <c r="E313" s="16">
        <v>23.47</v>
      </c>
      <c r="F313" s="16">
        <v>29.18</v>
      </c>
      <c r="G313" s="16">
        <v>4.21</v>
      </c>
      <c r="H313" s="16">
        <v>10.45</v>
      </c>
      <c r="I313" s="16">
        <v>41.74</v>
      </c>
      <c r="J313" s="41">
        <v>4.03</v>
      </c>
      <c r="K313" s="16">
        <v>17.59</v>
      </c>
      <c r="L313" s="16">
        <v>21.28</v>
      </c>
      <c r="M313" s="16">
        <v>40.979275224704878</v>
      </c>
      <c r="N313" s="16">
        <f t="shared" si="12"/>
        <v>2.3296915989030631</v>
      </c>
      <c r="O313" s="41">
        <f t="shared" si="13"/>
        <v>-21.038308401096934</v>
      </c>
      <c r="P313" s="1">
        <v>10.297000000000001</v>
      </c>
      <c r="Q313" s="16">
        <v>729.3</v>
      </c>
      <c r="S313" s="1"/>
    </row>
    <row r="314" spans="1:19" x14ac:dyDescent="0.2">
      <c r="A314" s="42">
        <f t="shared" si="14"/>
        <v>42359</v>
      </c>
      <c r="B314" s="16">
        <v>0</v>
      </c>
      <c r="C314" s="16">
        <v>84.72</v>
      </c>
      <c r="D314" s="16">
        <v>25.61</v>
      </c>
      <c r="E314" s="16">
        <v>23.54</v>
      </c>
      <c r="F314" s="16">
        <v>30.42</v>
      </c>
      <c r="G314" s="16">
        <v>3.64</v>
      </c>
      <c r="H314" s="16">
        <v>8.92</v>
      </c>
      <c r="I314" s="16">
        <v>37.450000000000003</v>
      </c>
      <c r="J314" s="41">
        <v>3.84</v>
      </c>
      <c r="K314" s="16">
        <v>16</v>
      </c>
      <c r="L314" s="16">
        <v>21.29</v>
      </c>
      <c r="M314" s="16">
        <v>37.050147441651902</v>
      </c>
      <c r="N314" s="16">
        <f t="shared" si="12"/>
        <v>2.3156342151032439</v>
      </c>
      <c r="O314" s="41">
        <f t="shared" si="13"/>
        <v>-21.065365784896755</v>
      </c>
      <c r="P314" s="1">
        <v>8.5169999999999995</v>
      </c>
      <c r="Q314" s="16">
        <v>728.55</v>
      </c>
      <c r="S314" s="1"/>
    </row>
    <row r="315" spans="1:19" x14ac:dyDescent="0.2">
      <c r="A315" s="42">
        <f t="shared" si="14"/>
        <v>42360</v>
      </c>
      <c r="B315" s="16">
        <v>0</v>
      </c>
      <c r="C315" s="16">
        <v>83.76</v>
      </c>
      <c r="D315" s="16">
        <v>25.64</v>
      </c>
      <c r="E315" s="16">
        <v>23.37</v>
      </c>
      <c r="F315" s="16">
        <v>30.56</v>
      </c>
      <c r="G315" s="16">
        <v>2.7</v>
      </c>
      <c r="H315" s="16">
        <v>7.06</v>
      </c>
      <c r="I315" s="16">
        <v>21.37</v>
      </c>
      <c r="J315" s="41">
        <v>3.75</v>
      </c>
      <c r="K315" s="16">
        <v>16.11</v>
      </c>
      <c r="L315" s="16">
        <v>21.31</v>
      </c>
      <c r="M315" s="16">
        <v>37.454585984014265</v>
      </c>
      <c r="N315" s="16">
        <f t="shared" si="12"/>
        <v>2.3249277457488682</v>
      </c>
      <c r="O315" s="41">
        <f t="shared" si="13"/>
        <v>-20.955072254251132</v>
      </c>
      <c r="P315" s="1">
        <v>8.3149999999999995</v>
      </c>
      <c r="Q315" s="16">
        <v>727.91</v>
      </c>
      <c r="S315" s="1"/>
    </row>
    <row r="316" spans="1:19" x14ac:dyDescent="0.2">
      <c r="A316" s="42">
        <f t="shared" si="14"/>
        <v>42361</v>
      </c>
      <c r="B316" s="16">
        <v>0</v>
      </c>
      <c r="C316" s="16">
        <v>87.32</v>
      </c>
      <c r="D316" s="16">
        <v>25.35</v>
      </c>
      <c r="E316" s="16">
        <v>23.51</v>
      </c>
      <c r="F316" s="16">
        <v>29.11</v>
      </c>
      <c r="G316" s="16">
        <v>2.59</v>
      </c>
      <c r="H316" s="16">
        <v>6.82</v>
      </c>
      <c r="I316" s="16">
        <v>10.8</v>
      </c>
      <c r="J316" s="41">
        <v>2.61</v>
      </c>
      <c r="K316" s="16">
        <v>11.3</v>
      </c>
      <c r="L316" s="16">
        <v>21.26</v>
      </c>
      <c r="M316" s="16">
        <v>26.460700514166579</v>
      </c>
      <c r="N316" s="16">
        <f t="shared" si="12"/>
        <v>2.3416549127581043</v>
      </c>
      <c r="O316" s="41">
        <f t="shared" si="13"/>
        <v>-20.894345087241895</v>
      </c>
      <c r="P316" s="1">
        <v>5.3380000000000001</v>
      </c>
      <c r="Q316" s="16">
        <v>727.83</v>
      </c>
      <c r="S316" s="1"/>
    </row>
    <row r="317" spans="1:19" x14ac:dyDescent="0.2">
      <c r="A317" s="42">
        <f t="shared" si="14"/>
        <v>42362</v>
      </c>
      <c r="B317" s="16">
        <v>0</v>
      </c>
      <c r="C317" s="16">
        <v>83.92</v>
      </c>
      <c r="D317" s="16">
        <v>25.71</v>
      </c>
      <c r="E317" s="16">
        <v>23.61</v>
      </c>
      <c r="F317" s="16">
        <v>30.45</v>
      </c>
      <c r="G317" s="16">
        <v>3.21</v>
      </c>
      <c r="H317" s="16">
        <v>8.33</v>
      </c>
      <c r="I317" s="16">
        <v>32.909999999999997</v>
      </c>
      <c r="J317" s="41">
        <v>3.98</v>
      </c>
      <c r="K317" s="16">
        <v>16.47</v>
      </c>
      <c r="L317" s="16">
        <v>21.34</v>
      </c>
      <c r="M317" s="16">
        <v>38.292666279018526</v>
      </c>
      <c r="N317" s="16">
        <f t="shared" si="12"/>
        <v>2.3249949167588664</v>
      </c>
      <c r="O317" s="41">
        <f t="shared" si="13"/>
        <v>-20.839005083241133</v>
      </c>
      <c r="P317" s="1">
        <v>8.3529999999999998</v>
      </c>
      <c r="Q317" s="16">
        <v>728.6</v>
      </c>
      <c r="S317" s="1"/>
    </row>
    <row r="318" spans="1:19" x14ac:dyDescent="0.2">
      <c r="A318" s="42">
        <f t="shared" si="14"/>
        <v>42363</v>
      </c>
      <c r="B318" s="16">
        <v>0</v>
      </c>
      <c r="C318" s="16">
        <v>83.7</v>
      </c>
      <c r="D318" s="16">
        <v>25.55</v>
      </c>
      <c r="E318" s="16">
        <v>23.17</v>
      </c>
      <c r="F318" s="16">
        <v>30.35</v>
      </c>
      <c r="G318" s="16">
        <v>3.54</v>
      </c>
      <c r="H318" s="16">
        <v>8.92</v>
      </c>
      <c r="I318" s="16">
        <v>28.21</v>
      </c>
      <c r="J318" s="41">
        <v>4.1900000000000004</v>
      </c>
      <c r="K318" s="16">
        <v>17.850000000000001</v>
      </c>
      <c r="L318" s="16">
        <v>21.38</v>
      </c>
      <c r="M318" s="16">
        <v>41.656478663080485</v>
      </c>
      <c r="N318" s="16">
        <f t="shared" si="12"/>
        <v>2.3336962836459652</v>
      </c>
      <c r="O318" s="41">
        <f t="shared" si="13"/>
        <v>-20.788303716354037</v>
      </c>
      <c r="P318" s="1">
        <v>9.2330000000000005</v>
      </c>
      <c r="Q318" s="16">
        <v>728.7</v>
      </c>
      <c r="S318" s="1"/>
    </row>
    <row r="319" spans="1:19" x14ac:dyDescent="0.2">
      <c r="A319" s="42">
        <f t="shared" si="14"/>
        <v>42364</v>
      </c>
      <c r="B319" s="16">
        <v>0</v>
      </c>
      <c r="C319" s="16">
        <v>84.22</v>
      </c>
      <c r="D319" s="16">
        <v>25.15</v>
      </c>
      <c r="E319" s="16">
        <v>23.17</v>
      </c>
      <c r="F319" s="16">
        <v>29.82</v>
      </c>
      <c r="G319" s="16">
        <v>3.66</v>
      </c>
      <c r="H319" s="16">
        <v>8.86</v>
      </c>
      <c r="I319" s="16">
        <v>9.58</v>
      </c>
      <c r="J319" s="41">
        <v>3.78</v>
      </c>
      <c r="K319" s="16">
        <v>16.43</v>
      </c>
      <c r="L319" s="16">
        <v>21.37</v>
      </c>
      <c r="M319" s="16">
        <v>37.943955756272423</v>
      </c>
      <c r="N319" s="16">
        <f t="shared" si="12"/>
        <v>2.3094312694018519</v>
      </c>
      <c r="O319" s="41">
        <f t="shared" si="13"/>
        <v>-20.765568730598147</v>
      </c>
      <c r="P319" s="1">
        <v>8.173</v>
      </c>
      <c r="Q319" s="16">
        <v>728.33</v>
      </c>
      <c r="S319" s="1"/>
    </row>
    <row r="320" spans="1:19" x14ac:dyDescent="0.2">
      <c r="A320" s="42">
        <f t="shared" si="14"/>
        <v>42365</v>
      </c>
      <c r="B320" s="16">
        <v>0</v>
      </c>
      <c r="C320" s="16">
        <v>84.65</v>
      </c>
      <c r="D320" s="16">
        <v>24.7</v>
      </c>
      <c r="E320" s="16">
        <v>22.73</v>
      </c>
      <c r="F320" s="16">
        <v>28.44</v>
      </c>
      <c r="G320" s="16">
        <v>3.95</v>
      </c>
      <c r="H320" s="16">
        <v>10.31</v>
      </c>
      <c r="I320" s="16">
        <v>357.52</v>
      </c>
      <c r="J320" s="41">
        <v>4.13</v>
      </c>
      <c r="K320" s="16">
        <v>18.170000000000002</v>
      </c>
      <c r="L320" s="16">
        <v>21.47</v>
      </c>
      <c r="M320" s="16">
        <v>40.493793453815293</v>
      </c>
      <c r="N320" s="16">
        <f t="shared" si="12"/>
        <v>2.2286072346623715</v>
      </c>
      <c r="O320" s="41">
        <f t="shared" si="13"/>
        <v>-20.819392765337625</v>
      </c>
      <c r="P320" s="1">
        <v>9.2859999999999996</v>
      </c>
      <c r="Q320" s="16">
        <v>727.45</v>
      </c>
      <c r="S320" s="1"/>
    </row>
    <row r="321" spans="1:19" x14ac:dyDescent="0.2">
      <c r="A321" s="42">
        <f t="shared" si="14"/>
        <v>42366</v>
      </c>
      <c r="B321" s="16">
        <v>0</v>
      </c>
      <c r="C321" s="16">
        <v>82.2</v>
      </c>
      <c r="D321" s="16">
        <v>24.95</v>
      </c>
      <c r="E321" s="16">
        <v>22.63</v>
      </c>
      <c r="F321" s="16">
        <v>29.01</v>
      </c>
      <c r="G321" s="16">
        <v>3.79</v>
      </c>
      <c r="H321" s="16">
        <v>8.4700000000000006</v>
      </c>
      <c r="I321" s="16">
        <v>0.79</v>
      </c>
      <c r="J321" s="41">
        <v>4.3099999999999996</v>
      </c>
      <c r="K321" s="16">
        <v>18.22</v>
      </c>
      <c r="L321" s="16">
        <v>21.51</v>
      </c>
      <c r="M321" s="16">
        <v>42.326856499053484</v>
      </c>
      <c r="N321" s="16">
        <f t="shared" si="12"/>
        <v>2.3230986003871288</v>
      </c>
      <c r="O321" s="41">
        <f t="shared" si="13"/>
        <v>-20.71190139961287</v>
      </c>
      <c r="P321" s="1">
        <v>9.109</v>
      </c>
      <c r="Q321" s="16">
        <v>727.77</v>
      </c>
      <c r="S321" s="1"/>
    </row>
    <row r="322" spans="1:19" x14ac:dyDescent="0.2">
      <c r="A322" s="42">
        <f t="shared" si="14"/>
        <v>42367</v>
      </c>
      <c r="B322" s="16">
        <v>0</v>
      </c>
      <c r="C322" s="16">
        <v>86.08</v>
      </c>
      <c r="D322" s="16">
        <v>24.76</v>
      </c>
      <c r="E322" s="16">
        <v>22.76</v>
      </c>
      <c r="F322" s="16">
        <v>27.86</v>
      </c>
      <c r="G322" s="16">
        <v>3.84</v>
      </c>
      <c r="H322" s="16">
        <v>7.98</v>
      </c>
      <c r="I322" s="16">
        <v>355.65</v>
      </c>
      <c r="J322" s="41">
        <v>3.43</v>
      </c>
      <c r="K322" s="16">
        <v>14.63</v>
      </c>
      <c r="L322" s="16">
        <v>21.44</v>
      </c>
      <c r="M322" s="16">
        <v>33.998671167532251</v>
      </c>
      <c r="N322" s="16">
        <f t="shared" si="12"/>
        <v>2.3239009683890806</v>
      </c>
      <c r="O322" s="41">
        <f t="shared" si="13"/>
        <v>-20.785099031610923</v>
      </c>
      <c r="P322" s="1">
        <v>6.7670000000000003</v>
      </c>
      <c r="Q322" s="16">
        <v>729.69</v>
      </c>
      <c r="S322" s="1"/>
    </row>
    <row r="323" spans="1:19" x14ac:dyDescent="0.2">
      <c r="A323" s="42">
        <f t="shared" si="14"/>
        <v>42368</v>
      </c>
      <c r="B323" s="16">
        <v>0</v>
      </c>
      <c r="C323" s="16">
        <v>84.44</v>
      </c>
      <c r="D323" s="16">
        <v>25.22</v>
      </c>
      <c r="E323" s="16">
        <v>23.17</v>
      </c>
      <c r="F323" s="16">
        <v>28.67</v>
      </c>
      <c r="G323" s="16">
        <v>4.75</v>
      </c>
      <c r="H323" s="16">
        <v>9.7799999999999994</v>
      </c>
      <c r="I323" s="16">
        <v>359.45</v>
      </c>
      <c r="J323" s="41">
        <v>4.5599999999999996</v>
      </c>
      <c r="K323" s="16">
        <v>19.920000000000002</v>
      </c>
      <c r="L323" s="16">
        <v>21.48</v>
      </c>
      <c r="M323" s="16">
        <v>46.227731472161473</v>
      </c>
      <c r="N323" s="16">
        <f t="shared" si="12"/>
        <v>2.3206692506105155</v>
      </c>
      <c r="O323" s="41">
        <f t="shared" si="13"/>
        <v>-20.686330749389487</v>
      </c>
      <c r="P323" s="1">
        <v>10.731</v>
      </c>
      <c r="Q323" s="16">
        <v>729.8</v>
      </c>
      <c r="S323" s="1"/>
    </row>
    <row r="324" spans="1:19" x14ac:dyDescent="0.2">
      <c r="A324" s="42">
        <f t="shared" si="14"/>
        <v>42369</v>
      </c>
      <c r="B324" s="16">
        <v>0</v>
      </c>
      <c r="C324" s="16">
        <v>84.77</v>
      </c>
      <c r="D324" s="16">
        <v>25.41</v>
      </c>
      <c r="E324" s="16">
        <v>23.31</v>
      </c>
      <c r="F324" s="16">
        <v>29.32</v>
      </c>
      <c r="G324" s="16">
        <v>3.78</v>
      </c>
      <c r="H324" s="16">
        <v>9.6</v>
      </c>
      <c r="I324" s="16">
        <v>359.68</v>
      </c>
      <c r="J324" s="41">
        <v>4.25</v>
      </c>
      <c r="K324" s="16">
        <v>18.55</v>
      </c>
      <c r="L324" s="16">
        <v>21.48</v>
      </c>
      <c r="M324" s="16">
        <v>43.478050504273774</v>
      </c>
      <c r="N324" s="16">
        <f t="shared" si="12"/>
        <v>2.3438302158638153</v>
      </c>
      <c r="O324" s="41">
        <f t="shared" si="13"/>
        <v>-20.417169784136185</v>
      </c>
      <c r="P324" s="1">
        <v>10.265000000000001</v>
      </c>
      <c r="Q324" s="16">
        <v>728.73</v>
      </c>
      <c r="S324" s="1"/>
    </row>
    <row r="325" spans="1:19" x14ac:dyDescent="0.2">
      <c r="A325" s="42">
        <f t="shared" si="14"/>
        <v>42370</v>
      </c>
      <c r="B325" s="16">
        <v>0</v>
      </c>
      <c r="C325" s="16">
        <v>86.16</v>
      </c>
      <c r="D325" s="16">
        <v>25.01</v>
      </c>
      <c r="E325" s="16">
        <v>23.24</v>
      </c>
      <c r="F325" s="16">
        <v>28.57</v>
      </c>
      <c r="G325" s="16">
        <v>4.87</v>
      </c>
      <c r="H325" s="16">
        <v>12.74</v>
      </c>
      <c r="I325" s="16">
        <v>357.32</v>
      </c>
      <c r="J325" s="41">
        <v>4.5199999999999996</v>
      </c>
      <c r="K325" s="16">
        <v>20.47</v>
      </c>
      <c r="L325" s="16">
        <v>21.53</v>
      </c>
      <c r="M325" s="16">
        <v>47.361818271360029</v>
      </c>
      <c r="N325" s="16">
        <f t="shared" si="12"/>
        <v>2.3137185281563277</v>
      </c>
      <c r="O325" s="41">
        <f t="shared" si="13"/>
        <v>-20.347281471843672</v>
      </c>
      <c r="P325" s="1">
        <v>10.654</v>
      </c>
      <c r="Q325" s="16">
        <v>728.85</v>
      </c>
      <c r="S325" s="1"/>
    </row>
    <row r="326" spans="1:19" x14ac:dyDescent="0.2">
      <c r="A326" s="42">
        <f t="shared" si="14"/>
        <v>42371</v>
      </c>
      <c r="B326" s="16">
        <v>0</v>
      </c>
      <c r="C326" s="16">
        <v>86.74</v>
      </c>
      <c r="D326" s="16">
        <v>24.87</v>
      </c>
      <c r="E326" s="16">
        <v>23.1</v>
      </c>
      <c r="F326" s="16">
        <v>28.98</v>
      </c>
      <c r="G326" s="16">
        <v>4.59</v>
      </c>
      <c r="H326" s="16">
        <v>9.9600000000000009</v>
      </c>
      <c r="I326" s="16">
        <v>358.06</v>
      </c>
      <c r="J326" s="41">
        <v>3.87</v>
      </c>
      <c r="K326" s="16">
        <v>16.649999999999999</v>
      </c>
      <c r="L326" s="16">
        <v>21.53</v>
      </c>
      <c r="M326" s="16">
        <v>39.102320964016975</v>
      </c>
      <c r="N326" s="16">
        <f t="shared" si="12"/>
        <v>2.3484877455866053</v>
      </c>
      <c r="O326" s="41">
        <f t="shared" si="13"/>
        <v>-20.211512254413392</v>
      </c>
      <c r="P326" s="1">
        <v>8.5470000000000006</v>
      </c>
      <c r="Q326" s="16">
        <v>729.45</v>
      </c>
      <c r="S326" s="1"/>
    </row>
    <row r="327" spans="1:19" x14ac:dyDescent="0.2">
      <c r="A327" s="42">
        <f t="shared" si="14"/>
        <v>42372</v>
      </c>
      <c r="B327" s="16">
        <v>0</v>
      </c>
      <c r="C327" s="16">
        <v>85.86</v>
      </c>
      <c r="D327" s="16">
        <v>24.88</v>
      </c>
      <c r="E327" s="16">
        <v>22.73</v>
      </c>
      <c r="F327" s="16">
        <v>29.04</v>
      </c>
      <c r="G327" s="16">
        <v>3.32</v>
      </c>
      <c r="H327" s="16">
        <v>8.27</v>
      </c>
      <c r="I327" s="16">
        <v>354.67</v>
      </c>
      <c r="J327" s="41">
        <v>3.56</v>
      </c>
      <c r="K327" s="16">
        <v>15.3</v>
      </c>
      <c r="L327" s="16">
        <v>21.59</v>
      </c>
      <c r="M327" s="16">
        <v>36.055596691570031</v>
      </c>
      <c r="N327" s="16">
        <f t="shared" si="12"/>
        <v>2.3565749471614397</v>
      </c>
      <c r="O327" s="41">
        <f t="shared" si="13"/>
        <v>-20.14142505283856</v>
      </c>
      <c r="P327" s="1">
        <v>7.4809999999999999</v>
      </c>
      <c r="Q327" s="16">
        <v>729.32</v>
      </c>
      <c r="S327" s="1"/>
    </row>
    <row r="328" spans="1:19" x14ac:dyDescent="0.2">
      <c r="A328" s="42">
        <f t="shared" si="14"/>
        <v>42373</v>
      </c>
      <c r="B328" s="16">
        <v>0</v>
      </c>
      <c r="C328" s="16">
        <v>88.66</v>
      </c>
      <c r="D328" s="16">
        <v>24.69</v>
      </c>
      <c r="E328" s="16">
        <v>22.83</v>
      </c>
      <c r="F328" s="16">
        <v>28.61</v>
      </c>
      <c r="G328" s="16">
        <v>4.0599999999999996</v>
      </c>
      <c r="H328" s="16">
        <v>9.31</v>
      </c>
      <c r="I328" s="16">
        <v>350.34</v>
      </c>
      <c r="J328" s="41">
        <v>3.86</v>
      </c>
      <c r="K328" s="16">
        <v>17.43</v>
      </c>
      <c r="L328" s="16">
        <v>21.66</v>
      </c>
      <c r="M328" s="16">
        <v>40.885876791828629</v>
      </c>
      <c r="N328" s="16">
        <f t="shared" si="12"/>
        <v>2.3457186914416885</v>
      </c>
      <c r="O328" s="41">
        <f t="shared" si="13"/>
        <v>-20.05828130855831</v>
      </c>
      <c r="P328" s="1">
        <v>8.8480000000000008</v>
      </c>
      <c r="Q328" s="16">
        <v>729.71</v>
      </c>
      <c r="S328" s="1"/>
    </row>
    <row r="329" spans="1:19" x14ac:dyDescent="0.2">
      <c r="A329" s="42">
        <f t="shared" si="14"/>
        <v>42374</v>
      </c>
      <c r="B329" s="16">
        <v>0.51</v>
      </c>
      <c r="C329" s="16">
        <v>84.06</v>
      </c>
      <c r="D329" s="16">
        <v>24.81</v>
      </c>
      <c r="E329" s="16">
        <v>23</v>
      </c>
      <c r="F329" s="16">
        <v>28.74</v>
      </c>
      <c r="G329" s="16">
        <v>3.69</v>
      </c>
      <c r="H329" s="16">
        <v>8.1300000000000008</v>
      </c>
      <c r="I329" s="16">
        <v>10.06</v>
      </c>
      <c r="J329" s="41">
        <v>3.38</v>
      </c>
      <c r="K329" s="16">
        <v>13.95</v>
      </c>
      <c r="L329" s="16">
        <v>21.7</v>
      </c>
      <c r="M329" s="16">
        <v>32.504641841633926</v>
      </c>
      <c r="N329" s="16">
        <f t="shared" si="12"/>
        <v>2.3300818524468765</v>
      </c>
      <c r="O329" s="41">
        <f t="shared" si="13"/>
        <v>-20.122918147553122</v>
      </c>
      <c r="P329" s="1">
        <v>6.4370000000000003</v>
      </c>
      <c r="Q329" s="16">
        <v>730.78</v>
      </c>
      <c r="S329" s="1"/>
    </row>
    <row r="330" spans="1:19" x14ac:dyDescent="0.2">
      <c r="A330" s="42">
        <f t="shared" si="14"/>
        <v>42375</v>
      </c>
      <c r="B330" s="16">
        <v>1.01</v>
      </c>
      <c r="C330" s="16">
        <v>82.62</v>
      </c>
      <c r="D330" s="16">
        <v>24.81</v>
      </c>
      <c r="E330" s="16">
        <v>22.83</v>
      </c>
      <c r="F330" s="16">
        <v>28.81</v>
      </c>
      <c r="G330" s="16">
        <v>2.9</v>
      </c>
      <c r="H330" s="16">
        <v>9.1300000000000008</v>
      </c>
      <c r="I330" s="16">
        <v>22.96</v>
      </c>
      <c r="J330" s="41">
        <v>3.25</v>
      </c>
      <c r="K330" s="16">
        <v>13.23</v>
      </c>
      <c r="L330" s="16">
        <v>21.75</v>
      </c>
      <c r="M330" s="16">
        <v>31.450215870475986</v>
      </c>
      <c r="N330" s="16">
        <f t="shared" si="12"/>
        <v>2.3771894081992428</v>
      </c>
      <c r="O330" s="41">
        <f t="shared" si="13"/>
        <v>-20.091810591800758</v>
      </c>
      <c r="P330" s="1">
        <v>6.2460000000000004</v>
      </c>
      <c r="Q330" s="16">
        <v>731.26</v>
      </c>
      <c r="S330" s="1"/>
    </row>
    <row r="331" spans="1:19" x14ac:dyDescent="0.2">
      <c r="A331" s="42">
        <f t="shared" si="14"/>
        <v>42376</v>
      </c>
      <c r="B331" s="16">
        <v>0</v>
      </c>
      <c r="C331" s="16">
        <v>86.74</v>
      </c>
      <c r="D331" s="16">
        <v>24.26</v>
      </c>
      <c r="E331" s="16">
        <v>22.32</v>
      </c>
      <c r="F331" s="16">
        <v>28.17</v>
      </c>
      <c r="G331" s="16">
        <v>4</v>
      </c>
      <c r="H331" s="16">
        <v>10.210000000000001</v>
      </c>
      <c r="I331" s="16">
        <v>0.23</v>
      </c>
      <c r="J331" s="41">
        <v>3.32</v>
      </c>
      <c r="K331" s="16">
        <v>13.95</v>
      </c>
      <c r="L331" s="16">
        <v>21.77</v>
      </c>
      <c r="M331" s="16">
        <v>32.596225873871504</v>
      </c>
      <c r="N331" s="16">
        <f t="shared" ref="N331:N394" si="15">M331/K331</f>
        <v>2.3366470160481367</v>
      </c>
      <c r="O331" s="41">
        <f t="shared" ref="O331:O376" si="16">N331-$L2106</f>
        <v>-19.950352983951863</v>
      </c>
      <c r="P331" s="1">
        <v>6.3140000000000001</v>
      </c>
      <c r="Q331" s="16">
        <v>730.82</v>
      </c>
      <c r="S331" s="1"/>
    </row>
    <row r="332" spans="1:19" x14ac:dyDescent="0.2">
      <c r="A332" s="42">
        <f t="shared" si="14"/>
        <v>42377</v>
      </c>
      <c r="B332" s="16">
        <v>0</v>
      </c>
      <c r="C332" s="16">
        <v>84.86</v>
      </c>
      <c r="D332" s="16">
        <v>24.29</v>
      </c>
      <c r="E332" s="16">
        <v>22.36</v>
      </c>
      <c r="F332" s="16">
        <v>28.34</v>
      </c>
      <c r="G332" s="16">
        <v>3.89</v>
      </c>
      <c r="H332" s="16">
        <v>9.7200000000000006</v>
      </c>
      <c r="I332" s="16">
        <v>8.81</v>
      </c>
      <c r="J332" s="41">
        <v>3.48</v>
      </c>
      <c r="K332" s="16">
        <v>14.19</v>
      </c>
      <c r="L332" s="16">
        <v>21.89</v>
      </c>
      <c r="M332" s="16">
        <v>32.985112410759562</v>
      </c>
      <c r="N332" s="16">
        <f t="shared" si="15"/>
        <v>2.3245322347258326</v>
      </c>
      <c r="O332" s="41">
        <f t="shared" si="16"/>
        <v>-19.917467765274168</v>
      </c>
      <c r="P332" s="1">
        <v>5.7889999999999997</v>
      </c>
      <c r="Q332" s="16">
        <v>730.44</v>
      </c>
      <c r="S332" s="1"/>
    </row>
    <row r="333" spans="1:19" x14ac:dyDescent="0.2">
      <c r="A333" s="42">
        <f t="shared" si="14"/>
        <v>42378</v>
      </c>
      <c r="B333" s="16">
        <v>0</v>
      </c>
      <c r="C333" s="16">
        <v>83.37</v>
      </c>
      <c r="D333" s="16">
        <v>24.26</v>
      </c>
      <c r="E333" s="16">
        <v>22.36</v>
      </c>
      <c r="F333" s="16">
        <v>28.17</v>
      </c>
      <c r="G333" s="16">
        <v>3.81</v>
      </c>
      <c r="H333" s="16">
        <v>8.84</v>
      </c>
      <c r="I333" s="16">
        <v>0.46</v>
      </c>
      <c r="J333" s="41">
        <v>3.91</v>
      </c>
      <c r="K333" s="16">
        <v>16.29</v>
      </c>
      <c r="L333" s="16">
        <v>21.94</v>
      </c>
      <c r="M333" s="16">
        <v>37.521114007432125</v>
      </c>
      <c r="N333" s="16">
        <f t="shared" si="15"/>
        <v>2.30332191574169</v>
      </c>
      <c r="O333" s="41">
        <f t="shared" si="16"/>
        <v>-19.885678084258309</v>
      </c>
      <c r="P333" s="1">
        <v>7.51</v>
      </c>
      <c r="Q333" s="16">
        <v>730.16</v>
      </c>
      <c r="S333" s="1"/>
    </row>
    <row r="334" spans="1:19" x14ac:dyDescent="0.2">
      <c r="A334" s="42">
        <f t="shared" si="14"/>
        <v>42379</v>
      </c>
      <c r="B334" s="16">
        <v>0</v>
      </c>
      <c r="C334" s="16">
        <v>80.31</v>
      </c>
      <c r="D334" s="16">
        <v>24.05</v>
      </c>
      <c r="E334" s="16">
        <v>22.26</v>
      </c>
      <c r="F334" s="16">
        <v>27.59</v>
      </c>
      <c r="G334" s="16">
        <v>4.16</v>
      </c>
      <c r="H334" s="16">
        <v>12.17</v>
      </c>
      <c r="I334" s="16">
        <v>9.6199999999999992</v>
      </c>
      <c r="J334" s="41">
        <v>4.28</v>
      </c>
      <c r="K334" s="16">
        <v>16.98</v>
      </c>
      <c r="L334" s="16">
        <v>22.02</v>
      </c>
      <c r="M334" s="16">
        <v>38.58124238059731</v>
      </c>
      <c r="N334" s="16">
        <f t="shared" si="15"/>
        <v>2.2721579729444823</v>
      </c>
      <c r="O334" s="41">
        <f t="shared" si="16"/>
        <v>-19.868842027055514</v>
      </c>
      <c r="P334" s="1">
        <v>7.2629999999999999</v>
      </c>
      <c r="Q334" s="16">
        <v>730.88</v>
      </c>
      <c r="S334" s="1"/>
    </row>
    <row r="335" spans="1:19" x14ac:dyDescent="0.2">
      <c r="A335" s="42">
        <f t="shared" si="14"/>
        <v>42380</v>
      </c>
      <c r="B335" s="16">
        <v>0</v>
      </c>
      <c r="C335" s="16">
        <v>75.16</v>
      </c>
      <c r="D335" s="16">
        <v>24.16</v>
      </c>
      <c r="E335" s="16">
        <v>21.58</v>
      </c>
      <c r="F335" s="16">
        <v>28.81</v>
      </c>
      <c r="G335" s="16">
        <v>4.32</v>
      </c>
      <c r="H335" s="16">
        <v>10.02</v>
      </c>
      <c r="I335" s="16">
        <v>10.38</v>
      </c>
      <c r="J335" s="41">
        <v>4.99</v>
      </c>
      <c r="K335" s="16">
        <v>18.38</v>
      </c>
      <c r="L335" s="16">
        <v>22.26</v>
      </c>
      <c r="M335" s="16">
        <v>41.98851397995692</v>
      </c>
      <c r="N335" s="16">
        <f t="shared" si="15"/>
        <v>2.2844675723589187</v>
      </c>
      <c r="O335" s="41">
        <f t="shared" si="16"/>
        <v>-19.771532427641084</v>
      </c>
      <c r="P335" s="1">
        <v>7.173</v>
      </c>
      <c r="Q335" s="16">
        <v>731.5</v>
      </c>
      <c r="S335" s="1"/>
    </row>
    <row r="336" spans="1:19" x14ac:dyDescent="0.2">
      <c r="A336" s="42">
        <f t="shared" si="14"/>
        <v>42381</v>
      </c>
      <c r="B336" s="16">
        <v>0</v>
      </c>
      <c r="C336" s="16">
        <v>88.54</v>
      </c>
      <c r="D336" s="16">
        <v>23.5</v>
      </c>
      <c r="E336" s="16">
        <v>21.95</v>
      </c>
      <c r="F336" s="16">
        <v>26.96</v>
      </c>
      <c r="G336" s="16">
        <v>4.34</v>
      </c>
      <c r="H336" s="16">
        <v>11.45</v>
      </c>
      <c r="I336" s="16">
        <v>349.54</v>
      </c>
      <c r="J336" s="41">
        <v>3.17</v>
      </c>
      <c r="K336" s="16">
        <v>14.23</v>
      </c>
      <c r="L336" s="16">
        <v>22.02</v>
      </c>
      <c r="M336" s="16">
        <v>33.234894898683002</v>
      </c>
      <c r="N336" s="16">
        <f t="shared" si="15"/>
        <v>2.3355512929503162</v>
      </c>
      <c r="O336" s="41">
        <f t="shared" si="16"/>
        <v>-19.730448707049682</v>
      </c>
      <c r="P336" s="1">
        <v>7.0940000000000003</v>
      </c>
      <c r="Q336" s="16">
        <v>731.33</v>
      </c>
      <c r="S336" s="1"/>
    </row>
    <row r="337" spans="1:19" x14ac:dyDescent="0.2">
      <c r="A337" s="42">
        <f t="shared" si="14"/>
        <v>42382</v>
      </c>
      <c r="B337" s="16">
        <v>0</v>
      </c>
      <c r="C337" s="16">
        <v>82.75</v>
      </c>
      <c r="D337" s="16">
        <v>24.53</v>
      </c>
      <c r="E337" s="16">
        <v>22.46</v>
      </c>
      <c r="F337" s="16">
        <v>31.95</v>
      </c>
      <c r="G337" s="16">
        <v>3.72</v>
      </c>
      <c r="H337" s="16">
        <v>9.74</v>
      </c>
      <c r="I337" s="16">
        <v>12.11</v>
      </c>
      <c r="J337" s="41">
        <v>3.8</v>
      </c>
      <c r="K337" s="16">
        <v>15.8</v>
      </c>
      <c r="L337" s="16">
        <v>22.09</v>
      </c>
      <c r="M337" s="16">
        <v>36.395148811092383</v>
      </c>
      <c r="N337" s="16">
        <f t="shared" si="15"/>
        <v>2.3034904310817965</v>
      </c>
      <c r="O337" s="41">
        <f t="shared" si="16"/>
        <v>-19.685509568918203</v>
      </c>
      <c r="P337" s="1">
        <v>7.6150000000000002</v>
      </c>
      <c r="Q337" s="16">
        <v>731.2</v>
      </c>
      <c r="S337" s="1"/>
    </row>
    <row r="338" spans="1:19" x14ac:dyDescent="0.2">
      <c r="A338" s="42">
        <f t="shared" si="14"/>
        <v>42383</v>
      </c>
      <c r="B338" s="16">
        <v>0</v>
      </c>
      <c r="C338" s="16">
        <v>79.400000000000006</v>
      </c>
      <c r="D338" s="16">
        <v>23.78</v>
      </c>
      <c r="E338" s="16">
        <v>21.62</v>
      </c>
      <c r="F338" s="16">
        <v>27.76</v>
      </c>
      <c r="G338" s="16">
        <v>4.18</v>
      </c>
      <c r="H338" s="16">
        <v>8.84</v>
      </c>
      <c r="I338" s="16">
        <v>359.42</v>
      </c>
      <c r="J338" s="41">
        <v>4.51</v>
      </c>
      <c r="K338" s="16">
        <v>18.350000000000001</v>
      </c>
      <c r="L338" s="16">
        <v>22.29</v>
      </c>
      <c r="M338" s="16">
        <v>42.382238918548097</v>
      </c>
      <c r="N338" s="16">
        <f t="shared" si="15"/>
        <v>2.3096587966511222</v>
      </c>
      <c r="O338" s="41">
        <f t="shared" si="16"/>
        <v>-19.584341203348878</v>
      </c>
      <c r="P338" s="1">
        <v>8.0329999999999995</v>
      </c>
      <c r="Q338" s="16">
        <v>731.16</v>
      </c>
      <c r="S338" s="1"/>
    </row>
    <row r="339" spans="1:19" x14ac:dyDescent="0.2">
      <c r="A339" s="42">
        <f t="shared" si="14"/>
        <v>42384</v>
      </c>
      <c r="B339" s="16">
        <v>0</v>
      </c>
      <c r="C339" s="16">
        <v>89.09</v>
      </c>
      <c r="D339" s="16">
        <v>23.27</v>
      </c>
      <c r="E339" s="16">
        <v>21.95</v>
      </c>
      <c r="F339" s="16">
        <v>26.99</v>
      </c>
      <c r="G339" s="16">
        <v>3.71</v>
      </c>
      <c r="H339" s="16">
        <v>9.8000000000000007</v>
      </c>
      <c r="I339" s="16">
        <v>348.37</v>
      </c>
      <c r="J339" s="41">
        <v>3.12</v>
      </c>
      <c r="K339" s="16">
        <v>14.26</v>
      </c>
      <c r="L339" s="16">
        <v>22.14</v>
      </c>
      <c r="M339" s="16">
        <v>32.499630639869984</v>
      </c>
      <c r="N339" s="16">
        <f t="shared" si="15"/>
        <v>2.2790764824593257</v>
      </c>
      <c r="O339" s="41">
        <f t="shared" si="16"/>
        <v>-19.479923517540676</v>
      </c>
      <c r="P339" s="1">
        <v>6.9</v>
      </c>
      <c r="Q339" s="16">
        <v>729.7</v>
      </c>
      <c r="S339" s="1"/>
    </row>
    <row r="340" spans="1:19" x14ac:dyDescent="0.2">
      <c r="A340" s="42">
        <f t="shared" si="14"/>
        <v>42385</v>
      </c>
      <c r="B340" s="16">
        <v>0</v>
      </c>
      <c r="C340" s="16">
        <v>81.569999999999993</v>
      </c>
      <c r="D340" s="16">
        <v>24.71</v>
      </c>
      <c r="E340" s="16">
        <v>22.09</v>
      </c>
      <c r="F340" s="16">
        <v>29.99</v>
      </c>
      <c r="G340" s="16">
        <v>2.99</v>
      </c>
      <c r="H340" s="16">
        <v>7.41</v>
      </c>
      <c r="I340" s="16">
        <v>18.75</v>
      </c>
      <c r="J340" s="41">
        <v>3.98</v>
      </c>
      <c r="K340" s="16">
        <v>15.52</v>
      </c>
      <c r="L340" s="16">
        <v>22.21</v>
      </c>
      <c r="M340" s="16">
        <v>36.060175893181913</v>
      </c>
      <c r="N340" s="16">
        <f t="shared" si="15"/>
        <v>2.3234649415709998</v>
      </c>
      <c r="O340" s="41">
        <f t="shared" si="16"/>
        <v>-19.421535058429001</v>
      </c>
      <c r="P340" s="1">
        <v>6.2359999999999998</v>
      </c>
      <c r="Q340" s="16">
        <v>729.64</v>
      </c>
      <c r="S340" s="1"/>
    </row>
    <row r="341" spans="1:19" x14ac:dyDescent="0.2">
      <c r="A341" s="42">
        <f t="shared" ref="A341:A404" si="17">A340+1</f>
        <v>42386</v>
      </c>
      <c r="B341" s="16">
        <v>0</v>
      </c>
      <c r="C341" s="16">
        <v>80.25</v>
      </c>
      <c r="D341" s="16">
        <v>24.07</v>
      </c>
      <c r="E341" s="16">
        <v>22.12</v>
      </c>
      <c r="F341" s="16">
        <v>27.86</v>
      </c>
      <c r="G341" s="16">
        <v>4.3600000000000003</v>
      </c>
      <c r="H341" s="16">
        <v>10.8</v>
      </c>
      <c r="I341" s="16">
        <v>359.43</v>
      </c>
      <c r="J341" s="41">
        <v>4.8099999999999996</v>
      </c>
      <c r="K341" s="16">
        <v>20.03</v>
      </c>
      <c r="L341" s="16">
        <v>22.41</v>
      </c>
      <c r="M341" s="16">
        <v>46.450384350535288</v>
      </c>
      <c r="N341" s="16">
        <f t="shared" si="15"/>
        <v>2.3190406565419512</v>
      </c>
      <c r="O341" s="41">
        <f t="shared" si="16"/>
        <v>-19.468959343458049</v>
      </c>
      <c r="P341" s="1">
        <v>9.0220000000000002</v>
      </c>
      <c r="Q341" s="16">
        <v>730.42</v>
      </c>
      <c r="S341" s="1"/>
    </row>
    <row r="342" spans="1:19" x14ac:dyDescent="0.2">
      <c r="A342" s="42">
        <f t="shared" si="17"/>
        <v>42387</v>
      </c>
      <c r="B342" s="16">
        <v>0</v>
      </c>
      <c r="C342" s="16">
        <v>75.7</v>
      </c>
      <c r="D342" s="16">
        <v>23.98</v>
      </c>
      <c r="E342" s="16">
        <v>22.09</v>
      </c>
      <c r="F342" s="16">
        <v>27.69</v>
      </c>
      <c r="G342" s="16">
        <v>5.51</v>
      </c>
      <c r="H342" s="16">
        <v>12.78</v>
      </c>
      <c r="I342" s="16">
        <v>0.53</v>
      </c>
      <c r="J342" s="41">
        <v>5.78</v>
      </c>
      <c r="K342" s="16">
        <v>21.66</v>
      </c>
      <c r="L342" s="16">
        <v>22.67</v>
      </c>
      <c r="M342" s="16">
        <v>49.567611047799083</v>
      </c>
      <c r="N342" s="16">
        <f t="shared" si="15"/>
        <v>2.2884400299076217</v>
      </c>
      <c r="O342" s="41">
        <f t="shared" si="16"/>
        <v>-19.394559970092377</v>
      </c>
      <c r="P342" s="1">
        <v>9.7149999999999999</v>
      </c>
      <c r="Q342" s="16">
        <v>731.3</v>
      </c>
      <c r="S342" s="1"/>
    </row>
    <row r="343" spans="1:19" x14ac:dyDescent="0.2">
      <c r="A343" s="42">
        <f t="shared" si="17"/>
        <v>42388</v>
      </c>
      <c r="B343" s="16">
        <v>0.75</v>
      </c>
      <c r="C343" s="16">
        <v>76.61</v>
      </c>
      <c r="D343" s="16">
        <v>24.22</v>
      </c>
      <c r="E343" s="16">
        <v>21.45</v>
      </c>
      <c r="F343" s="16">
        <v>28.88</v>
      </c>
      <c r="G343" s="16">
        <v>5.38</v>
      </c>
      <c r="H343" s="16">
        <v>13.7</v>
      </c>
      <c r="I343" s="16">
        <v>20.29</v>
      </c>
      <c r="J343" s="41">
        <v>5.24</v>
      </c>
      <c r="K343" s="16">
        <v>19.36</v>
      </c>
      <c r="L343" s="16">
        <v>22.66</v>
      </c>
      <c r="M343" s="16">
        <v>44.809215772843949</v>
      </c>
      <c r="N343" s="16">
        <f t="shared" si="15"/>
        <v>2.3145256081014436</v>
      </c>
      <c r="O343" s="41">
        <f t="shared" si="16"/>
        <v>-19.390474391898554</v>
      </c>
      <c r="P343" s="1">
        <v>10.414999999999999</v>
      </c>
      <c r="Q343" s="16">
        <v>732.06</v>
      </c>
      <c r="S343" s="1"/>
    </row>
    <row r="344" spans="1:19" x14ac:dyDescent="0.2">
      <c r="A344" s="42">
        <f t="shared" si="17"/>
        <v>42389</v>
      </c>
      <c r="B344" s="16">
        <v>0.5</v>
      </c>
      <c r="C344" s="16">
        <v>82.42</v>
      </c>
      <c r="D344" s="16">
        <v>24.2</v>
      </c>
      <c r="E344" s="16">
        <v>22.22</v>
      </c>
      <c r="F344" s="16">
        <v>28.28</v>
      </c>
      <c r="G344" s="16">
        <v>5.12</v>
      </c>
      <c r="H344" s="16">
        <v>12.56</v>
      </c>
      <c r="I344" s="16">
        <v>27.27</v>
      </c>
      <c r="J344" s="41">
        <v>3.98</v>
      </c>
      <c r="K344" s="16">
        <v>15.41</v>
      </c>
      <c r="L344" s="16">
        <v>22.4</v>
      </c>
      <c r="M344" s="16">
        <v>36.325251186488416</v>
      </c>
      <c r="N344" s="16">
        <f t="shared" si="15"/>
        <v>2.3572518615501892</v>
      </c>
      <c r="O344" s="41">
        <f t="shared" si="16"/>
        <v>-19.256748138449812</v>
      </c>
      <c r="P344" s="1">
        <v>7.03</v>
      </c>
      <c r="Q344" s="16">
        <v>731</v>
      </c>
      <c r="S344" s="1"/>
    </row>
    <row r="345" spans="1:19" x14ac:dyDescent="0.2">
      <c r="A345" s="42">
        <f t="shared" si="17"/>
        <v>42390</v>
      </c>
      <c r="B345" s="16">
        <v>0</v>
      </c>
      <c r="C345" s="16">
        <v>74.78</v>
      </c>
      <c r="D345" s="16">
        <v>24.58</v>
      </c>
      <c r="E345" s="16">
        <v>21.95</v>
      </c>
      <c r="F345" s="16">
        <v>29.08</v>
      </c>
      <c r="G345" s="16">
        <v>4.6399999999999997</v>
      </c>
      <c r="H345" s="16">
        <v>12.7</v>
      </c>
      <c r="I345" s="16">
        <v>32.64</v>
      </c>
      <c r="J345" s="41">
        <v>5.58</v>
      </c>
      <c r="K345" s="16">
        <v>21.38</v>
      </c>
      <c r="L345" s="16">
        <v>22.67</v>
      </c>
      <c r="M345" s="16">
        <v>50.00125280044098</v>
      </c>
      <c r="N345" s="16">
        <f t="shared" si="15"/>
        <v>2.3386928344453217</v>
      </c>
      <c r="O345" s="41">
        <f t="shared" si="16"/>
        <v>-19.23230716555468</v>
      </c>
      <c r="P345" s="1">
        <v>9.1509999999999998</v>
      </c>
      <c r="Q345" s="16">
        <v>730.67</v>
      </c>
      <c r="S345" s="1"/>
    </row>
    <row r="346" spans="1:19" x14ac:dyDescent="0.2">
      <c r="A346" s="42">
        <f t="shared" si="17"/>
        <v>42391</v>
      </c>
      <c r="B346" s="16">
        <v>0</v>
      </c>
      <c r="C346" s="16">
        <v>82.6</v>
      </c>
      <c r="D346" s="16">
        <v>23.91</v>
      </c>
      <c r="E346" s="16">
        <v>21.82</v>
      </c>
      <c r="F346" s="16">
        <v>28.17</v>
      </c>
      <c r="G346" s="16">
        <v>4.7699999999999996</v>
      </c>
      <c r="H346" s="16">
        <v>10.64</v>
      </c>
      <c r="I346" s="16">
        <v>351.46</v>
      </c>
      <c r="J346" s="41">
        <v>4.8099999999999996</v>
      </c>
      <c r="K346" s="16">
        <v>20.45</v>
      </c>
      <c r="L346" s="16">
        <v>22.69</v>
      </c>
      <c r="M346" s="16">
        <v>47.77161361560799</v>
      </c>
      <c r="N346" s="16">
        <f t="shared" si="15"/>
        <v>2.3360202257021023</v>
      </c>
      <c r="O346" s="41">
        <f t="shared" si="16"/>
        <v>-19.326979774297897</v>
      </c>
      <c r="P346" s="1">
        <v>9.8569999999999993</v>
      </c>
      <c r="Q346" s="16">
        <v>730.5</v>
      </c>
      <c r="S346" s="1"/>
    </row>
    <row r="347" spans="1:19" x14ac:dyDescent="0.2">
      <c r="A347" s="42">
        <f t="shared" si="17"/>
        <v>42392</v>
      </c>
      <c r="B347" s="16">
        <v>0</v>
      </c>
      <c r="C347" s="16">
        <v>84.43</v>
      </c>
      <c r="D347" s="16">
        <v>23.86</v>
      </c>
      <c r="E347" s="16">
        <v>22.22</v>
      </c>
      <c r="F347" s="16">
        <v>27.16</v>
      </c>
      <c r="G347" s="16">
        <v>5.66</v>
      </c>
      <c r="H347" s="16">
        <v>12.58</v>
      </c>
      <c r="I347" s="16">
        <v>355.76</v>
      </c>
      <c r="J347" s="41">
        <v>4.29</v>
      </c>
      <c r="K347" s="16">
        <v>17.940000000000001</v>
      </c>
      <c r="L347" s="16">
        <v>22.73</v>
      </c>
      <c r="M347" s="16">
        <v>41.977541176094491</v>
      </c>
      <c r="N347" s="16">
        <f t="shared" si="15"/>
        <v>2.3398852383553228</v>
      </c>
      <c r="O347" s="41">
        <f t="shared" si="16"/>
        <v>-19.215114761644678</v>
      </c>
      <c r="P347" s="1">
        <v>9.4619999999999997</v>
      </c>
      <c r="Q347" s="16">
        <v>731.07</v>
      </c>
      <c r="S347" s="1"/>
    </row>
    <row r="348" spans="1:19" x14ac:dyDescent="0.2">
      <c r="A348" s="42">
        <f t="shared" si="17"/>
        <v>42393</v>
      </c>
      <c r="B348" s="16">
        <v>3.7699999999999996</v>
      </c>
      <c r="C348" s="16">
        <v>88.19</v>
      </c>
      <c r="D348" s="16">
        <v>23.25</v>
      </c>
      <c r="E348" s="16">
        <v>21.88</v>
      </c>
      <c r="F348" s="16">
        <v>26.96</v>
      </c>
      <c r="G348" s="16">
        <v>6.03</v>
      </c>
      <c r="H348" s="16">
        <v>14.11</v>
      </c>
      <c r="I348" s="16">
        <v>3.64</v>
      </c>
      <c r="J348" s="41">
        <v>3.72</v>
      </c>
      <c r="K348" s="16">
        <v>16.73</v>
      </c>
      <c r="L348" s="16">
        <v>22.73</v>
      </c>
      <c r="M348" s="16">
        <v>38.273399072236472</v>
      </c>
      <c r="N348" s="16">
        <f t="shared" si="15"/>
        <v>2.287710643887416</v>
      </c>
      <c r="O348" s="41">
        <f t="shared" si="16"/>
        <v>-19.217289356112584</v>
      </c>
      <c r="P348" s="1">
        <v>10.015000000000001</v>
      </c>
      <c r="Q348" s="16">
        <v>731.38</v>
      </c>
      <c r="S348" s="1"/>
    </row>
    <row r="349" spans="1:19" x14ac:dyDescent="0.2">
      <c r="A349" s="42">
        <f t="shared" si="17"/>
        <v>42394</v>
      </c>
      <c r="B349" s="16">
        <v>0.125</v>
      </c>
      <c r="C349" s="16">
        <v>76.34</v>
      </c>
      <c r="D349" s="16">
        <v>24.15</v>
      </c>
      <c r="E349" s="16">
        <v>21.78</v>
      </c>
      <c r="F349" s="16">
        <v>28.88</v>
      </c>
      <c r="G349" s="16">
        <v>4.92</v>
      </c>
      <c r="H349" s="16">
        <v>12.39</v>
      </c>
      <c r="I349" s="16">
        <v>27.33</v>
      </c>
      <c r="J349" s="41">
        <v>5.17</v>
      </c>
      <c r="K349" s="16">
        <v>19.059999999999999</v>
      </c>
      <c r="L349" s="16">
        <v>22.96</v>
      </c>
      <c r="M349" s="16">
        <v>44.494374062019666</v>
      </c>
      <c r="N349" s="16">
        <f t="shared" si="15"/>
        <v>2.334437254040906</v>
      </c>
      <c r="O349" s="41">
        <f t="shared" si="16"/>
        <v>-19.262562745959094</v>
      </c>
      <c r="P349" s="1">
        <v>9.1969999999999992</v>
      </c>
      <c r="Q349" s="16">
        <v>731.83</v>
      </c>
      <c r="S349" s="1"/>
    </row>
    <row r="350" spans="1:19" x14ac:dyDescent="0.2">
      <c r="A350" s="42">
        <f t="shared" si="17"/>
        <v>42395</v>
      </c>
      <c r="B350" s="16">
        <v>0</v>
      </c>
      <c r="C350" s="16">
        <v>80.709999999999994</v>
      </c>
      <c r="D350" s="16">
        <v>23.97</v>
      </c>
      <c r="E350" s="16">
        <v>21.72</v>
      </c>
      <c r="F350" s="16">
        <v>28.64</v>
      </c>
      <c r="G350" s="16">
        <v>3.95</v>
      </c>
      <c r="H350" s="16">
        <v>9.9600000000000009</v>
      </c>
      <c r="I350" s="16">
        <v>359.45</v>
      </c>
      <c r="J350" s="41">
        <v>4.3499999999999996</v>
      </c>
      <c r="K350" s="16">
        <v>18.18</v>
      </c>
      <c r="L350" s="16">
        <v>22.91</v>
      </c>
      <c r="M350" s="16">
        <v>42.157598839474787</v>
      </c>
      <c r="N350" s="16">
        <f t="shared" si="15"/>
        <v>2.3188998261537286</v>
      </c>
      <c r="O350" s="41">
        <f t="shared" si="16"/>
        <v>-19.20010017384627</v>
      </c>
      <c r="P350" s="1">
        <v>7.7759999999999998</v>
      </c>
      <c r="Q350" s="16">
        <v>731.25</v>
      </c>
      <c r="S350" s="1"/>
    </row>
    <row r="351" spans="1:19" x14ac:dyDescent="0.2">
      <c r="A351" s="42">
        <f t="shared" si="17"/>
        <v>42396</v>
      </c>
      <c r="B351" s="16">
        <v>0</v>
      </c>
      <c r="C351" s="16">
        <v>86.92</v>
      </c>
      <c r="D351" s="16">
        <v>23.8</v>
      </c>
      <c r="E351" s="16">
        <v>21.82</v>
      </c>
      <c r="F351" s="16">
        <v>28.27</v>
      </c>
      <c r="G351" s="16">
        <v>4.46</v>
      </c>
      <c r="H351" s="16">
        <v>10.02</v>
      </c>
      <c r="I351" s="16">
        <v>343.83</v>
      </c>
      <c r="J351" s="41">
        <v>4.01</v>
      </c>
      <c r="K351" s="16">
        <v>18.3</v>
      </c>
      <c r="L351" s="16">
        <v>22.9</v>
      </c>
      <c r="M351" s="16">
        <v>42.354763708876824</v>
      </c>
      <c r="N351" s="16">
        <f t="shared" si="15"/>
        <v>2.3144679622337061</v>
      </c>
      <c r="O351" s="41">
        <f t="shared" si="16"/>
        <v>-19.152532037766292</v>
      </c>
      <c r="P351" s="1">
        <v>8.5649999999999995</v>
      </c>
      <c r="Q351" s="16">
        <v>730.15</v>
      </c>
      <c r="S351" s="1"/>
    </row>
    <row r="352" spans="1:19" x14ac:dyDescent="0.2">
      <c r="A352" s="42">
        <f t="shared" si="17"/>
        <v>42397</v>
      </c>
      <c r="B352" s="16">
        <v>0</v>
      </c>
      <c r="C352" s="16">
        <v>89.86</v>
      </c>
      <c r="D352" s="16">
        <v>23.91</v>
      </c>
      <c r="E352" s="16">
        <v>22.29</v>
      </c>
      <c r="F352" s="16">
        <v>27.86</v>
      </c>
      <c r="G352" s="16">
        <v>4.24</v>
      </c>
      <c r="H352" s="16">
        <v>9.8800000000000008</v>
      </c>
      <c r="I352" s="16">
        <v>349.27</v>
      </c>
      <c r="J352" s="41">
        <v>3.52</v>
      </c>
      <c r="K352" s="16">
        <v>16.89</v>
      </c>
      <c r="L352" s="16">
        <v>22.91</v>
      </c>
      <c r="M352" s="16">
        <v>39.170836188134338</v>
      </c>
      <c r="N352" s="16">
        <f t="shared" si="15"/>
        <v>2.3191732497415236</v>
      </c>
      <c r="O352" s="41">
        <f t="shared" si="16"/>
        <v>-19.071826750258474</v>
      </c>
      <c r="P352" s="1">
        <v>8.41</v>
      </c>
      <c r="Q352" s="16">
        <v>730.62</v>
      </c>
      <c r="S352" s="1"/>
    </row>
    <row r="353" spans="1:19" x14ac:dyDescent="0.2">
      <c r="A353" s="42">
        <f t="shared" si="17"/>
        <v>42398</v>
      </c>
      <c r="B353" s="16">
        <v>0</v>
      </c>
      <c r="C353" s="16">
        <v>86.09</v>
      </c>
      <c r="D353" s="16">
        <v>23.82</v>
      </c>
      <c r="E353" s="16">
        <v>21.92</v>
      </c>
      <c r="F353" s="16">
        <v>27.39</v>
      </c>
      <c r="G353" s="16">
        <v>5.33</v>
      </c>
      <c r="H353" s="16">
        <v>11.8</v>
      </c>
      <c r="I353" s="16">
        <v>349.98</v>
      </c>
      <c r="J353" s="41">
        <v>4.3</v>
      </c>
      <c r="K353" s="16">
        <v>18.52</v>
      </c>
      <c r="L353" s="16">
        <v>23.12</v>
      </c>
      <c r="M353" s="16">
        <v>43.109813574654375</v>
      </c>
      <c r="N353" s="16">
        <f t="shared" si="15"/>
        <v>2.3277437135342534</v>
      </c>
      <c r="O353" s="41">
        <f t="shared" si="16"/>
        <v>-19.023256286465745</v>
      </c>
      <c r="P353" s="1">
        <v>9.7590000000000003</v>
      </c>
      <c r="Q353" s="16">
        <v>731.34</v>
      </c>
      <c r="S353" s="1"/>
    </row>
    <row r="354" spans="1:19" x14ac:dyDescent="0.2">
      <c r="A354" s="42">
        <f t="shared" si="17"/>
        <v>42399</v>
      </c>
      <c r="B354" s="16">
        <v>0</v>
      </c>
      <c r="C354" s="16">
        <v>80.37</v>
      </c>
      <c r="D354" s="16">
        <v>24.5</v>
      </c>
      <c r="E354" s="16">
        <v>21.72</v>
      </c>
      <c r="F354" s="16">
        <v>30.11</v>
      </c>
      <c r="G354" s="16">
        <v>4.66</v>
      </c>
      <c r="H354" s="16">
        <v>10.41</v>
      </c>
      <c r="I354" s="16">
        <v>8.1999999999999993</v>
      </c>
      <c r="J354" s="41">
        <v>4.5999999999999996</v>
      </c>
      <c r="K354" s="16">
        <v>17.22</v>
      </c>
      <c r="L354" s="16">
        <v>23.21</v>
      </c>
      <c r="M354" s="16">
        <v>39.825489218572201</v>
      </c>
      <c r="N354" s="16">
        <f t="shared" si="15"/>
        <v>2.312746179940314</v>
      </c>
      <c r="O354" s="41">
        <f t="shared" si="16"/>
        <v>-19.04625382005969</v>
      </c>
      <c r="P354" s="1">
        <v>7.61</v>
      </c>
      <c r="Q354" s="16">
        <v>731.55</v>
      </c>
      <c r="S354" s="1"/>
    </row>
    <row r="355" spans="1:19" x14ac:dyDescent="0.2">
      <c r="A355" s="42">
        <f t="shared" si="17"/>
        <v>42400</v>
      </c>
      <c r="B355" s="16">
        <v>0</v>
      </c>
      <c r="C355" s="16">
        <v>78.790000000000006</v>
      </c>
      <c r="D355" s="16">
        <v>24.32</v>
      </c>
      <c r="E355" s="16">
        <v>21.75</v>
      </c>
      <c r="F355" s="16">
        <v>29.42</v>
      </c>
      <c r="G355" s="16">
        <v>3.97</v>
      </c>
      <c r="H355" s="16">
        <v>9.6999999999999993</v>
      </c>
      <c r="I355" s="16">
        <v>4.07</v>
      </c>
      <c r="J355" s="41">
        <v>4.8499999999999996</v>
      </c>
      <c r="K355" s="16">
        <v>19.510000000000002</v>
      </c>
      <c r="L355" s="16">
        <v>23.31</v>
      </c>
      <c r="M355" s="16">
        <v>44.423007636898681</v>
      </c>
      <c r="N355" s="16">
        <f t="shared" si="15"/>
        <v>2.2769352966119261</v>
      </c>
      <c r="O355" s="41">
        <f t="shared" si="16"/>
        <v>-19.084064703388073</v>
      </c>
      <c r="P355" s="1">
        <v>8.3369999999999997</v>
      </c>
      <c r="Q355" s="16">
        <v>731.26</v>
      </c>
      <c r="S355" s="1"/>
    </row>
    <row r="356" spans="1:19" x14ac:dyDescent="0.2">
      <c r="A356" s="42">
        <f t="shared" si="17"/>
        <v>42401</v>
      </c>
      <c r="B356" s="16">
        <v>0</v>
      </c>
      <c r="C356" s="16">
        <v>79.16</v>
      </c>
      <c r="D356" s="16">
        <v>23.96</v>
      </c>
      <c r="E356" s="16">
        <v>21.55</v>
      </c>
      <c r="F356" s="16">
        <v>28.17</v>
      </c>
      <c r="G356" s="16">
        <v>4.55</v>
      </c>
      <c r="H356" s="16">
        <v>11.03</v>
      </c>
      <c r="I356" s="16">
        <v>4.43</v>
      </c>
      <c r="J356" s="41">
        <v>4.76</v>
      </c>
      <c r="K356" s="16">
        <v>19.79</v>
      </c>
      <c r="L356" s="16">
        <v>23.31</v>
      </c>
      <c r="M356" s="16">
        <v>45.426803190234722</v>
      </c>
      <c r="N356" s="16">
        <f t="shared" si="15"/>
        <v>2.2954423037005922</v>
      </c>
      <c r="O356" s="41">
        <f t="shared" si="16"/>
        <v>-19.298557696299408</v>
      </c>
      <c r="P356" s="1">
        <v>8.8130000000000006</v>
      </c>
      <c r="Q356" s="16">
        <v>730.32</v>
      </c>
      <c r="S356" s="1"/>
    </row>
    <row r="357" spans="1:19" x14ac:dyDescent="0.2">
      <c r="A357" s="42">
        <f t="shared" si="17"/>
        <v>42402</v>
      </c>
      <c r="B357" s="16">
        <v>0</v>
      </c>
      <c r="C357" s="16">
        <v>80.55</v>
      </c>
      <c r="D357" s="16">
        <v>23.96</v>
      </c>
      <c r="E357" s="16">
        <v>21.34</v>
      </c>
      <c r="F357" s="16">
        <v>28.33</v>
      </c>
      <c r="G357" s="16">
        <v>3.53</v>
      </c>
      <c r="H357" s="16">
        <v>9.27</v>
      </c>
      <c r="I357" s="16">
        <v>7.55</v>
      </c>
      <c r="J357" s="41">
        <v>3.6</v>
      </c>
      <c r="K357" s="16">
        <v>13.62</v>
      </c>
      <c r="L357" s="16">
        <v>23.32</v>
      </c>
      <c r="M357" s="16">
        <v>31.411508656851048</v>
      </c>
      <c r="N357" s="16">
        <f t="shared" si="15"/>
        <v>2.3062781686381095</v>
      </c>
      <c r="O357" s="41">
        <f t="shared" si="16"/>
        <v>-19.232721831361893</v>
      </c>
      <c r="P357" s="1">
        <v>5.0620000000000003</v>
      </c>
      <c r="Q357" s="16">
        <v>730.03</v>
      </c>
      <c r="S357" s="1"/>
    </row>
    <row r="358" spans="1:19" x14ac:dyDescent="0.2">
      <c r="A358" s="42">
        <f t="shared" si="17"/>
        <v>42403</v>
      </c>
      <c r="B358" s="16">
        <v>0</v>
      </c>
      <c r="C358" s="16">
        <v>85.75</v>
      </c>
      <c r="D358" s="16">
        <v>24.27</v>
      </c>
      <c r="E358" s="16">
        <v>22.09</v>
      </c>
      <c r="F358" s="16">
        <v>28.71</v>
      </c>
      <c r="G358" s="16">
        <v>5.07</v>
      </c>
      <c r="H358" s="16">
        <v>10.130000000000001</v>
      </c>
      <c r="I358" s="16">
        <v>353.25</v>
      </c>
      <c r="J358" s="41">
        <v>4.4000000000000004</v>
      </c>
      <c r="K358" s="16">
        <v>19.010000000000002</v>
      </c>
      <c r="L358" s="16">
        <v>23.33</v>
      </c>
      <c r="M358" s="16">
        <v>43.656725767167465</v>
      </c>
      <c r="N358" s="16">
        <f t="shared" si="15"/>
        <v>2.2965137173680938</v>
      </c>
      <c r="O358" s="41">
        <f t="shared" si="16"/>
        <v>-19.084486282631907</v>
      </c>
      <c r="P358" s="1">
        <v>8.7880000000000003</v>
      </c>
      <c r="Q358" s="16">
        <v>730.09</v>
      </c>
      <c r="S358" s="1"/>
    </row>
    <row r="359" spans="1:19" x14ac:dyDescent="0.2">
      <c r="A359" s="42">
        <f t="shared" si="17"/>
        <v>42404</v>
      </c>
      <c r="B359" s="16">
        <v>0</v>
      </c>
      <c r="C359" s="16">
        <v>80.7</v>
      </c>
      <c r="D359" s="16">
        <v>24.29</v>
      </c>
      <c r="E359" s="16">
        <v>22.12</v>
      </c>
      <c r="F359" s="16">
        <v>29.42</v>
      </c>
      <c r="G359" s="16">
        <v>5.03</v>
      </c>
      <c r="H359" s="16">
        <v>11.29</v>
      </c>
      <c r="I359" s="16">
        <v>356.49</v>
      </c>
      <c r="J359" s="41">
        <v>5.14</v>
      </c>
      <c r="K359" s="16">
        <v>21.89</v>
      </c>
      <c r="L359" s="16">
        <v>23.56</v>
      </c>
      <c r="M359" s="16">
        <v>50.261489692044371</v>
      </c>
      <c r="N359" s="16">
        <f t="shared" si="15"/>
        <v>2.2960936360001996</v>
      </c>
      <c r="O359" s="41">
        <f t="shared" si="16"/>
        <v>-19.088906363999801</v>
      </c>
      <c r="P359" s="1">
        <v>10.093</v>
      </c>
      <c r="Q359" s="16">
        <v>730.54</v>
      </c>
      <c r="S359" s="1"/>
    </row>
    <row r="360" spans="1:19" x14ac:dyDescent="0.2">
      <c r="A360" s="42">
        <f t="shared" si="17"/>
        <v>42405</v>
      </c>
      <c r="B360" s="16">
        <v>0</v>
      </c>
      <c r="C360" s="16">
        <v>74.31</v>
      </c>
      <c r="D360" s="16">
        <v>23.89</v>
      </c>
      <c r="E360" s="16">
        <v>21.82</v>
      </c>
      <c r="F360" s="16">
        <v>28.51</v>
      </c>
      <c r="G360" s="16">
        <v>5.13</v>
      </c>
      <c r="H360" s="16">
        <v>12.47</v>
      </c>
      <c r="I360" s="16">
        <v>12.93</v>
      </c>
      <c r="J360" s="41">
        <v>5.21</v>
      </c>
      <c r="K360" s="16">
        <v>18.98</v>
      </c>
      <c r="L360" s="16">
        <v>23.71</v>
      </c>
      <c r="M360" s="16">
        <v>44.010361091647106</v>
      </c>
      <c r="N360" s="16">
        <f t="shared" si="15"/>
        <v>2.318775610729563</v>
      </c>
      <c r="O360" s="41">
        <f t="shared" si="16"/>
        <v>-18.993224389270438</v>
      </c>
      <c r="P360" s="1">
        <v>8.2460000000000004</v>
      </c>
      <c r="Q360" s="16">
        <v>731.39</v>
      </c>
      <c r="S360" s="1"/>
    </row>
    <row r="361" spans="1:19" x14ac:dyDescent="0.2">
      <c r="A361" s="42">
        <f t="shared" si="17"/>
        <v>42406</v>
      </c>
      <c r="B361" s="16">
        <v>0</v>
      </c>
      <c r="C361" s="16">
        <v>74.03</v>
      </c>
      <c r="D361" s="16">
        <v>23.46</v>
      </c>
      <c r="E361" s="16">
        <v>21.16</v>
      </c>
      <c r="F361" s="16">
        <v>27.2</v>
      </c>
      <c r="G361" s="16">
        <v>5.24</v>
      </c>
      <c r="H361" s="16">
        <v>13.21</v>
      </c>
      <c r="I361" s="16">
        <v>7.16</v>
      </c>
      <c r="J361" s="41">
        <v>4.83</v>
      </c>
      <c r="K361" s="16">
        <v>16.36</v>
      </c>
      <c r="L361" s="16">
        <v>23.81</v>
      </c>
      <c r="M361" s="16">
        <v>37.598614834712421</v>
      </c>
      <c r="N361" s="16">
        <f t="shared" si="15"/>
        <v>2.2982038407525929</v>
      </c>
      <c r="O361" s="41">
        <f t="shared" si="16"/>
        <v>-18.919796159247408</v>
      </c>
      <c r="P361" s="1">
        <v>6.694</v>
      </c>
      <c r="Q361" s="16">
        <v>730.91</v>
      </c>
      <c r="S361" s="1"/>
    </row>
    <row r="362" spans="1:19" x14ac:dyDescent="0.2">
      <c r="A362" s="42">
        <f t="shared" si="17"/>
        <v>42407</v>
      </c>
      <c r="B362" s="16">
        <v>0</v>
      </c>
      <c r="C362" s="16">
        <v>74.89</v>
      </c>
      <c r="D362" s="16">
        <v>23.45</v>
      </c>
      <c r="E362" s="16">
        <v>21.45</v>
      </c>
      <c r="F362" s="16">
        <v>26.66</v>
      </c>
      <c r="G362" s="16">
        <v>6.88</v>
      </c>
      <c r="H362" s="16">
        <v>15.5</v>
      </c>
      <c r="I362" s="16">
        <v>357.76</v>
      </c>
      <c r="J362" s="41">
        <v>5.74</v>
      </c>
      <c r="K362" s="16">
        <v>21.86</v>
      </c>
      <c r="L362" s="16">
        <v>23.96</v>
      </c>
      <c r="M362" s="16">
        <v>50.724939455178692</v>
      </c>
      <c r="N362" s="16">
        <f t="shared" si="15"/>
        <v>2.3204455377483391</v>
      </c>
      <c r="O362" s="41">
        <f t="shared" si="16"/>
        <v>-18.954554462251661</v>
      </c>
      <c r="P362" s="1">
        <v>10.558</v>
      </c>
      <c r="Q362" s="16">
        <v>731.11</v>
      </c>
      <c r="S362" s="1"/>
    </row>
    <row r="363" spans="1:19" x14ac:dyDescent="0.2">
      <c r="A363" s="42">
        <f t="shared" si="17"/>
        <v>42408</v>
      </c>
      <c r="B363" s="16">
        <v>18.979999999999997</v>
      </c>
      <c r="C363" s="16">
        <v>97.77</v>
      </c>
      <c r="D363" s="16">
        <v>22.76</v>
      </c>
      <c r="E363" s="16">
        <v>21.51</v>
      </c>
      <c r="F363" s="16">
        <v>24.88</v>
      </c>
      <c r="G363" s="16">
        <v>6.16</v>
      </c>
      <c r="H363" s="16">
        <v>13.72</v>
      </c>
      <c r="I363" s="16">
        <v>345.82</v>
      </c>
      <c r="J363" s="41">
        <v>1.21</v>
      </c>
      <c r="K363" s="16">
        <v>7.29</v>
      </c>
      <c r="L363" s="16">
        <v>23.55</v>
      </c>
      <c r="M363" s="16">
        <v>17.056748403975437</v>
      </c>
      <c r="N363" s="16">
        <f t="shared" si="15"/>
        <v>2.33974600877578</v>
      </c>
      <c r="O363" s="41">
        <f t="shared" si="16"/>
        <v>-19.069253991224219</v>
      </c>
      <c r="P363" s="1">
        <v>5.67</v>
      </c>
      <c r="Q363" s="16">
        <v>730.7</v>
      </c>
      <c r="S363" s="1"/>
    </row>
    <row r="364" spans="1:19" x14ac:dyDescent="0.2">
      <c r="A364" s="42">
        <f t="shared" si="17"/>
        <v>42409</v>
      </c>
      <c r="B364" s="16">
        <v>0</v>
      </c>
      <c r="C364" s="16">
        <v>84.3</v>
      </c>
      <c r="D364" s="16">
        <v>24.45</v>
      </c>
      <c r="E364" s="16">
        <v>22.56</v>
      </c>
      <c r="F364" s="16">
        <v>28.94</v>
      </c>
      <c r="G364" s="16">
        <v>5.75</v>
      </c>
      <c r="H364" s="16">
        <v>11.54</v>
      </c>
      <c r="I364" s="16">
        <v>1.91</v>
      </c>
      <c r="J364" s="41">
        <v>3.86</v>
      </c>
      <c r="K364" s="16">
        <v>15.43</v>
      </c>
      <c r="L364" s="16">
        <v>23.77</v>
      </c>
      <c r="M364" s="16">
        <v>35.915542242270867</v>
      </c>
      <c r="N364" s="16">
        <f t="shared" si="15"/>
        <v>2.3276436968419225</v>
      </c>
      <c r="O364" s="41">
        <f t="shared" si="16"/>
        <v>-18.963356303158079</v>
      </c>
      <c r="P364" s="1">
        <v>9.1080000000000005</v>
      </c>
      <c r="Q364" s="16">
        <v>731.19</v>
      </c>
      <c r="S364" s="1"/>
    </row>
    <row r="365" spans="1:19" x14ac:dyDescent="0.2">
      <c r="A365" s="42">
        <f t="shared" si="17"/>
        <v>42410</v>
      </c>
      <c r="B365" s="16">
        <v>0</v>
      </c>
      <c r="C365" s="16">
        <v>83.65</v>
      </c>
      <c r="D365" s="16">
        <v>24.42</v>
      </c>
      <c r="E365" s="16">
        <v>22.83</v>
      </c>
      <c r="F365" s="16">
        <v>28.01</v>
      </c>
      <c r="G365" s="16">
        <v>6.75</v>
      </c>
      <c r="H365" s="16">
        <v>14.37</v>
      </c>
      <c r="I365" s="16">
        <v>8.1</v>
      </c>
      <c r="J365" s="41">
        <v>4.21</v>
      </c>
      <c r="K365" s="16">
        <v>16.29</v>
      </c>
      <c r="L365" s="16">
        <v>23.85</v>
      </c>
      <c r="M365" s="16">
        <v>38.195120644682461</v>
      </c>
      <c r="N365" s="16">
        <f t="shared" si="15"/>
        <v>2.3446973999191201</v>
      </c>
      <c r="O365" s="41">
        <f t="shared" si="16"/>
        <v>-19.046302600080878</v>
      </c>
      <c r="P365" s="1">
        <v>10.132999999999999</v>
      </c>
      <c r="Q365" s="16">
        <v>731.65</v>
      </c>
      <c r="S365" s="1"/>
    </row>
    <row r="366" spans="1:19" x14ac:dyDescent="0.2">
      <c r="A366" s="42">
        <f t="shared" si="17"/>
        <v>42411</v>
      </c>
      <c r="B366" s="16">
        <v>1.52</v>
      </c>
      <c r="C366" s="16">
        <v>83.74</v>
      </c>
      <c r="D366" s="16">
        <v>24.17</v>
      </c>
      <c r="E366" s="16">
        <v>22.43</v>
      </c>
      <c r="F366" s="16">
        <v>27.71</v>
      </c>
      <c r="G366" s="16">
        <v>5.0199999999999996</v>
      </c>
      <c r="H366" s="16">
        <v>13.11</v>
      </c>
      <c r="I366" s="16">
        <v>16.739999999999998</v>
      </c>
      <c r="J366" s="41">
        <v>3.69</v>
      </c>
      <c r="K366" s="16">
        <v>12.21</v>
      </c>
      <c r="L366" s="16">
        <v>24.04</v>
      </c>
      <c r="M366" s="16">
        <v>28.597200466214563</v>
      </c>
      <c r="N366" s="16">
        <f t="shared" si="15"/>
        <v>2.3421130602960329</v>
      </c>
      <c r="O366" s="41">
        <f t="shared" si="16"/>
        <v>-19.016886939703969</v>
      </c>
      <c r="P366" s="1">
        <v>7.9029999999999996</v>
      </c>
      <c r="Q366" s="16">
        <v>731.08</v>
      </c>
      <c r="S366" s="1"/>
    </row>
    <row r="367" spans="1:19" x14ac:dyDescent="0.2">
      <c r="A367" s="42">
        <f t="shared" si="17"/>
        <v>42412</v>
      </c>
      <c r="B367" s="16">
        <v>0.25</v>
      </c>
      <c r="C367" s="16">
        <v>84.36</v>
      </c>
      <c r="D367" s="16">
        <v>23.71</v>
      </c>
      <c r="E367" s="16">
        <v>22.36</v>
      </c>
      <c r="F367" s="16">
        <v>27.38</v>
      </c>
      <c r="G367" s="16">
        <v>5.17</v>
      </c>
      <c r="H367" s="16">
        <v>11.66</v>
      </c>
      <c r="I367" s="16">
        <v>8.24</v>
      </c>
      <c r="J367" s="41">
        <v>3.5</v>
      </c>
      <c r="K367" s="16">
        <v>13.02</v>
      </c>
      <c r="L367" s="16">
        <v>24.08</v>
      </c>
      <c r="M367" s="16">
        <v>30.240010644483746</v>
      </c>
      <c r="N367" s="16">
        <f t="shared" si="15"/>
        <v>2.322581462709965</v>
      </c>
      <c r="O367" s="41">
        <f t="shared" si="16"/>
        <v>-18.995418537290035</v>
      </c>
      <c r="P367" s="1">
        <v>7.4260000000000002</v>
      </c>
      <c r="Q367" s="16">
        <v>730.99</v>
      </c>
      <c r="S367" s="1"/>
    </row>
    <row r="368" spans="1:19" x14ac:dyDescent="0.2">
      <c r="A368" s="42">
        <f t="shared" si="17"/>
        <v>42413</v>
      </c>
      <c r="B368" s="16">
        <v>0</v>
      </c>
      <c r="C368" s="16">
        <v>77.180000000000007</v>
      </c>
      <c r="D368" s="16">
        <v>24.38</v>
      </c>
      <c r="E368" s="16">
        <v>22.05</v>
      </c>
      <c r="F368" s="16">
        <v>29.15</v>
      </c>
      <c r="G368" s="16">
        <v>5.69</v>
      </c>
      <c r="H368" s="16">
        <v>13.03</v>
      </c>
      <c r="I368" s="16">
        <v>6.11</v>
      </c>
      <c r="J368" s="41">
        <v>5.66</v>
      </c>
      <c r="K368" s="16">
        <v>20.51</v>
      </c>
      <c r="L368" s="16">
        <v>24.28</v>
      </c>
      <c r="M368" s="16">
        <v>47.415559090276801</v>
      </c>
      <c r="N368" s="16">
        <f t="shared" si="15"/>
        <v>2.3118263817784883</v>
      </c>
      <c r="O368" s="41">
        <f t="shared" si="16"/>
        <v>-18.964173618221512</v>
      </c>
      <c r="P368" s="1">
        <v>10.855</v>
      </c>
      <c r="Q368" s="16">
        <v>730.33</v>
      </c>
      <c r="S368" s="1"/>
    </row>
    <row r="369" spans="1:19" x14ac:dyDescent="0.2">
      <c r="A369" s="42">
        <f t="shared" si="17"/>
        <v>42414</v>
      </c>
      <c r="B369" s="16">
        <v>0.25</v>
      </c>
      <c r="C369" s="16">
        <v>82.49</v>
      </c>
      <c r="D369" s="16">
        <v>23.96</v>
      </c>
      <c r="E369" s="16">
        <v>22.05</v>
      </c>
      <c r="F369" s="16">
        <v>28.32</v>
      </c>
      <c r="G369" s="16">
        <v>4.7699999999999996</v>
      </c>
      <c r="H369" s="16">
        <v>12.88</v>
      </c>
      <c r="I369" s="16">
        <v>14.5</v>
      </c>
      <c r="J369" s="41">
        <v>3.93</v>
      </c>
      <c r="K369" s="16">
        <v>14.05</v>
      </c>
      <c r="L369" s="16">
        <v>24.22</v>
      </c>
      <c r="M369" s="16">
        <v>32.954008399810952</v>
      </c>
      <c r="N369" s="16">
        <f t="shared" si="15"/>
        <v>2.3454810248975764</v>
      </c>
      <c r="O369" s="41">
        <f t="shared" si="16"/>
        <v>-19.096518975102423</v>
      </c>
      <c r="P369" s="1">
        <v>7.1360000000000001</v>
      </c>
      <c r="Q369" s="16">
        <v>728.93</v>
      </c>
      <c r="S369" s="1"/>
    </row>
    <row r="370" spans="1:19" x14ac:dyDescent="0.2">
      <c r="A370" s="42">
        <f t="shared" si="17"/>
        <v>42415</v>
      </c>
      <c r="B370" s="16">
        <v>0</v>
      </c>
      <c r="C370" s="16">
        <v>83.27</v>
      </c>
      <c r="D370" s="16">
        <v>24.23</v>
      </c>
      <c r="E370" s="16">
        <v>21.95</v>
      </c>
      <c r="F370" s="16">
        <v>29.32</v>
      </c>
      <c r="G370" s="16">
        <v>4.3099999999999996</v>
      </c>
      <c r="H370" s="16">
        <v>9.94</v>
      </c>
      <c r="I370" s="16">
        <v>9.9</v>
      </c>
      <c r="J370" s="41">
        <v>3.83</v>
      </c>
      <c r="K370" s="16">
        <v>14.42</v>
      </c>
      <c r="L370" s="16">
        <v>24.29</v>
      </c>
      <c r="M370" s="16">
        <v>33.340994136029934</v>
      </c>
      <c r="N370" s="16">
        <f t="shared" si="15"/>
        <v>2.3121355156747527</v>
      </c>
      <c r="O370" s="41">
        <f t="shared" si="16"/>
        <v>-19.102864484325245</v>
      </c>
      <c r="P370" s="1">
        <v>7.4790000000000001</v>
      </c>
      <c r="Q370" s="16">
        <v>728.05</v>
      </c>
      <c r="S370" s="1"/>
    </row>
    <row r="371" spans="1:19" x14ac:dyDescent="0.2">
      <c r="A371" s="42">
        <f t="shared" si="17"/>
        <v>42416</v>
      </c>
      <c r="B371" s="16">
        <v>0</v>
      </c>
      <c r="C371" s="16">
        <v>90.21</v>
      </c>
      <c r="D371" s="16">
        <v>24.03</v>
      </c>
      <c r="E371" s="16">
        <v>22.36</v>
      </c>
      <c r="F371" s="16">
        <v>27.19</v>
      </c>
      <c r="G371" s="16">
        <v>5.33</v>
      </c>
      <c r="H371" s="16">
        <v>10.51</v>
      </c>
      <c r="I371" s="16">
        <v>355.17</v>
      </c>
      <c r="J371" s="41">
        <v>3.19</v>
      </c>
      <c r="K371" s="16">
        <v>12.95</v>
      </c>
      <c r="L371" s="16">
        <v>24.2</v>
      </c>
      <c r="M371" s="16">
        <v>30.477178727966912</v>
      </c>
      <c r="N371" s="16">
        <f t="shared" si="15"/>
        <v>2.3534500948237</v>
      </c>
      <c r="O371" s="41">
        <f t="shared" si="16"/>
        <v>-19.091549905176301</v>
      </c>
      <c r="P371" s="1">
        <v>7.4619999999999997</v>
      </c>
      <c r="Q371" s="16">
        <v>727.96</v>
      </c>
      <c r="S371" s="1"/>
    </row>
    <row r="372" spans="1:19" x14ac:dyDescent="0.2">
      <c r="A372" s="42">
        <f t="shared" si="17"/>
        <v>42417</v>
      </c>
      <c r="B372" s="16">
        <v>0</v>
      </c>
      <c r="C372" s="16">
        <v>87.8</v>
      </c>
      <c r="D372" s="16">
        <v>24.92</v>
      </c>
      <c r="E372" s="16">
        <v>22.87</v>
      </c>
      <c r="F372" s="16">
        <v>29.01</v>
      </c>
      <c r="G372" s="16">
        <v>5.48</v>
      </c>
      <c r="H372" s="16">
        <v>11.58</v>
      </c>
      <c r="I372" s="16">
        <v>354.68</v>
      </c>
      <c r="J372" s="41">
        <v>4.42</v>
      </c>
      <c r="K372" s="16">
        <v>18.8</v>
      </c>
      <c r="L372" s="16">
        <v>24.26</v>
      </c>
      <c r="M372" s="16">
        <v>43.794793015767141</v>
      </c>
      <c r="N372" s="16">
        <f t="shared" si="15"/>
        <v>2.3295102667961243</v>
      </c>
      <c r="O372" s="41">
        <f t="shared" si="16"/>
        <v>-19.116489733203878</v>
      </c>
      <c r="P372" s="1">
        <v>10.445</v>
      </c>
      <c r="Q372" s="16">
        <v>729.68</v>
      </c>
      <c r="S372" s="1"/>
    </row>
    <row r="373" spans="1:19" x14ac:dyDescent="0.2">
      <c r="A373" s="42">
        <f t="shared" si="17"/>
        <v>42418</v>
      </c>
      <c r="B373" s="16">
        <v>0</v>
      </c>
      <c r="C373" s="16">
        <v>82.39</v>
      </c>
      <c r="D373" s="16">
        <v>24.83</v>
      </c>
      <c r="E373" s="16">
        <v>22.76</v>
      </c>
      <c r="F373" s="16">
        <v>29.73</v>
      </c>
      <c r="G373" s="16">
        <v>4.5</v>
      </c>
      <c r="H373" s="16">
        <v>11.96</v>
      </c>
      <c r="I373" s="16">
        <v>17.55</v>
      </c>
      <c r="J373" s="41">
        <v>3.96</v>
      </c>
      <c r="K373" s="16">
        <v>14.35</v>
      </c>
      <c r="L373" s="16">
        <v>24.42</v>
      </c>
      <c r="M373" s="16">
        <v>33.258482106985696</v>
      </c>
      <c r="N373" s="16">
        <f t="shared" si="15"/>
        <v>2.3176642583265292</v>
      </c>
      <c r="O373" s="41">
        <f t="shared" si="16"/>
        <v>-19.112335741673469</v>
      </c>
      <c r="P373" s="1">
        <v>7.0629999999999997</v>
      </c>
      <c r="Q373" s="16">
        <v>730.25</v>
      </c>
      <c r="S373" s="1"/>
    </row>
    <row r="374" spans="1:19" x14ac:dyDescent="0.2">
      <c r="A374" s="42">
        <f t="shared" si="17"/>
        <v>42419</v>
      </c>
      <c r="B374" s="16">
        <v>0</v>
      </c>
      <c r="C374" s="16">
        <v>75.45</v>
      </c>
      <c r="D374" s="16">
        <v>24.65</v>
      </c>
      <c r="E374" s="16">
        <v>22.49</v>
      </c>
      <c r="F374" s="16">
        <v>29.55</v>
      </c>
      <c r="G374" s="16">
        <v>5.45</v>
      </c>
      <c r="H374" s="16">
        <v>14.82</v>
      </c>
      <c r="I374" s="16">
        <v>13.03</v>
      </c>
      <c r="J374" s="41">
        <v>6</v>
      </c>
      <c r="K374" s="16">
        <v>20.149999999999999</v>
      </c>
      <c r="L374" s="16">
        <v>24.78</v>
      </c>
      <c r="M374" s="16">
        <v>46.254774681680686</v>
      </c>
      <c r="N374" s="16">
        <f t="shared" si="15"/>
        <v>2.2955223167087189</v>
      </c>
      <c r="O374" s="41">
        <f t="shared" si="16"/>
        <v>-19.115477683291282</v>
      </c>
      <c r="P374" s="1">
        <v>10.521000000000001</v>
      </c>
      <c r="Q374" s="16">
        <v>730.23</v>
      </c>
      <c r="S374" s="1"/>
    </row>
    <row r="375" spans="1:19" x14ac:dyDescent="0.2">
      <c r="A375" s="42">
        <f t="shared" si="17"/>
        <v>42420</v>
      </c>
      <c r="B375" s="16">
        <v>0</v>
      </c>
      <c r="C375" s="16">
        <v>75.92</v>
      </c>
      <c r="D375" s="16">
        <v>24.54</v>
      </c>
      <c r="E375" s="16">
        <v>22.16</v>
      </c>
      <c r="F375" s="16">
        <v>29.52</v>
      </c>
      <c r="G375" s="16">
        <v>5.68</v>
      </c>
      <c r="H375" s="16">
        <v>14.66</v>
      </c>
      <c r="I375" s="16">
        <v>9.74</v>
      </c>
      <c r="J375" s="41">
        <v>5.96</v>
      </c>
      <c r="K375" s="16">
        <v>20.54</v>
      </c>
      <c r="L375" s="16">
        <v>24.86</v>
      </c>
      <c r="M375" s="16">
        <v>47.119898186204161</v>
      </c>
      <c r="N375" s="16">
        <f t="shared" si="15"/>
        <v>2.2940554131550224</v>
      </c>
      <c r="O375" s="41">
        <f t="shared" si="16"/>
        <v>-19.117944586844978</v>
      </c>
      <c r="P375" s="1">
        <v>10.545999999999999</v>
      </c>
      <c r="Q375" s="16">
        <v>729.48</v>
      </c>
      <c r="S375" s="1"/>
    </row>
    <row r="376" spans="1:19" x14ac:dyDescent="0.2">
      <c r="A376" s="42">
        <f t="shared" si="17"/>
        <v>42421</v>
      </c>
      <c r="B376" s="16">
        <v>0</v>
      </c>
      <c r="C376" s="16">
        <v>80.44</v>
      </c>
      <c r="D376" s="16">
        <v>24.2</v>
      </c>
      <c r="E376" s="16">
        <v>21.68</v>
      </c>
      <c r="F376" s="16">
        <v>30.09</v>
      </c>
      <c r="G376" s="16">
        <v>4.37</v>
      </c>
      <c r="H376" s="16">
        <v>12.25</v>
      </c>
      <c r="I376" s="16">
        <v>11.9</v>
      </c>
      <c r="J376" s="41">
        <v>4.41</v>
      </c>
      <c r="K376" s="16">
        <v>16.239999999999998</v>
      </c>
      <c r="L376" s="16">
        <v>24.8</v>
      </c>
      <c r="M376" s="16">
        <v>37.563622822395232</v>
      </c>
      <c r="N376" s="16">
        <f t="shared" si="15"/>
        <v>2.3130309619701501</v>
      </c>
      <c r="O376" s="41">
        <f t="shared" si="16"/>
        <v>-19.121969038029849</v>
      </c>
      <c r="P376" s="1">
        <v>7.5860000000000003</v>
      </c>
      <c r="Q376" s="16">
        <v>729.33</v>
      </c>
      <c r="S376" s="1"/>
    </row>
    <row r="377" spans="1:19" x14ac:dyDescent="0.2">
      <c r="A377" s="42">
        <f t="shared" si="17"/>
        <v>42422</v>
      </c>
      <c r="B377" s="16">
        <v>0</v>
      </c>
      <c r="C377" s="16">
        <v>88.11</v>
      </c>
      <c r="D377" s="16">
        <v>23.82</v>
      </c>
      <c r="E377" s="16">
        <v>21.72</v>
      </c>
      <c r="F377" s="16">
        <v>27.64</v>
      </c>
      <c r="G377" s="16">
        <v>4.74</v>
      </c>
      <c r="H377" s="16">
        <v>10.78</v>
      </c>
      <c r="I377" s="16">
        <v>353.29</v>
      </c>
      <c r="J377" s="41">
        <v>3.73</v>
      </c>
      <c r="K377" s="16">
        <v>16.18</v>
      </c>
      <c r="L377" s="16">
        <v>24.7</v>
      </c>
      <c r="M377" s="16">
        <v>37.728906080574937</v>
      </c>
      <c r="N377" s="16">
        <f t="shared" si="15"/>
        <v>2.3318236143742235</v>
      </c>
      <c r="O377" s="41">
        <f t="shared" ref="O377:O440" si="18">N377-$N2152</f>
        <v>2.3318236143742235</v>
      </c>
      <c r="P377" s="1">
        <v>8.4700000000000006</v>
      </c>
      <c r="Q377" s="16">
        <v>729.11</v>
      </c>
      <c r="S377" s="1"/>
    </row>
    <row r="378" spans="1:19" x14ac:dyDescent="0.2">
      <c r="A378" s="42">
        <f t="shared" si="17"/>
        <v>42423</v>
      </c>
      <c r="B378" s="16">
        <v>0</v>
      </c>
      <c r="C378" s="16">
        <v>84.46</v>
      </c>
      <c r="D378" s="16">
        <v>24.3</v>
      </c>
      <c r="E378" s="16">
        <v>21.92</v>
      </c>
      <c r="F378" s="16">
        <v>30.23</v>
      </c>
      <c r="G378" s="16">
        <v>3.74</v>
      </c>
      <c r="H378" s="16">
        <v>7.76</v>
      </c>
      <c r="I378" s="16">
        <v>359.96</v>
      </c>
      <c r="J378" s="41">
        <v>3.52</v>
      </c>
      <c r="K378" s="16">
        <v>12.66</v>
      </c>
      <c r="L378" s="16">
        <v>24.81</v>
      </c>
      <c r="M378" s="16">
        <v>29.08000383616135</v>
      </c>
      <c r="N378" s="16">
        <f t="shared" si="15"/>
        <v>2.2969987232354936</v>
      </c>
      <c r="O378" s="41">
        <f t="shared" si="18"/>
        <v>2.2969987232354936</v>
      </c>
      <c r="P378" s="1">
        <v>5.2279999999999998</v>
      </c>
      <c r="Q378" s="16">
        <v>729.22</v>
      </c>
      <c r="S378" s="1"/>
    </row>
    <row r="379" spans="1:19" x14ac:dyDescent="0.2">
      <c r="A379" s="42">
        <f t="shared" si="17"/>
        <v>42424</v>
      </c>
      <c r="B379" s="16">
        <v>0</v>
      </c>
      <c r="C379" s="16">
        <v>91.04</v>
      </c>
      <c r="D379" s="16">
        <v>23.81</v>
      </c>
      <c r="E379" s="16">
        <v>21.85</v>
      </c>
      <c r="F379" s="16">
        <v>27.43</v>
      </c>
      <c r="G379" s="16">
        <v>4.66</v>
      </c>
      <c r="H379" s="16">
        <v>9.92</v>
      </c>
      <c r="I379" s="16">
        <v>352.03</v>
      </c>
      <c r="J379" s="41">
        <v>3.48</v>
      </c>
      <c r="K379" s="16">
        <v>14.85</v>
      </c>
      <c r="L379" s="16">
        <v>24.84</v>
      </c>
      <c r="M379" s="16">
        <v>33.884882327478579</v>
      </c>
      <c r="N379" s="16">
        <f t="shared" si="15"/>
        <v>2.2818102577426651</v>
      </c>
      <c r="O379" s="41">
        <f t="shared" si="18"/>
        <v>2.2818102577426651</v>
      </c>
      <c r="P379" s="1">
        <v>7.6369999999999996</v>
      </c>
      <c r="Q379" s="16">
        <v>730.06</v>
      </c>
      <c r="S379" s="1"/>
    </row>
    <row r="380" spans="1:19" x14ac:dyDescent="0.2">
      <c r="A380" s="42">
        <f t="shared" si="17"/>
        <v>42425</v>
      </c>
      <c r="B380" s="16">
        <v>0</v>
      </c>
      <c r="C380" s="16">
        <v>87.3</v>
      </c>
      <c r="D380" s="16">
        <v>24.29</v>
      </c>
      <c r="E380" s="16">
        <v>22.22</v>
      </c>
      <c r="F380" s="16">
        <v>28.47</v>
      </c>
      <c r="G380" s="16">
        <v>5.78</v>
      </c>
      <c r="H380" s="16">
        <v>12.78</v>
      </c>
      <c r="I380" s="16">
        <v>353.72</v>
      </c>
      <c r="J380" s="41">
        <v>5.03</v>
      </c>
      <c r="K380" s="16">
        <v>21.57</v>
      </c>
      <c r="L380" s="16">
        <v>25.01</v>
      </c>
      <c r="M380" s="16">
        <v>49.957102384900033</v>
      </c>
      <c r="N380" s="16">
        <f t="shared" si="15"/>
        <v>2.3160455440380172</v>
      </c>
      <c r="O380" s="41">
        <f t="shared" si="18"/>
        <v>2.3160455440380172</v>
      </c>
      <c r="P380" s="1">
        <v>12.243</v>
      </c>
      <c r="Q380" s="16">
        <v>731.07</v>
      </c>
      <c r="S380" s="1"/>
    </row>
    <row r="381" spans="1:19" x14ac:dyDescent="0.2">
      <c r="A381" s="42">
        <f t="shared" si="17"/>
        <v>42426</v>
      </c>
      <c r="B381" s="16">
        <v>0</v>
      </c>
      <c r="C381" s="16">
        <v>73.52</v>
      </c>
      <c r="D381" s="16">
        <v>24.53</v>
      </c>
      <c r="E381" s="16">
        <v>21.68</v>
      </c>
      <c r="F381" s="16">
        <v>29.86</v>
      </c>
      <c r="G381" s="16">
        <v>5.24</v>
      </c>
      <c r="H381" s="16">
        <v>14.03</v>
      </c>
      <c r="I381" s="16">
        <v>26.71</v>
      </c>
      <c r="J381" s="41">
        <v>6.63</v>
      </c>
      <c r="K381" s="16">
        <v>22.37</v>
      </c>
      <c r="L381" s="16">
        <v>25.35</v>
      </c>
      <c r="M381" s="16">
        <v>52.20091117472073</v>
      </c>
      <c r="N381" s="16">
        <f t="shared" si="15"/>
        <v>2.3335230744175561</v>
      </c>
      <c r="O381" s="41">
        <f t="shared" si="18"/>
        <v>2.3335230744175561</v>
      </c>
      <c r="P381" s="1">
        <v>11.169</v>
      </c>
      <c r="Q381" s="16">
        <v>731.24</v>
      </c>
      <c r="S381" s="1"/>
    </row>
    <row r="382" spans="1:19" x14ac:dyDescent="0.2">
      <c r="A382" s="42">
        <f t="shared" si="17"/>
        <v>42427</v>
      </c>
      <c r="B382" s="16">
        <v>0</v>
      </c>
      <c r="C382" s="16">
        <v>78.5</v>
      </c>
      <c r="D382" s="16">
        <v>23.79</v>
      </c>
      <c r="E382" s="16">
        <v>21.55</v>
      </c>
      <c r="F382" s="16">
        <v>28.52</v>
      </c>
      <c r="G382" s="16">
        <v>5.56</v>
      </c>
      <c r="H382" s="16">
        <v>12.5</v>
      </c>
      <c r="I382" s="16">
        <v>3.68</v>
      </c>
      <c r="J382" s="41">
        <v>5.0199999999999996</v>
      </c>
      <c r="K382" s="16">
        <v>17.86</v>
      </c>
      <c r="L382" s="16">
        <v>25.2</v>
      </c>
      <c r="M382" s="16">
        <v>41.665118666121771</v>
      </c>
      <c r="N382" s="16">
        <f t="shared" si="15"/>
        <v>2.3328733855611294</v>
      </c>
      <c r="O382" s="41">
        <f t="shared" si="18"/>
        <v>2.3328733855611294</v>
      </c>
      <c r="P382" s="1">
        <v>8.6080000000000005</v>
      </c>
      <c r="Q382" s="16">
        <v>730.68</v>
      </c>
      <c r="S382" s="1"/>
    </row>
    <row r="383" spans="1:19" x14ac:dyDescent="0.2">
      <c r="A383" s="42">
        <f t="shared" si="17"/>
        <v>42428</v>
      </c>
      <c r="B383" s="16">
        <v>0.75</v>
      </c>
      <c r="C383" s="16">
        <v>80.67</v>
      </c>
      <c r="D383" s="16">
        <v>23.68</v>
      </c>
      <c r="E383" s="16">
        <v>20.67</v>
      </c>
      <c r="F383" s="16">
        <v>29.22</v>
      </c>
      <c r="G383" s="16">
        <v>4.8499999999999996</v>
      </c>
      <c r="H383" s="16">
        <v>11.94</v>
      </c>
      <c r="I383" s="16">
        <v>6.35</v>
      </c>
      <c r="J383" s="41">
        <v>4.6500000000000004</v>
      </c>
      <c r="K383" s="16">
        <v>16.66</v>
      </c>
      <c r="L383" s="16">
        <v>25.29</v>
      </c>
      <c r="M383" s="16">
        <v>38.330077492187272</v>
      </c>
      <c r="N383" s="16">
        <f t="shared" si="15"/>
        <v>2.300724939507039</v>
      </c>
      <c r="O383" s="41">
        <f t="shared" si="18"/>
        <v>2.300724939507039</v>
      </c>
      <c r="P383" s="1">
        <v>8.7690000000000001</v>
      </c>
      <c r="Q383" s="16">
        <v>730.84</v>
      </c>
      <c r="S383" s="1"/>
    </row>
    <row r="384" spans="1:19" x14ac:dyDescent="0.2">
      <c r="A384" s="42">
        <f t="shared" si="17"/>
        <v>42429</v>
      </c>
      <c r="B384" s="16">
        <v>0</v>
      </c>
      <c r="C384" s="16">
        <v>88.67</v>
      </c>
      <c r="D384" s="16">
        <v>22.84</v>
      </c>
      <c r="E384" s="16">
        <v>20.8</v>
      </c>
      <c r="F384" s="16">
        <v>27.19</v>
      </c>
      <c r="G384" s="16">
        <v>5.0599999999999996</v>
      </c>
      <c r="H384" s="16">
        <v>11.54</v>
      </c>
      <c r="I384" s="16">
        <v>0.28999999999999998</v>
      </c>
      <c r="J384" s="41">
        <v>3.08</v>
      </c>
      <c r="K384" s="16">
        <v>12.1</v>
      </c>
      <c r="L384" s="16">
        <v>25.28</v>
      </c>
      <c r="M384" s="16">
        <v>27.849840203143749</v>
      </c>
      <c r="N384" s="16">
        <f t="shared" si="15"/>
        <v>2.3016396862102271</v>
      </c>
      <c r="O384" s="41">
        <f t="shared" si="18"/>
        <v>2.3016396862102271</v>
      </c>
      <c r="P384" s="1">
        <v>6.6379999999999999</v>
      </c>
      <c r="Q384" s="16">
        <v>731.32</v>
      </c>
      <c r="S384" s="1"/>
    </row>
    <row r="385" spans="1:19" x14ac:dyDescent="0.2">
      <c r="A385" s="42">
        <f t="shared" si="17"/>
        <v>42430</v>
      </c>
      <c r="B385" s="16">
        <v>2.6349999999999998</v>
      </c>
      <c r="C385" s="16">
        <v>94.89</v>
      </c>
      <c r="D385" s="16">
        <v>22.86</v>
      </c>
      <c r="E385" s="16">
        <v>21.48</v>
      </c>
      <c r="F385" s="16">
        <v>26.33</v>
      </c>
      <c r="G385" s="16">
        <v>4.92</v>
      </c>
      <c r="H385" s="16">
        <v>12.92</v>
      </c>
      <c r="I385" s="16">
        <v>353.43</v>
      </c>
      <c r="J385" s="41">
        <v>2.56</v>
      </c>
      <c r="K385" s="16">
        <v>12.21</v>
      </c>
      <c r="L385" s="16">
        <v>25.2</v>
      </c>
      <c r="M385" s="16">
        <v>28.680749295623748</v>
      </c>
      <c r="N385" s="16">
        <f t="shared" si="15"/>
        <v>2.3489557162673012</v>
      </c>
      <c r="O385" s="41">
        <f t="shared" si="18"/>
        <v>2.3489557162673012</v>
      </c>
      <c r="P385" s="1">
        <v>6.7439999999999998</v>
      </c>
      <c r="Q385" s="16">
        <v>731.44</v>
      </c>
      <c r="S385" s="1"/>
    </row>
    <row r="386" spans="1:19" x14ac:dyDescent="0.2">
      <c r="A386" s="42">
        <f t="shared" si="17"/>
        <v>42431</v>
      </c>
      <c r="B386" s="16">
        <v>0.125</v>
      </c>
      <c r="C386" s="16">
        <v>87.83</v>
      </c>
      <c r="D386" s="16">
        <v>23.85</v>
      </c>
      <c r="E386" s="16">
        <v>21.58</v>
      </c>
      <c r="F386" s="16">
        <v>29.04</v>
      </c>
      <c r="G386" s="16">
        <v>4.18</v>
      </c>
      <c r="H386" s="16">
        <v>11.6</v>
      </c>
      <c r="I386" s="16">
        <v>0.99</v>
      </c>
      <c r="J386" s="41">
        <v>4.2699999999999996</v>
      </c>
      <c r="K386" s="16">
        <v>18.3</v>
      </c>
      <c r="L386" s="16">
        <v>25.29</v>
      </c>
      <c r="M386" s="16">
        <v>42.304565291206984</v>
      </c>
      <c r="N386" s="16">
        <f t="shared" si="15"/>
        <v>2.311724879300928</v>
      </c>
      <c r="O386" s="41">
        <f t="shared" si="18"/>
        <v>2.311724879300928</v>
      </c>
      <c r="P386" s="1">
        <v>10.151</v>
      </c>
      <c r="Q386" s="16">
        <v>731.16</v>
      </c>
      <c r="S386" s="1"/>
    </row>
    <row r="387" spans="1:19" x14ac:dyDescent="0.2">
      <c r="A387" s="42">
        <f t="shared" si="17"/>
        <v>42432</v>
      </c>
      <c r="B387" s="16">
        <v>0</v>
      </c>
      <c r="C387" s="16">
        <v>84.08</v>
      </c>
      <c r="D387" s="16">
        <v>23.62</v>
      </c>
      <c r="E387" s="16">
        <v>21.25</v>
      </c>
      <c r="F387" s="16">
        <v>27.88</v>
      </c>
      <c r="G387" s="16">
        <v>5.0599999999999996</v>
      </c>
      <c r="H387" s="16">
        <v>10.66</v>
      </c>
      <c r="I387" s="16">
        <v>355.85</v>
      </c>
      <c r="J387" s="41">
        <v>4.43</v>
      </c>
      <c r="K387" s="16">
        <v>17.149999999999999</v>
      </c>
      <c r="L387" s="16">
        <v>25.51</v>
      </c>
      <c r="M387" s="16">
        <v>38.467367140513232</v>
      </c>
      <c r="N387" s="16">
        <f t="shared" si="15"/>
        <v>2.2429951685430458</v>
      </c>
      <c r="O387" s="41">
        <f t="shared" si="18"/>
        <v>2.2429951685430458</v>
      </c>
      <c r="P387" s="1">
        <v>8.327</v>
      </c>
      <c r="Q387" s="16">
        <v>730.58</v>
      </c>
      <c r="S387" s="1"/>
    </row>
    <row r="388" spans="1:19" x14ac:dyDescent="0.2">
      <c r="A388" s="42">
        <f t="shared" si="17"/>
        <v>42433</v>
      </c>
      <c r="B388" s="16">
        <v>0.25</v>
      </c>
      <c r="C388" s="16">
        <v>90.83</v>
      </c>
      <c r="D388" s="16">
        <v>23.52</v>
      </c>
      <c r="E388" s="16">
        <v>22.22</v>
      </c>
      <c r="F388" s="16">
        <v>26.67</v>
      </c>
      <c r="G388" s="16">
        <v>4.9800000000000004</v>
      </c>
      <c r="H388" s="16">
        <v>10.17</v>
      </c>
      <c r="I388" s="16">
        <v>353.77</v>
      </c>
      <c r="J388" s="41">
        <v>2.62</v>
      </c>
      <c r="K388" s="16">
        <v>11.28</v>
      </c>
      <c r="L388" s="16">
        <v>25.38</v>
      </c>
      <c r="M388" s="16">
        <v>25.799308281356513</v>
      </c>
      <c r="N388" s="16">
        <f t="shared" si="15"/>
        <v>2.2871727199784142</v>
      </c>
      <c r="O388" s="41">
        <f t="shared" si="18"/>
        <v>2.2871727199784142</v>
      </c>
      <c r="P388" s="1">
        <v>6.0759999999999996</v>
      </c>
      <c r="Q388" s="16">
        <v>731</v>
      </c>
      <c r="S388" s="1"/>
    </row>
    <row r="389" spans="1:19" x14ac:dyDescent="0.2">
      <c r="A389" s="42">
        <f t="shared" si="17"/>
        <v>42434</v>
      </c>
      <c r="B389" s="16">
        <v>0</v>
      </c>
      <c r="C389" s="16">
        <v>86.13</v>
      </c>
      <c r="D389" s="16">
        <v>24</v>
      </c>
      <c r="E389" s="16">
        <v>21.99</v>
      </c>
      <c r="F389" s="16">
        <v>28.88</v>
      </c>
      <c r="G389" s="16">
        <v>4.43</v>
      </c>
      <c r="H389" s="16">
        <v>11.58</v>
      </c>
      <c r="I389" s="16">
        <v>357.5</v>
      </c>
      <c r="J389" s="41">
        <v>4.1500000000000004</v>
      </c>
      <c r="K389" s="16">
        <v>16.829999999999998</v>
      </c>
      <c r="L389" s="16">
        <v>25.54</v>
      </c>
      <c r="M389" s="16">
        <v>38.963562515174004</v>
      </c>
      <c r="N389" s="16">
        <f t="shared" si="15"/>
        <v>2.3151255208065367</v>
      </c>
      <c r="O389" s="41">
        <f t="shared" si="18"/>
        <v>2.3151255208065367</v>
      </c>
      <c r="P389" s="1">
        <v>9.6539999999999999</v>
      </c>
      <c r="Q389" s="16">
        <v>731.39</v>
      </c>
      <c r="S389" s="1"/>
    </row>
    <row r="390" spans="1:19" x14ac:dyDescent="0.2">
      <c r="A390" s="42">
        <f t="shared" si="17"/>
        <v>42435</v>
      </c>
      <c r="B390" s="16">
        <v>0</v>
      </c>
      <c r="C390" s="16">
        <v>83.12</v>
      </c>
      <c r="D390" s="16">
        <v>24.26</v>
      </c>
      <c r="E390" s="16">
        <v>21.62</v>
      </c>
      <c r="F390" s="16">
        <v>29.65</v>
      </c>
      <c r="G390" s="16">
        <v>4.13</v>
      </c>
      <c r="H390" s="16">
        <v>10.53</v>
      </c>
      <c r="I390" s="16">
        <v>359</v>
      </c>
      <c r="J390" s="41">
        <v>5.18</v>
      </c>
      <c r="K390" s="16">
        <v>20.62</v>
      </c>
      <c r="L390" s="16">
        <v>25.69</v>
      </c>
      <c r="M390" s="16">
        <v>48.810314781230794</v>
      </c>
      <c r="N390" s="16">
        <f t="shared" si="15"/>
        <v>2.3671345674699706</v>
      </c>
      <c r="O390" s="41">
        <f t="shared" si="18"/>
        <v>2.3671345674699706</v>
      </c>
      <c r="P390" s="1">
        <v>10.513</v>
      </c>
      <c r="Q390" s="16">
        <v>732.08</v>
      </c>
      <c r="S390" s="1"/>
    </row>
    <row r="391" spans="1:19" x14ac:dyDescent="0.2">
      <c r="A391" s="42">
        <f t="shared" si="17"/>
        <v>42436</v>
      </c>
      <c r="B391" s="16">
        <v>0</v>
      </c>
      <c r="C391" s="16">
        <v>84.18</v>
      </c>
      <c r="D391" s="16">
        <v>23.52</v>
      </c>
      <c r="E391" s="16">
        <v>21.44</v>
      </c>
      <c r="F391" s="16">
        <v>27.86</v>
      </c>
      <c r="G391" s="16">
        <v>3.8</v>
      </c>
      <c r="H391" s="16">
        <v>9.6199999999999992</v>
      </c>
      <c r="I391" s="16">
        <v>357.34</v>
      </c>
      <c r="J391" s="41">
        <v>4.07</v>
      </c>
      <c r="K391" s="16">
        <v>17.21</v>
      </c>
      <c r="L391" s="16">
        <v>25.69</v>
      </c>
      <c r="M391" s="16">
        <v>39.747037990957374</v>
      </c>
      <c r="N391" s="16">
        <f t="shared" si="15"/>
        <v>2.3095315508981624</v>
      </c>
      <c r="O391" s="41">
        <f t="shared" si="18"/>
        <v>2.3095315508981624</v>
      </c>
      <c r="P391" s="1">
        <v>8.2970000000000006</v>
      </c>
      <c r="Q391" s="16">
        <v>732.28</v>
      </c>
      <c r="S391" s="1"/>
    </row>
    <row r="392" spans="1:19" x14ac:dyDescent="0.2">
      <c r="A392" s="42">
        <f t="shared" si="17"/>
        <v>42437</v>
      </c>
      <c r="B392" s="16">
        <v>0</v>
      </c>
      <c r="C392" s="16">
        <v>75.05</v>
      </c>
      <c r="D392" s="16">
        <v>24.64</v>
      </c>
      <c r="E392" s="16">
        <v>21.68</v>
      </c>
      <c r="F392" s="16">
        <v>30.09</v>
      </c>
      <c r="G392" s="16">
        <v>3.22</v>
      </c>
      <c r="H392" s="16">
        <v>8.8000000000000007</v>
      </c>
      <c r="I392" s="16">
        <v>11.75</v>
      </c>
      <c r="J392" s="41">
        <v>4.37</v>
      </c>
      <c r="K392" s="16">
        <v>15.37</v>
      </c>
      <c r="L392" s="16">
        <v>25.85</v>
      </c>
      <c r="M392" s="16">
        <v>35.700492566573381</v>
      </c>
      <c r="N392" s="16">
        <f t="shared" si="15"/>
        <v>2.3227386185148591</v>
      </c>
      <c r="O392" s="41">
        <f t="shared" si="18"/>
        <v>2.3227386185148591</v>
      </c>
      <c r="P392" s="1">
        <v>6.4649999999999999</v>
      </c>
      <c r="Q392" s="16">
        <v>731.57</v>
      </c>
      <c r="S392" s="1"/>
    </row>
    <row r="393" spans="1:19" x14ac:dyDescent="0.2">
      <c r="A393" s="42">
        <f t="shared" si="17"/>
        <v>42438</v>
      </c>
      <c r="B393" s="16">
        <v>0</v>
      </c>
      <c r="C393" s="16">
        <v>85.39</v>
      </c>
      <c r="D393" s="16">
        <v>24.19</v>
      </c>
      <c r="E393" s="16">
        <v>21.48</v>
      </c>
      <c r="F393" s="16">
        <v>30.5</v>
      </c>
      <c r="G393" s="16">
        <v>4.3499999999999996</v>
      </c>
      <c r="H393" s="16">
        <v>11.56</v>
      </c>
      <c r="I393" s="16">
        <v>353.22</v>
      </c>
      <c r="J393" s="41">
        <v>4.29</v>
      </c>
      <c r="K393" s="16">
        <v>16.739999999999998</v>
      </c>
      <c r="L393" s="16">
        <v>25.76</v>
      </c>
      <c r="M393" s="16">
        <v>37.743507685714704</v>
      </c>
      <c r="N393" s="16">
        <f t="shared" si="15"/>
        <v>2.2546898259088834</v>
      </c>
      <c r="O393" s="41">
        <f t="shared" si="18"/>
        <v>2.2546898259088834</v>
      </c>
      <c r="P393" s="1">
        <v>7.8259999999999996</v>
      </c>
      <c r="Q393" s="16">
        <v>730.93</v>
      </c>
      <c r="S393" s="1"/>
    </row>
    <row r="394" spans="1:19" x14ac:dyDescent="0.2">
      <c r="A394" s="42">
        <f t="shared" si="17"/>
        <v>42439</v>
      </c>
      <c r="B394" s="16">
        <v>0</v>
      </c>
      <c r="C394" s="16">
        <v>79.63</v>
      </c>
      <c r="D394" s="16">
        <v>25.03</v>
      </c>
      <c r="E394" s="16">
        <v>21.95</v>
      </c>
      <c r="F394" s="16">
        <v>31.57</v>
      </c>
      <c r="G394" s="16">
        <v>3.21</v>
      </c>
      <c r="H394" s="16">
        <v>7.86</v>
      </c>
      <c r="I394" s="16">
        <v>20.28</v>
      </c>
      <c r="J394" s="41">
        <v>4.21</v>
      </c>
      <c r="K394" s="16">
        <v>14.94</v>
      </c>
      <c r="L394" s="16">
        <v>25.9</v>
      </c>
      <c r="M394" s="16">
        <v>33.313605326389073</v>
      </c>
      <c r="N394" s="16">
        <f t="shared" si="15"/>
        <v>2.2298263270675416</v>
      </c>
      <c r="O394" s="41">
        <f t="shared" si="18"/>
        <v>2.2298263270675416</v>
      </c>
      <c r="P394" s="1">
        <v>6.681</v>
      </c>
      <c r="Q394" s="16">
        <v>731.52</v>
      </c>
      <c r="S394" s="1"/>
    </row>
    <row r="395" spans="1:19" x14ac:dyDescent="0.2">
      <c r="A395" s="42">
        <f t="shared" si="17"/>
        <v>42440</v>
      </c>
      <c r="B395" s="16">
        <v>0</v>
      </c>
      <c r="C395" s="16">
        <v>78.650000000000006</v>
      </c>
      <c r="D395" s="16">
        <v>25.21</v>
      </c>
      <c r="E395" s="16">
        <v>22.22</v>
      </c>
      <c r="F395" s="16">
        <v>31.03</v>
      </c>
      <c r="G395" s="16">
        <v>4.79</v>
      </c>
      <c r="H395" s="16">
        <v>10.82</v>
      </c>
      <c r="I395" s="16">
        <v>48.94</v>
      </c>
      <c r="J395" s="41">
        <v>5.38</v>
      </c>
      <c r="K395" s="16">
        <v>17.91</v>
      </c>
      <c r="L395" s="16">
        <v>25.92</v>
      </c>
      <c r="M395" s="16">
        <v>40.734590338575792</v>
      </c>
      <c r="N395" s="16">
        <f t="shared" ref="N395:N458" si="19">M395/K395</f>
        <v>2.2744048206909988</v>
      </c>
      <c r="O395" s="41">
        <f t="shared" si="18"/>
        <v>2.2744048206909988</v>
      </c>
      <c r="P395" s="1">
        <v>8.5280000000000005</v>
      </c>
      <c r="Q395" s="16">
        <v>731.34</v>
      </c>
      <c r="S395" s="1"/>
    </row>
    <row r="396" spans="1:19" x14ac:dyDescent="0.2">
      <c r="A396" s="42">
        <f t="shared" si="17"/>
        <v>42441</v>
      </c>
      <c r="B396" s="16">
        <v>0</v>
      </c>
      <c r="C396" s="16">
        <v>74.83</v>
      </c>
      <c r="D396" s="16">
        <v>24.45</v>
      </c>
      <c r="E396" s="16">
        <v>22.12</v>
      </c>
      <c r="F396" s="16">
        <v>29.62</v>
      </c>
      <c r="G396" s="16">
        <v>4.3099999999999996</v>
      </c>
      <c r="H396" s="16">
        <v>10.84</v>
      </c>
      <c r="I396" s="16">
        <v>33.54</v>
      </c>
      <c r="J396" s="41">
        <v>4.76</v>
      </c>
      <c r="K396" s="16">
        <v>15.47</v>
      </c>
      <c r="L396" s="16">
        <v>26.12</v>
      </c>
      <c r="M396" s="16">
        <v>34.107189605730738</v>
      </c>
      <c r="N396" s="16">
        <f t="shared" si="19"/>
        <v>2.2047310669509201</v>
      </c>
      <c r="O396" s="41">
        <f t="shared" si="18"/>
        <v>2.2047310669509201</v>
      </c>
      <c r="P396" s="1">
        <v>6.625</v>
      </c>
      <c r="Q396" s="16">
        <v>731.41</v>
      </c>
      <c r="S396" s="1"/>
    </row>
    <row r="397" spans="1:19" x14ac:dyDescent="0.2">
      <c r="A397" s="42">
        <f t="shared" si="17"/>
        <v>42442</v>
      </c>
      <c r="B397" s="16">
        <v>0</v>
      </c>
      <c r="C397" s="16">
        <v>78.900000000000006</v>
      </c>
      <c r="D397" s="16">
        <v>23.9</v>
      </c>
      <c r="E397" s="16">
        <v>20.82</v>
      </c>
      <c r="F397" s="16">
        <v>29.91</v>
      </c>
      <c r="G397" s="16">
        <v>4.84</v>
      </c>
      <c r="H397" s="16">
        <v>11.49</v>
      </c>
      <c r="I397" s="16">
        <v>5.83</v>
      </c>
      <c r="J397" s="41">
        <v>5.79</v>
      </c>
      <c r="K397" s="16">
        <v>22.1</v>
      </c>
      <c r="L397" s="16">
        <v>26.16</v>
      </c>
      <c r="M397" s="16">
        <v>51.306930060039385</v>
      </c>
      <c r="N397" s="16">
        <f t="shared" si="19"/>
        <v>2.3215805457031395</v>
      </c>
      <c r="O397" s="41">
        <f t="shared" si="18"/>
        <v>2.3215805457031395</v>
      </c>
      <c r="P397" s="1">
        <v>10.454000000000001</v>
      </c>
      <c r="Q397" s="16">
        <v>731.23</v>
      </c>
      <c r="S397" s="1"/>
    </row>
    <row r="398" spans="1:19" x14ac:dyDescent="0.2">
      <c r="A398" s="42">
        <f t="shared" si="17"/>
        <v>42443</v>
      </c>
      <c r="B398" s="16">
        <v>0</v>
      </c>
      <c r="C398" s="16">
        <v>68.989999999999995</v>
      </c>
      <c r="D398" s="16">
        <v>24.43</v>
      </c>
      <c r="E398" s="16">
        <v>21.09</v>
      </c>
      <c r="F398" s="16">
        <v>29.65</v>
      </c>
      <c r="G398" s="16">
        <v>4.42</v>
      </c>
      <c r="H398" s="16">
        <v>11.54</v>
      </c>
      <c r="I398" s="16">
        <v>9.67</v>
      </c>
      <c r="J398" s="41">
        <v>7.16</v>
      </c>
      <c r="K398" s="16">
        <v>24.37</v>
      </c>
      <c r="L398" s="16">
        <v>26.57</v>
      </c>
      <c r="M398" s="16">
        <v>55.147843412040878</v>
      </c>
      <c r="N398" s="16">
        <f t="shared" si="19"/>
        <v>2.2629398199442297</v>
      </c>
      <c r="O398" s="41">
        <f t="shared" si="18"/>
        <v>2.2629398199442297</v>
      </c>
      <c r="P398" s="1">
        <v>10.895</v>
      </c>
      <c r="Q398" s="16">
        <v>731.55</v>
      </c>
      <c r="S398" s="1"/>
    </row>
    <row r="399" spans="1:19" x14ac:dyDescent="0.2">
      <c r="A399" s="42">
        <f t="shared" si="17"/>
        <v>42444</v>
      </c>
      <c r="B399" s="16">
        <v>0</v>
      </c>
      <c r="C399" s="16">
        <v>76.91</v>
      </c>
      <c r="D399" s="16">
        <v>24.15</v>
      </c>
      <c r="E399" s="16">
        <v>21.38</v>
      </c>
      <c r="F399" s="16">
        <v>29.15</v>
      </c>
      <c r="G399" s="16">
        <v>5.04</v>
      </c>
      <c r="H399" s="16">
        <v>11.37</v>
      </c>
      <c r="I399" s="16">
        <v>3.19</v>
      </c>
      <c r="J399" s="41">
        <v>6.39</v>
      </c>
      <c r="K399" s="16">
        <v>23.5</v>
      </c>
      <c r="L399" s="16">
        <v>26.35</v>
      </c>
      <c r="M399" s="16">
        <v>51.581509356691292</v>
      </c>
      <c r="N399" s="16">
        <f t="shared" si="19"/>
        <v>2.1949578449655869</v>
      </c>
      <c r="O399" s="41">
        <f t="shared" si="18"/>
        <v>2.1949578449655869</v>
      </c>
      <c r="P399" s="1">
        <v>10.971</v>
      </c>
      <c r="Q399" s="16">
        <v>731.02</v>
      </c>
      <c r="S399" s="1"/>
    </row>
    <row r="400" spans="1:19" x14ac:dyDescent="0.2">
      <c r="A400" s="42">
        <f t="shared" si="17"/>
        <v>42445</v>
      </c>
      <c r="B400" s="16">
        <v>0</v>
      </c>
      <c r="C400" s="16">
        <v>83.7</v>
      </c>
      <c r="D400" s="16">
        <v>24.35</v>
      </c>
      <c r="E400" s="16">
        <v>21.99</v>
      </c>
      <c r="F400" s="16">
        <v>28.71</v>
      </c>
      <c r="G400" s="16">
        <v>4.24</v>
      </c>
      <c r="H400" s="16">
        <v>8.86</v>
      </c>
      <c r="I400" s="16">
        <v>359.2</v>
      </c>
      <c r="J400" s="41">
        <v>4.04</v>
      </c>
      <c r="K400" s="16">
        <v>14.52</v>
      </c>
      <c r="L400" s="16">
        <v>26.18</v>
      </c>
      <c r="M400" s="16">
        <v>31.484862282671521</v>
      </c>
      <c r="N400" s="16">
        <f t="shared" si="19"/>
        <v>2.1683789450875706</v>
      </c>
      <c r="O400" s="41">
        <f t="shared" si="18"/>
        <v>2.1683789450875706</v>
      </c>
      <c r="P400" s="1">
        <v>5.83</v>
      </c>
      <c r="Q400" s="16">
        <v>730.44</v>
      </c>
      <c r="S400" s="1"/>
    </row>
    <row r="401" spans="1:19" x14ac:dyDescent="0.2">
      <c r="A401" s="42">
        <f t="shared" si="17"/>
        <v>42446</v>
      </c>
      <c r="B401" s="16">
        <v>0.125</v>
      </c>
      <c r="C401" s="16">
        <v>90.44</v>
      </c>
      <c r="D401" s="16">
        <v>23.96</v>
      </c>
      <c r="E401" s="16">
        <v>22.29</v>
      </c>
      <c r="F401" s="16">
        <v>27.88</v>
      </c>
      <c r="G401" s="16">
        <v>4.9800000000000004</v>
      </c>
      <c r="H401" s="16">
        <v>10.9</v>
      </c>
      <c r="I401" s="16">
        <v>351.31</v>
      </c>
      <c r="J401" s="41">
        <v>2.97</v>
      </c>
      <c r="K401" s="16">
        <v>11.92</v>
      </c>
      <c r="L401" s="16">
        <v>26.05</v>
      </c>
      <c r="M401" s="16">
        <v>26.663999785727921</v>
      </c>
      <c r="N401" s="16">
        <f t="shared" si="19"/>
        <v>2.2369127337020069</v>
      </c>
      <c r="O401" s="41">
        <f t="shared" si="18"/>
        <v>2.2369127337020069</v>
      </c>
      <c r="P401" s="1">
        <v>6.5949999999999998</v>
      </c>
      <c r="Q401" s="16">
        <v>730.49</v>
      </c>
      <c r="S401" s="1"/>
    </row>
    <row r="402" spans="1:19" x14ac:dyDescent="0.2">
      <c r="A402" s="42">
        <f t="shared" si="17"/>
        <v>42447</v>
      </c>
      <c r="B402" s="16">
        <v>0</v>
      </c>
      <c r="C402" s="16">
        <v>91.12</v>
      </c>
      <c r="D402" s="16">
        <v>24.33</v>
      </c>
      <c r="E402" s="16">
        <v>22.46</v>
      </c>
      <c r="F402" s="16">
        <v>28.44</v>
      </c>
      <c r="G402" s="16">
        <v>3.99</v>
      </c>
      <c r="H402" s="16">
        <v>9.43</v>
      </c>
      <c r="I402" s="16">
        <v>355.82</v>
      </c>
      <c r="J402" s="41">
        <v>2.67</v>
      </c>
      <c r="K402" s="16">
        <v>11.11</v>
      </c>
      <c r="L402" s="16">
        <v>26.02</v>
      </c>
      <c r="M402" s="16">
        <v>24.270718943293065</v>
      </c>
      <c r="N402" s="16">
        <f t="shared" si="19"/>
        <v>2.1845831632126971</v>
      </c>
      <c r="O402" s="41">
        <f t="shared" si="18"/>
        <v>2.1845831632126971</v>
      </c>
      <c r="P402" s="1">
        <v>5.5979999999999999</v>
      </c>
      <c r="Q402" s="16">
        <v>729.99</v>
      </c>
      <c r="S402" s="1"/>
    </row>
    <row r="403" spans="1:19" x14ac:dyDescent="0.2">
      <c r="A403" s="42">
        <f t="shared" si="17"/>
        <v>42448</v>
      </c>
      <c r="B403" s="16">
        <v>0</v>
      </c>
      <c r="C403" s="16">
        <v>91.85</v>
      </c>
      <c r="D403" s="16">
        <v>24.26</v>
      </c>
      <c r="E403" s="16">
        <v>22.66</v>
      </c>
      <c r="F403" s="16">
        <v>29.15</v>
      </c>
      <c r="G403" s="16">
        <v>4.38</v>
      </c>
      <c r="H403" s="16">
        <v>9.8000000000000007</v>
      </c>
      <c r="I403" s="16">
        <v>350.93</v>
      </c>
      <c r="J403" s="41">
        <v>2.82</v>
      </c>
      <c r="K403" s="16">
        <v>11.08</v>
      </c>
      <c r="L403" s="16">
        <v>26.08</v>
      </c>
      <c r="M403" s="16">
        <v>25.508399378956579</v>
      </c>
      <c r="N403" s="16">
        <f t="shared" si="19"/>
        <v>2.3022021100141314</v>
      </c>
      <c r="O403" s="41">
        <f t="shared" si="18"/>
        <v>2.3022021100141314</v>
      </c>
      <c r="P403" s="1">
        <v>5.6660000000000004</v>
      </c>
      <c r="Q403" s="16">
        <v>729.54</v>
      </c>
      <c r="S403" s="1"/>
    </row>
    <row r="404" spans="1:19" x14ac:dyDescent="0.2">
      <c r="A404" s="42">
        <f t="shared" si="17"/>
        <v>42449</v>
      </c>
      <c r="B404" s="16">
        <v>0.76</v>
      </c>
      <c r="C404" s="16">
        <v>96.06</v>
      </c>
      <c r="D404" s="16">
        <v>23.85</v>
      </c>
      <c r="E404" s="16">
        <v>22.56</v>
      </c>
      <c r="F404" s="16">
        <v>27.49</v>
      </c>
      <c r="G404" s="16">
        <v>3.95</v>
      </c>
      <c r="H404" s="16">
        <v>8.82</v>
      </c>
      <c r="I404" s="16">
        <v>350.43</v>
      </c>
      <c r="J404" s="41">
        <v>2.0699999999999998</v>
      </c>
      <c r="K404" s="16">
        <v>8.15</v>
      </c>
      <c r="L404" s="16">
        <v>26.1</v>
      </c>
      <c r="M404" s="16">
        <v>19.314467598692595</v>
      </c>
      <c r="N404" s="16">
        <f t="shared" si="19"/>
        <v>2.3698733249929562</v>
      </c>
      <c r="O404" s="41">
        <f t="shared" si="18"/>
        <v>2.3698733249929562</v>
      </c>
      <c r="P404" s="1">
        <v>4.6079999999999997</v>
      </c>
      <c r="Q404" s="16">
        <v>730.23</v>
      </c>
      <c r="S404" s="1"/>
    </row>
    <row r="405" spans="1:19" x14ac:dyDescent="0.2">
      <c r="A405" s="42">
        <f t="shared" ref="A405:A468" si="20">A404+1</f>
        <v>42450</v>
      </c>
      <c r="B405" s="16">
        <v>0</v>
      </c>
      <c r="C405" s="16">
        <v>85.92</v>
      </c>
      <c r="D405" s="16">
        <v>24.43</v>
      </c>
      <c r="E405" s="16">
        <v>22.7</v>
      </c>
      <c r="F405" s="16">
        <v>28.08</v>
      </c>
      <c r="G405" s="16">
        <v>4.6900000000000004</v>
      </c>
      <c r="H405" s="16">
        <v>11.88</v>
      </c>
      <c r="I405" s="16">
        <v>2.97</v>
      </c>
      <c r="J405" s="41">
        <v>3.53</v>
      </c>
      <c r="K405" s="16">
        <v>11.96</v>
      </c>
      <c r="L405" s="16">
        <v>26.3</v>
      </c>
      <c r="M405" s="16">
        <v>26.054879571317606</v>
      </c>
      <c r="N405" s="16">
        <f t="shared" si="19"/>
        <v>2.1785016363977929</v>
      </c>
      <c r="O405" s="41">
        <f t="shared" si="18"/>
        <v>2.1785016363977929</v>
      </c>
      <c r="P405" s="1">
        <v>5.7590000000000003</v>
      </c>
      <c r="Q405" s="16">
        <v>731.36</v>
      </c>
      <c r="S405" s="1"/>
    </row>
    <row r="406" spans="1:19" x14ac:dyDescent="0.2">
      <c r="A406" s="42">
        <f t="shared" si="20"/>
        <v>42451</v>
      </c>
      <c r="B406" s="16">
        <v>0</v>
      </c>
      <c r="C406" s="16">
        <v>88.22</v>
      </c>
      <c r="D406" s="16">
        <v>24.43</v>
      </c>
      <c r="E406" s="16">
        <v>22.87</v>
      </c>
      <c r="F406" s="16">
        <v>27.77</v>
      </c>
      <c r="G406" s="16">
        <v>5.82</v>
      </c>
      <c r="H406" s="16">
        <v>13.15</v>
      </c>
      <c r="I406" s="16">
        <v>359.95</v>
      </c>
      <c r="J406" s="41">
        <v>3.41</v>
      </c>
      <c r="K406" s="16">
        <v>13.3</v>
      </c>
      <c r="L406" s="16">
        <v>26.2</v>
      </c>
      <c r="M406" s="16">
        <v>29.032311019373477</v>
      </c>
      <c r="N406" s="16">
        <f t="shared" si="19"/>
        <v>2.1828805277724417</v>
      </c>
      <c r="O406" s="41">
        <f t="shared" si="18"/>
        <v>2.1828805277724417</v>
      </c>
      <c r="P406" s="1">
        <v>6.6669999999999998</v>
      </c>
      <c r="Q406" s="16">
        <v>731.62</v>
      </c>
      <c r="S406" s="1"/>
    </row>
    <row r="407" spans="1:19" x14ac:dyDescent="0.2">
      <c r="A407" s="42">
        <f t="shared" si="20"/>
        <v>42452</v>
      </c>
      <c r="B407" s="16">
        <v>0</v>
      </c>
      <c r="C407" s="16">
        <v>85.08</v>
      </c>
      <c r="D407" s="16">
        <v>24.17</v>
      </c>
      <c r="E407" s="16">
        <v>22.46</v>
      </c>
      <c r="F407" s="16">
        <v>28.51</v>
      </c>
      <c r="G407" s="16">
        <v>5.31</v>
      </c>
      <c r="H407" s="16">
        <v>11.23</v>
      </c>
      <c r="I407" s="16">
        <v>0.74</v>
      </c>
      <c r="J407" s="41">
        <v>3.83</v>
      </c>
      <c r="K407" s="16">
        <v>13.02</v>
      </c>
      <c r="L407" s="16">
        <v>26.46</v>
      </c>
      <c r="M407" s="16">
        <v>27.588480111144996</v>
      </c>
      <c r="N407" s="16">
        <f t="shared" si="19"/>
        <v>2.118930884112519</v>
      </c>
      <c r="O407" s="41">
        <f t="shared" si="18"/>
        <v>2.118930884112519</v>
      </c>
      <c r="P407" s="1">
        <v>7.0709999999999997</v>
      </c>
      <c r="Q407" s="16">
        <v>730.94</v>
      </c>
      <c r="S407" s="1"/>
    </row>
    <row r="408" spans="1:19" x14ac:dyDescent="0.2">
      <c r="A408" s="42">
        <f t="shared" si="20"/>
        <v>42453</v>
      </c>
      <c r="B408" s="16">
        <v>0</v>
      </c>
      <c r="C408" s="16">
        <v>83.19</v>
      </c>
      <c r="D408" s="16">
        <v>24.91</v>
      </c>
      <c r="E408" s="16">
        <v>22.39</v>
      </c>
      <c r="F408" s="16">
        <v>30.16</v>
      </c>
      <c r="G408" s="16">
        <v>5.23</v>
      </c>
      <c r="H408" s="16">
        <v>12.11</v>
      </c>
      <c r="I408" s="16">
        <v>356.38</v>
      </c>
      <c r="J408" s="41">
        <v>6.14</v>
      </c>
      <c r="K408" s="16">
        <v>23.46</v>
      </c>
      <c r="L408" s="16">
        <v>26.48</v>
      </c>
      <c r="M408" s="16">
        <v>49.234279730466461</v>
      </c>
      <c r="N408" s="16">
        <f t="shared" si="19"/>
        <v>2.09864789984938</v>
      </c>
      <c r="O408" s="41">
        <f t="shared" si="18"/>
        <v>2.09864789984938</v>
      </c>
      <c r="P408" s="1">
        <v>11.702999999999999</v>
      </c>
      <c r="Q408" s="16">
        <v>729.78</v>
      </c>
      <c r="S408" s="1"/>
    </row>
    <row r="409" spans="1:19" x14ac:dyDescent="0.2">
      <c r="A409" s="42">
        <f t="shared" si="20"/>
        <v>42454</v>
      </c>
      <c r="B409" s="16">
        <v>0</v>
      </c>
      <c r="C409" s="16">
        <v>86.2</v>
      </c>
      <c r="D409" s="16">
        <v>24.48</v>
      </c>
      <c r="E409" s="16">
        <v>22.16</v>
      </c>
      <c r="F409" s="16">
        <v>29.89</v>
      </c>
      <c r="G409" s="16">
        <v>4.8899999999999997</v>
      </c>
      <c r="H409" s="16">
        <v>12.74</v>
      </c>
      <c r="I409" s="16">
        <v>357.01</v>
      </c>
      <c r="J409" s="41">
        <v>4.4800000000000004</v>
      </c>
      <c r="K409" s="16">
        <v>17.03</v>
      </c>
      <c r="L409" s="16">
        <v>26.42</v>
      </c>
      <c r="M409" s="16">
        <v>36.184591936976361</v>
      </c>
      <c r="N409" s="16">
        <f t="shared" si="19"/>
        <v>2.1247558389299095</v>
      </c>
      <c r="O409" s="41">
        <f t="shared" si="18"/>
        <v>2.1247558389299095</v>
      </c>
      <c r="P409" s="1">
        <v>8.0030000000000001</v>
      </c>
      <c r="Q409" s="16">
        <v>729.06</v>
      </c>
      <c r="S409" s="1"/>
    </row>
    <row r="410" spans="1:19" x14ac:dyDescent="0.2">
      <c r="A410" s="42">
        <f t="shared" si="20"/>
        <v>42455</v>
      </c>
      <c r="B410" s="16">
        <v>0</v>
      </c>
      <c r="C410" s="16">
        <v>86.42</v>
      </c>
      <c r="D410" s="16">
        <v>24.46</v>
      </c>
      <c r="E410" s="16">
        <v>21.72</v>
      </c>
      <c r="F410" s="16">
        <v>29.45</v>
      </c>
      <c r="G410" s="16">
        <v>4.68</v>
      </c>
      <c r="H410" s="16">
        <v>11.43</v>
      </c>
      <c r="I410" s="16">
        <v>350.52</v>
      </c>
      <c r="J410" s="41">
        <v>5.44</v>
      </c>
      <c r="K410" s="16">
        <v>22.35</v>
      </c>
      <c r="L410" s="16">
        <v>26.45</v>
      </c>
      <c r="M410" s="16">
        <v>46.49272036543757</v>
      </c>
      <c r="N410" s="16">
        <f t="shared" si="19"/>
        <v>2.0802112020330008</v>
      </c>
      <c r="O410" s="41">
        <f t="shared" si="18"/>
        <v>2.0802112020330008</v>
      </c>
      <c r="P410" s="1">
        <v>11.222</v>
      </c>
      <c r="Q410" s="16">
        <v>730.08</v>
      </c>
      <c r="S410" s="1"/>
    </row>
    <row r="411" spans="1:19" x14ac:dyDescent="0.2">
      <c r="A411" s="42">
        <f t="shared" si="20"/>
        <v>42456</v>
      </c>
      <c r="B411" s="16">
        <v>0</v>
      </c>
      <c r="C411" s="16">
        <v>85.78</v>
      </c>
      <c r="D411" s="16">
        <v>24.58</v>
      </c>
      <c r="E411" s="16">
        <v>22.36</v>
      </c>
      <c r="F411" s="16">
        <v>29.32</v>
      </c>
      <c r="G411" s="16">
        <v>4.75</v>
      </c>
      <c r="H411" s="16">
        <v>11.74</v>
      </c>
      <c r="I411" s="16">
        <v>354.13</v>
      </c>
      <c r="J411" s="41">
        <v>4.93</v>
      </c>
      <c r="K411" s="16">
        <v>19.2</v>
      </c>
      <c r="L411" s="16">
        <v>26.48</v>
      </c>
      <c r="M411" s="16">
        <v>40.618468697700976</v>
      </c>
      <c r="N411" s="16">
        <f t="shared" si="19"/>
        <v>2.1155452446719258</v>
      </c>
      <c r="O411" s="41">
        <f t="shared" si="18"/>
        <v>2.1155452446719258</v>
      </c>
      <c r="P411" s="1">
        <v>9.4920000000000009</v>
      </c>
      <c r="Q411" s="16">
        <v>731.5</v>
      </c>
      <c r="S411" s="1"/>
    </row>
    <row r="412" spans="1:19" x14ac:dyDescent="0.2">
      <c r="A412" s="42">
        <f t="shared" si="20"/>
        <v>42457</v>
      </c>
      <c r="B412" s="16">
        <v>0</v>
      </c>
      <c r="C412" s="16">
        <v>84.13</v>
      </c>
      <c r="D412" s="16">
        <v>24.58</v>
      </c>
      <c r="E412" s="16">
        <v>21.99</v>
      </c>
      <c r="F412" s="16">
        <v>29.62</v>
      </c>
      <c r="G412" s="16">
        <v>4.55</v>
      </c>
      <c r="H412" s="16">
        <v>11.21</v>
      </c>
      <c r="I412" s="16">
        <v>355.24</v>
      </c>
      <c r="J412" s="41">
        <v>5.58</v>
      </c>
      <c r="K412" s="16">
        <v>21.79</v>
      </c>
      <c r="L412" s="16">
        <v>26.55</v>
      </c>
      <c r="M412" s="16">
        <v>45.73378249829144</v>
      </c>
      <c r="N412" s="16">
        <f t="shared" si="19"/>
        <v>2.0988427029963947</v>
      </c>
      <c r="O412" s="41">
        <f t="shared" si="18"/>
        <v>2.0988427029963947</v>
      </c>
      <c r="P412" s="1">
        <v>10.821999999999999</v>
      </c>
      <c r="Q412" s="16">
        <v>731.39</v>
      </c>
      <c r="S412" s="1"/>
    </row>
    <row r="413" spans="1:19" x14ac:dyDescent="0.2">
      <c r="A413" s="42">
        <f t="shared" si="20"/>
        <v>42458</v>
      </c>
      <c r="B413" s="16">
        <v>0</v>
      </c>
      <c r="C413" s="16">
        <v>81.03</v>
      </c>
      <c r="D413" s="16">
        <v>24.36</v>
      </c>
      <c r="E413" s="16">
        <v>21.75</v>
      </c>
      <c r="F413" s="16">
        <v>29.05</v>
      </c>
      <c r="G413" s="16">
        <v>4.59</v>
      </c>
      <c r="H413" s="16">
        <v>12.68</v>
      </c>
      <c r="I413" s="16">
        <v>359.9</v>
      </c>
      <c r="J413" s="41">
        <v>5.49</v>
      </c>
      <c r="K413" s="16">
        <v>21.11</v>
      </c>
      <c r="L413" s="16">
        <v>26.64</v>
      </c>
      <c r="M413" s="16">
        <v>44.759362955295757</v>
      </c>
      <c r="N413" s="16">
        <f t="shared" si="19"/>
        <v>2.1202919448268953</v>
      </c>
      <c r="O413" s="41">
        <f t="shared" si="18"/>
        <v>2.1202919448268953</v>
      </c>
      <c r="P413" s="1">
        <v>9.7769999999999992</v>
      </c>
      <c r="Q413" s="16">
        <v>730.7</v>
      </c>
      <c r="S413" s="1"/>
    </row>
    <row r="414" spans="1:19" x14ac:dyDescent="0.2">
      <c r="A414" s="42">
        <f t="shared" si="20"/>
        <v>42459</v>
      </c>
      <c r="B414" s="16">
        <v>0</v>
      </c>
      <c r="C414" s="16">
        <v>82.61</v>
      </c>
      <c r="D414" s="16">
        <v>24.61</v>
      </c>
      <c r="E414" s="16">
        <v>21.65</v>
      </c>
      <c r="F414" s="16">
        <v>30.53</v>
      </c>
      <c r="G414" s="16">
        <v>4.5199999999999996</v>
      </c>
      <c r="H414" s="16">
        <v>11.02</v>
      </c>
      <c r="I414" s="16">
        <v>353.37</v>
      </c>
      <c r="J414" s="41">
        <v>6.21</v>
      </c>
      <c r="K414" s="16">
        <v>25.02</v>
      </c>
      <c r="L414" s="16">
        <v>26.67</v>
      </c>
      <c r="M414" s="16">
        <v>52.274696800693263</v>
      </c>
      <c r="N414" s="16">
        <f t="shared" si="19"/>
        <v>2.0893164188926163</v>
      </c>
      <c r="O414" s="41">
        <f t="shared" si="18"/>
        <v>2.0893164188926163</v>
      </c>
      <c r="P414" s="1">
        <v>11.659000000000001</v>
      </c>
      <c r="Q414" s="16">
        <v>730.86</v>
      </c>
      <c r="S414" s="1"/>
    </row>
    <row r="415" spans="1:19" x14ac:dyDescent="0.2">
      <c r="A415" s="42">
        <f t="shared" si="20"/>
        <v>42460</v>
      </c>
      <c r="B415" s="16">
        <v>0</v>
      </c>
      <c r="C415" s="16">
        <v>80.72</v>
      </c>
      <c r="D415" s="16">
        <v>25.05</v>
      </c>
      <c r="E415" s="16">
        <v>21.58</v>
      </c>
      <c r="F415" s="16">
        <v>30.9</v>
      </c>
      <c r="G415" s="16">
        <v>3.77</v>
      </c>
      <c r="H415" s="16">
        <v>9.33</v>
      </c>
      <c r="I415" s="16">
        <v>6.58</v>
      </c>
      <c r="J415" s="41">
        <v>6.08</v>
      </c>
      <c r="K415" s="16">
        <v>23.82</v>
      </c>
      <c r="L415" s="16">
        <v>26.69</v>
      </c>
      <c r="M415" s="16">
        <v>50.098193634564161</v>
      </c>
      <c r="N415" s="16">
        <f t="shared" si="19"/>
        <v>2.1031987252126014</v>
      </c>
      <c r="O415" s="41">
        <f t="shared" si="18"/>
        <v>2.1031987252126014</v>
      </c>
      <c r="P415" s="1">
        <v>10.750999999999999</v>
      </c>
      <c r="Q415" s="16">
        <v>731.1</v>
      </c>
      <c r="S415" s="1"/>
    </row>
    <row r="416" spans="1:19" x14ac:dyDescent="0.2">
      <c r="A416" s="42">
        <f t="shared" si="20"/>
        <v>42461</v>
      </c>
      <c r="B416" s="16">
        <v>0</v>
      </c>
      <c r="C416" s="16">
        <v>79.739999999999995</v>
      </c>
      <c r="D416" s="16">
        <v>24.91</v>
      </c>
      <c r="E416" s="16">
        <v>21.78</v>
      </c>
      <c r="F416" s="16">
        <v>31.27</v>
      </c>
      <c r="G416" s="16">
        <v>3.13</v>
      </c>
      <c r="H416" s="16">
        <v>10.96</v>
      </c>
      <c r="I416" s="16">
        <v>347.86</v>
      </c>
      <c r="J416" s="41">
        <v>6.17</v>
      </c>
      <c r="K416" s="16">
        <v>24.79</v>
      </c>
      <c r="L416" s="16">
        <v>26.73</v>
      </c>
      <c r="M416" s="16">
        <v>51.7474838151143</v>
      </c>
      <c r="N416" s="16">
        <f t="shared" si="19"/>
        <v>2.0874337964951311</v>
      </c>
      <c r="O416" s="41">
        <f t="shared" si="18"/>
        <v>2.0874337964951311</v>
      </c>
      <c r="P416" s="1">
        <v>11.198</v>
      </c>
      <c r="Q416" s="16">
        <v>730.98</v>
      </c>
      <c r="S416" s="1"/>
    </row>
    <row r="417" spans="1:19" x14ac:dyDescent="0.2">
      <c r="A417" s="42">
        <f t="shared" si="20"/>
        <v>42462</v>
      </c>
      <c r="B417" s="16">
        <v>0</v>
      </c>
      <c r="C417" s="16">
        <v>81.7</v>
      </c>
      <c r="D417" s="16">
        <v>25.47</v>
      </c>
      <c r="E417" s="16">
        <v>21.78</v>
      </c>
      <c r="F417" s="16">
        <v>31.62</v>
      </c>
      <c r="G417" s="16">
        <v>2.86</v>
      </c>
      <c r="H417" s="16">
        <v>9.66</v>
      </c>
      <c r="I417" s="16">
        <v>353.07</v>
      </c>
      <c r="J417" s="41">
        <v>5.66</v>
      </c>
      <c r="K417" s="16">
        <v>23.4</v>
      </c>
      <c r="L417" s="16">
        <v>26.64</v>
      </c>
      <c r="M417" s="16">
        <v>48.507569074664303</v>
      </c>
      <c r="N417" s="16">
        <f t="shared" si="19"/>
        <v>2.0729730373788167</v>
      </c>
      <c r="O417" s="41">
        <f t="shared" si="18"/>
        <v>2.0729730373788167</v>
      </c>
      <c r="P417" s="1">
        <v>10.754</v>
      </c>
      <c r="Q417" s="16">
        <v>730.79</v>
      </c>
      <c r="S417" s="1"/>
    </row>
    <row r="418" spans="1:19" x14ac:dyDescent="0.2">
      <c r="A418" s="42">
        <f t="shared" si="20"/>
        <v>42463</v>
      </c>
      <c r="B418" s="16">
        <v>0</v>
      </c>
      <c r="C418" s="16">
        <v>80.53</v>
      </c>
      <c r="D418" s="16">
        <v>25.57</v>
      </c>
      <c r="E418" s="16">
        <v>22.49</v>
      </c>
      <c r="F418" s="16">
        <v>30.87</v>
      </c>
      <c r="G418" s="16">
        <v>3.29</v>
      </c>
      <c r="H418" s="16">
        <v>10.74</v>
      </c>
      <c r="I418" s="16">
        <v>16.61</v>
      </c>
      <c r="J418" s="41">
        <v>4.6500000000000004</v>
      </c>
      <c r="K418" s="16">
        <v>17.440000000000001</v>
      </c>
      <c r="L418" s="16">
        <v>26.6</v>
      </c>
      <c r="M418" s="16">
        <v>36.593868881041843</v>
      </c>
      <c r="N418" s="16">
        <f t="shared" si="19"/>
        <v>2.098272298224876</v>
      </c>
      <c r="O418" s="41">
        <f t="shared" si="18"/>
        <v>2.098272298224876</v>
      </c>
      <c r="P418" s="1">
        <v>7.3159999999999998</v>
      </c>
      <c r="Q418" s="16">
        <v>730.85</v>
      </c>
      <c r="S418" s="1"/>
    </row>
    <row r="419" spans="1:19" x14ac:dyDescent="0.2">
      <c r="A419" s="42">
        <f t="shared" si="20"/>
        <v>42464</v>
      </c>
      <c r="B419" s="16">
        <v>0</v>
      </c>
      <c r="C419" s="16">
        <v>78.38</v>
      </c>
      <c r="D419" s="16">
        <v>25.31</v>
      </c>
      <c r="E419" s="16">
        <v>22.23</v>
      </c>
      <c r="F419" s="16">
        <v>31.41</v>
      </c>
      <c r="G419" s="16">
        <v>4.05</v>
      </c>
      <c r="H419" s="16">
        <v>10.039999999999999</v>
      </c>
      <c r="I419" s="16">
        <v>8.76</v>
      </c>
      <c r="J419" s="41">
        <v>5.79</v>
      </c>
      <c r="K419" s="16">
        <v>20.38</v>
      </c>
      <c r="L419" s="16">
        <v>26.87</v>
      </c>
      <c r="M419" s="16">
        <v>42.110424422869393</v>
      </c>
      <c r="N419" s="16">
        <f t="shared" si="19"/>
        <v>2.0662622386098821</v>
      </c>
      <c r="O419" s="41">
        <f t="shared" si="18"/>
        <v>2.0662622386098821</v>
      </c>
      <c r="P419" s="1">
        <v>8.6760000000000002</v>
      </c>
      <c r="Q419" s="16">
        <v>731.5</v>
      </c>
      <c r="S419" s="1"/>
    </row>
    <row r="420" spans="1:19" x14ac:dyDescent="0.2">
      <c r="A420" s="42">
        <f t="shared" si="20"/>
        <v>42465</v>
      </c>
      <c r="B420" s="16">
        <v>0</v>
      </c>
      <c r="C420" s="16">
        <v>79.92</v>
      </c>
      <c r="D420" s="16">
        <v>24.87</v>
      </c>
      <c r="E420" s="16">
        <v>22.19</v>
      </c>
      <c r="F420" s="16">
        <v>29.82</v>
      </c>
      <c r="G420" s="16">
        <v>5.27</v>
      </c>
      <c r="H420" s="16">
        <v>12.96</v>
      </c>
      <c r="I420" s="16">
        <v>359.31</v>
      </c>
      <c r="J420" s="41">
        <v>6.07</v>
      </c>
      <c r="K420" s="16">
        <v>21.83</v>
      </c>
      <c r="L420" s="16">
        <v>26.8</v>
      </c>
      <c r="M420" s="16">
        <v>45.620944058572306</v>
      </c>
      <c r="N420" s="16">
        <f t="shared" si="19"/>
        <v>2.0898279458805455</v>
      </c>
      <c r="O420" s="41">
        <f t="shared" si="18"/>
        <v>2.0898279458805455</v>
      </c>
      <c r="P420" s="1">
        <v>10.39</v>
      </c>
      <c r="Q420" s="16">
        <v>731.74</v>
      </c>
      <c r="S420" s="1"/>
    </row>
    <row r="421" spans="1:19" x14ac:dyDescent="0.2">
      <c r="A421" s="42">
        <f t="shared" si="20"/>
        <v>42466</v>
      </c>
      <c r="B421" s="16">
        <v>0</v>
      </c>
      <c r="C421" s="16">
        <v>79.72</v>
      </c>
      <c r="D421" s="16">
        <v>24.68</v>
      </c>
      <c r="E421" s="16">
        <v>21.95</v>
      </c>
      <c r="F421" s="16">
        <v>31.55</v>
      </c>
      <c r="G421" s="16">
        <v>4.8499999999999996</v>
      </c>
      <c r="H421" s="16">
        <v>12.8</v>
      </c>
      <c r="I421" s="16">
        <v>2.75</v>
      </c>
      <c r="J421" s="41">
        <v>5.42</v>
      </c>
      <c r="K421" s="16">
        <v>18.98</v>
      </c>
      <c r="L421" s="16">
        <v>26.88</v>
      </c>
      <c r="M421" s="16">
        <v>40.001745280614337</v>
      </c>
      <c r="N421" s="16">
        <f t="shared" si="19"/>
        <v>2.1075735132041271</v>
      </c>
      <c r="O421" s="41">
        <f t="shared" si="18"/>
        <v>2.1075735132041271</v>
      </c>
      <c r="P421" s="1">
        <v>8.4749999999999996</v>
      </c>
      <c r="Q421" s="16">
        <v>730.63</v>
      </c>
      <c r="S421" s="1"/>
    </row>
    <row r="422" spans="1:19" x14ac:dyDescent="0.2">
      <c r="A422" s="42">
        <f t="shared" si="20"/>
        <v>42467</v>
      </c>
      <c r="B422" s="16">
        <v>0</v>
      </c>
      <c r="C422" s="16">
        <v>81.849999999999994</v>
      </c>
      <c r="D422" s="16">
        <v>24.41</v>
      </c>
      <c r="E422" s="16">
        <v>22.39</v>
      </c>
      <c r="F422" s="16">
        <v>28.67</v>
      </c>
      <c r="G422" s="16">
        <v>5.64</v>
      </c>
      <c r="H422" s="16">
        <v>11.51</v>
      </c>
      <c r="I422" s="16">
        <v>356.6</v>
      </c>
      <c r="J422" s="41">
        <v>5.31</v>
      </c>
      <c r="K422" s="16">
        <v>19.55</v>
      </c>
      <c r="L422" s="16">
        <v>26.81</v>
      </c>
      <c r="M422" s="16">
        <v>41.401252973241043</v>
      </c>
      <c r="N422" s="16">
        <f t="shared" si="19"/>
        <v>2.1177111495263961</v>
      </c>
      <c r="O422" s="41">
        <f t="shared" si="18"/>
        <v>2.1177111495263961</v>
      </c>
      <c r="P422" s="1">
        <v>9.8059999999999992</v>
      </c>
      <c r="Q422" s="16">
        <v>730.27</v>
      </c>
      <c r="S422" s="1"/>
    </row>
    <row r="423" spans="1:19" x14ac:dyDescent="0.2">
      <c r="A423" s="42">
        <f t="shared" si="20"/>
        <v>42468</v>
      </c>
      <c r="B423" s="16">
        <v>0.625</v>
      </c>
      <c r="C423" s="16">
        <v>93.42</v>
      </c>
      <c r="D423" s="16">
        <v>23.57</v>
      </c>
      <c r="E423" s="16">
        <v>22.43</v>
      </c>
      <c r="F423" s="16">
        <v>25.19</v>
      </c>
      <c r="G423" s="16">
        <v>6.04</v>
      </c>
      <c r="H423" s="16">
        <v>13.35</v>
      </c>
      <c r="I423" s="16">
        <v>351.49</v>
      </c>
      <c r="J423" s="41">
        <v>1.98</v>
      </c>
      <c r="K423" s="16">
        <v>8.19</v>
      </c>
      <c r="L423" s="16">
        <v>26.56</v>
      </c>
      <c r="M423" s="16">
        <v>17.850419083347518</v>
      </c>
      <c r="N423" s="16">
        <f t="shared" si="19"/>
        <v>2.1795383496150817</v>
      </c>
      <c r="O423" s="41">
        <f t="shared" si="18"/>
        <v>2.1795383496150817</v>
      </c>
      <c r="P423" s="1">
        <v>4.5759999999999996</v>
      </c>
      <c r="Q423" s="16">
        <v>730.02</v>
      </c>
      <c r="S423" s="1"/>
    </row>
    <row r="424" spans="1:19" x14ac:dyDescent="0.2">
      <c r="A424" s="42">
        <f t="shared" si="20"/>
        <v>42469</v>
      </c>
      <c r="B424" s="16">
        <v>2.395</v>
      </c>
      <c r="C424" s="16">
        <v>88.18</v>
      </c>
      <c r="D424" s="16">
        <v>24.71</v>
      </c>
      <c r="E424" s="16">
        <v>22.7</v>
      </c>
      <c r="F424" s="16">
        <v>30.23</v>
      </c>
      <c r="G424" s="16">
        <v>5.5</v>
      </c>
      <c r="H424" s="16">
        <v>12.62</v>
      </c>
      <c r="I424" s="16">
        <v>2.75</v>
      </c>
      <c r="J424" s="41">
        <v>4.6100000000000003</v>
      </c>
      <c r="K424" s="16">
        <v>18.149999999999999</v>
      </c>
      <c r="L424" s="16">
        <v>26.66</v>
      </c>
      <c r="M424" s="16">
        <v>39.386490664044715</v>
      </c>
      <c r="N424" s="16">
        <f t="shared" si="19"/>
        <v>2.1700545820410313</v>
      </c>
      <c r="O424" s="41">
        <f t="shared" si="18"/>
        <v>2.1700545820410313</v>
      </c>
      <c r="P424" s="1">
        <v>11.166</v>
      </c>
      <c r="Q424" s="16">
        <v>730.05</v>
      </c>
      <c r="S424" s="1"/>
    </row>
    <row r="425" spans="1:19" x14ac:dyDescent="0.2">
      <c r="A425" s="42">
        <f t="shared" si="20"/>
        <v>42470</v>
      </c>
      <c r="B425" s="16">
        <v>0</v>
      </c>
      <c r="C425" s="16">
        <v>81.77</v>
      </c>
      <c r="D425" s="16">
        <v>24.97</v>
      </c>
      <c r="E425" s="16">
        <v>22.76</v>
      </c>
      <c r="F425" s="16">
        <v>29.69</v>
      </c>
      <c r="G425" s="16">
        <v>5.66</v>
      </c>
      <c r="H425" s="16">
        <v>13.07</v>
      </c>
      <c r="I425" s="16">
        <v>5.21</v>
      </c>
      <c r="J425" s="41">
        <v>5.99</v>
      </c>
      <c r="K425" s="16">
        <v>22.48</v>
      </c>
      <c r="L425" s="16">
        <v>26.81</v>
      </c>
      <c r="M425" s="16">
        <v>47.647197571813543</v>
      </c>
      <c r="N425" s="16">
        <f t="shared" si="19"/>
        <v>2.1195372585326306</v>
      </c>
      <c r="O425" s="41">
        <f t="shared" si="18"/>
        <v>2.1195372585326306</v>
      </c>
      <c r="P425" s="1">
        <v>12.125999999999999</v>
      </c>
      <c r="Q425" s="16">
        <v>730.73</v>
      </c>
      <c r="S425" s="1"/>
    </row>
    <row r="426" spans="1:19" x14ac:dyDescent="0.2">
      <c r="A426" s="42">
        <f t="shared" si="20"/>
        <v>42471</v>
      </c>
      <c r="B426" s="16">
        <v>0.25</v>
      </c>
      <c r="C426" s="16">
        <v>82.25</v>
      </c>
      <c r="D426" s="16">
        <v>24.67</v>
      </c>
      <c r="E426" s="16">
        <v>21.72</v>
      </c>
      <c r="F426" s="16">
        <v>29.18</v>
      </c>
      <c r="G426" s="16">
        <v>4.93</v>
      </c>
      <c r="H426" s="16">
        <v>11.52</v>
      </c>
      <c r="I426" s="16">
        <v>0.03</v>
      </c>
      <c r="J426" s="41">
        <v>4.8</v>
      </c>
      <c r="K426" s="16">
        <v>16.88</v>
      </c>
      <c r="L426" s="16">
        <v>26.86</v>
      </c>
      <c r="M426" s="16">
        <v>36.160054328339122</v>
      </c>
      <c r="N426" s="16">
        <f t="shared" si="19"/>
        <v>2.1421833132902326</v>
      </c>
      <c r="O426" s="41">
        <f t="shared" si="18"/>
        <v>2.1421833132902326</v>
      </c>
      <c r="P426" s="1">
        <v>8.5879999999999992</v>
      </c>
      <c r="Q426" s="16">
        <v>731.18</v>
      </c>
      <c r="S426" s="1"/>
    </row>
    <row r="427" spans="1:19" x14ac:dyDescent="0.2">
      <c r="A427" s="42">
        <f t="shared" si="20"/>
        <v>42472</v>
      </c>
      <c r="B427" s="16">
        <v>0</v>
      </c>
      <c r="C427" s="16">
        <v>77.38</v>
      </c>
      <c r="D427" s="16">
        <v>24.59</v>
      </c>
      <c r="E427" s="16">
        <v>21.78</v>
      </c>
      <c r="F427" s="16">
        <v>29.65</v>
      </c>
      <c r="G427" s="16">
        <v>4.9000000000000004</v>
      </c>
      <c r="H427" s="16">
        <v>11.27</v>
      </c>
      <c r="I427" s="16">
        <v>357.26</v>
      </c>
      <c r="J427" s="41">
        <v>7.05</v>
      </c>
      <c r="K427" s="16">
        <v>26.37</v>
      </c>
      <c r="L427" s="16">
        <v>27.04</v>
      </c>
      <c r="M427" s="16">
        <v>55.340342679800621</v>
      </c>
      <c r="N427" s="16">
        <f t="shared" si="19"/>
        <v>2.0986098854683588</v>
      </c>
      <c r="O427" s="41">
        <f t="shared" si="18"/>
        <v>2.0986098854683588</v>
      </c>
      <c r="P427" s="1">
        <v>12.714</v>
      </c>
      <c r="Q427" s="16">
        <v>731.71</v>
      </c>
      <c r="S427" s="1"/>
    </row>
    <row r="428" spans="1:19" x14ac:dyDescent="0.2">
      <c r="A428" s="42">
        <f t="shared" si="20"/>
        <v>42473</v>
      </c>
      <c r="B428" s="16">
        <v>0</v>
      </c>
      <c r="C428" s="16">
        <v>71.150000000000006</v>
      </c>
      <c r="D428" s="16">
        <v>25.2</v>
      </c>
      <c r="E428" s="16">
        <v>21.89</v>
      </c>
      <c r="F428" s="16">
        <v>31.95</v>
      </c>
      <c r="G428" s="16">
        <v>3.62</v>
      </c>
      <c r="H428" s="16">
        <v>9.1300000000000008</v>
      </c>
      <c r="I428" s="16">
        <v>25.8</v>
      </c>
      <c r="J428" s="41">
        <v>6.03</v>
      </c>
      <c r="K428" s="16">
        <v>20.9</v>
      </c>
      <c r="L428" s="16">
        <v>27.03</v>
      </c>
      <c r="M428" s="16">
        <v>43.656207366984987</v>
      </c>
      <c r="N428" s="16">
        <f t="shared" si="19"/>
        <v>2.0888137496165067</v>
      </c>
      <c r="O428" s="41">
        <f t="shared" si="18"/>
        <v>2.0888137496165067</v>
      </c>
      <c r="P428" s="1">
        <v>8.0719999999999992</v>
      </c>
      <c r="Q428" s="16">
        <v>731.12</v>
      </c>
      <c r="S428" s="1"/>
    </row>
    <row r="429" spans="1:19" x14ac:dyDescent="0.2">
      <c r="A429" s="42">
        <f t="shared" si="20"/>
        <v>42474</v>
      </c>
      <c r="B429" s="16">
        <v>0</v>
      </c>
      <c r="C429" s="16">
        <v>71.349999999999994</v>
      </c>
      <c r="D429" s="16">
        <v>25</v>
      </c>
      <c r="E429" s="16">
        <v>21.93</v>
      </c>
      <c r="F429" s="16">
        <v>31.51</v>
      </c>
      <c r="G429" s="16">
        <v>3.85</v>
      </c>
      <c r="H429" s="16">
        <v>11.94</v>
      </c>
      <c r="I429" s="16">
        <v>8.42</v>
      </c>
      <c r="J429" s="41">
        <v>6.92</v>
      </c>
      <c r="K429" s="16">
        <v>24.5</v>
      </c>
      <c r="L429" s="16">
        <v>27.06</v>
      </c>
      <c r="M429" s="16">
        <v>51.572437353497946</v>
      </c>
      <c r="N429" s="16">
        <f t="shared" si="19"/>
        <v>2.1049974429999163</v>
      </c>
      <c r="O429" s="41">
        <f t="shared" si="18"/>
        <v>2.1049974429999163</v>
      </c>
      <c r="P429" s="1">
        <v>10.598000000000001</v>
      </c>
      <c r="Q429" s="16">
        <v>729.91</v>
      </c>
      <c r="S429" s="1"/>
    </row>
    <row r="430" spans="1:19" x14ac:dyDescent="0.2">
      <c r="A430" s="42">
        <f t="shared" si="20"/>
        <v>42475</v>
      </c>
      <c r="B430" s="16">
        <v>0</v>
      </c>
      <c r="C430" s="16">
        <v>79.91</v>
      </c>
      <c r="D430" s="16">
        <v>24.94</v>
      </c>
      <c r="E430" s="16">
        <v>21.92</v>
      </c>
      <c r="F430" s="16">
        <v>31.07</v>
      </c>
      <c r="G430" s="16">
        <v>3.39</v>
      </c>
      <c r="H430" s="16">
        <v>10.92</v>
      </c>
      <c r="I430" s="16">
        <v>6.48</v>
      </c>
      <c r="J430" s="41">
        <v>4.17</v>
      </c>
      <c r="K430" s="16">
        <v>15.04</v>
      </c>
      <c r="L430" s="16">
        <v>26.75</v>
      </c>
      <c r="M430" s="16">
        <v>31.64954074063834</v>
      </c>
      <c r="N430" s="16">
        <f t="shared" si="19"/>
        <v>2.1043577620105283</v>
      </c>
      <c r="O430" s="41">
        <f t="shared" si="18"/>
        <v>2.1043577620105283</v>
      </c>
      <c r="P430" s="1">
        <v>6.1040000000000001</v>
      </c>
      <c r="Q430" s="16">
        <v>728.85</v>
      </c>
      <c r="S430" s="1"/>
    </row>
    <row r="431" spans="1:19" x14ac:dyDescent="0.2">
      <c r="A431" s="42">
        <f t="shared" si="20"/>
        <v>42476</v>
      </c>
      <c r="B431" s="16">
        <v>0</v>
      </c>
      <c r="C431" s="16">
        <v>84.13</v>
      </c>
      <c r="D431" s="16">
        <v>24.75</v>
      </c>
      <c r="E431" s="16">
        <v>22.29</v>
      </c>
      <c r="F431" s="16">
        <v>28.84</v>
      </c>
      <c r="G431" s="16">
        <v>4.63</v>
      </c>
      <c r="H431" s="16">
        <v>11.98</v>
      </c>
      <c r="I431" s="16">
        <v>351.35</v>
      </c>
      <c r="J431" s="41">
        <v>4.71</v>
      </c>
      <c r="K431" s="16">
        <v>18.010000000000002</v>
      </c>
      <c r="L431" s="16">
        <v>26.68</v>
      </c>
      <c r="M431" s="16">
        <v>38.706781624787126</v>
      </c>
      <c r="N431" s="16">
        <f t="shared" si="19"/>
        <v>2.1491827665067809</v>
      </c>
      <c r="O431" s="41">
        <f t="shared" si="18"/>
        <v>2.1491827665067809</v>
      </c>
      <c r="P431" s="1">
        <v>9.0150000000000006</v>
      </c>
      <c r="Q431" s="16">
        <v>729.08</v>
      </c>
      <c r="S431" s="1"/>
    </row>
    <row r="432" spans="1:19" x14ac:dyDescent="0.2">
      <c r="A432" s="42">
        <f t="shared" si="20"/>
        <v>42477</v>
      </c>
      <c r="B432" s="16">
        <v>0</v>
      </c>
      <c r="C432" s="16">
        <v>85.1</v>
      </c>
      <c r="D432" s="16">
        <v>25.52</v>
      </c>
      <c r="E432" s="16">
        <v>23.04</v>
      </c>
      <c r="F432" s="16">
        <v>30.33</v>
      </c>
      <c r="G432" s="16">
        <v>3.96</v>
      </c>
      <c r="H432" s="16">
        <v>11.11</v>
      </c>
      <c r="I432" s="16">
        <v>354.78</v>
      </c>
      <c r="J432" s="41">
        <v>5</v>
      </c>
      <c r="K432" s="16">
        <v>19.739999999999998</v>
      </c>
      <c r="L432" s="16">
        <v>26.65</v>
      </c>
      <c r="M432" s="16">
        <v>42.492053357202778</v>
      </c>
      <c r="N432" s="16">
        <f t="shared" si="19"/>
        <v>2.1525862896252677</v>
      </c>
      <c r="O432" s="41">
        <f t="shared" si="18"/>
        <v>2.1525862896252677</v>
      </c>
      <c r="P432" s="1">
        <v>10.045999999999999</v>
      </c>
      <c r="Q432" s="16">
        <v>730.07</v>
      </c>
      <c r="S432" s="1"/>
    </row>
    <row r="433" spans="1:19" x14ac:dyDescent="0.2">
      <c r="A433" s="42">
        <f t="shared" si="20"/>
        <v>42478</v>
      </c>
      <c r="B433" s="16">
        <v>0</v>
      </c>
      <c r="C433" s="16">
        <v>84.2</v>
      </c>
      <c r="D433" s="16">
        <v>25.92</v>
      </c>
      <c r="E433" s="16">
        <v>23.24</v>
      </c>
      <c r="F433" s="16">
        <v>31.68</v>
      </c>
      <c r="G433" s="16">
        <v>3.78</v>
      </c>
      <c r="H433" s="16">
        <v>11.13</v>
      </c>
      <c r="I433" s="16">
        <v>9.82</v>
      </c>
      <c r="J433" s="41">
        <v>4.1500000000000004</v>
      </c>
      <c r="K433" s="16">
        <v>15.4</v>
      </c>
      <c r="L433" s="16">
        <v>26.58</v>
      </c>
      <c r="M433" s="16">
        <v>32.753646729283645</v>
      </c>
      <c r="N433" s="16">
        <f t="shared" si="19"/>
        <v>2.1268601772262108</v>
      </c>
      <c r="O433" s="41">
        <f t="shared" si="18"/>
        <v>2.1268601772262108</v>
      </c>
      <c r="P433" s="1">
        <v>7.2519999999999998</v>
      </c>
      <c r="Q433" s="16">
        <v>730.38</v>
      </c>
      <c r="S433" s="1"/>
    </row>
    <row r="434" spans="1:19" x14ac:dyDescent="0.2">
      <c r="A434" s="42">
        <f t="shared" si="20"/>
        <v>42479</v>
      </c>
      <c r="B434" s="16">
        <v>0</v>
      </c>
      <c r="C434" s="16">
        <v>87.43</v>
      </c>
      <c r="D434" s="16">
        <v>25.11</v>
      </c>
      <c r="E434" s="16">
        <v>23.24</v>
      </c>
      <c r="F434" s="16">
        <v>29.35</v>
      </c>
      <c r="G434" s="16">
        <v>3.46</v>
      </c>
      <c r="H434" s="16">
        <v>10.15</v>
      </c>
      <c r="I434" s="16">
        <v>18.02</v>
      </c>
      <c r="J434" s="41">
        <v>3.06</v>
      </c>
      <c r="K434" s="16">
        <v>11.96</v>
      </c>
      <c r="L434" s="16">
        <v>26.6</v>
      </c>
      <c r="M434" s="16">
        <v>26.327903667422088</v>
      </c>
      <c r="N434" s="16">
        <f t="shared" si="19"/>
        <v>2.20132973807877</v>
      </c>
      <c r="O434" s="41">
        <f t="shared" si="18"/>
        <v>2.20132973807877</v>
      </c>
      <c r="P434" s="1">
        <v>5.4630000000000001</v>
      </c>
      <c r="Q434" s="16">
        <v>730.16</v>
      </c>
      <c r="S434" s="1"/>
    </row>
    <row r="435" spans="1:19" x14ac:dyDescent="0.2">
      <c r="A435" s="42">
        <f t="shared" si="20"/>
        <v>42480</v>
      </c>
      <c r="B435" s="16">
        <v>44.06</v>
      </c>
      <c r="C435" s="16">
        <v>93.69</v>
      </c>
      <c r="D435" s="16">
        <v>24.76</v>
      </c>
      <c r="E435" s="16">
        <v>23.1</v>
      </c>
      <c r="F435" s="16">
        <v>29.62</v>
      </c>
      <c r="G435" s="16">
        <v>3.74</v>
      </c>
      <c r="H435" s="16">
        <v>10.15</v>
      </c>
      <c r="I435" s="16">
        <v>351.36</v>
      </c>
      <c r="J435" s="41">
        <v>2.64</v>
      </c>
      <c r="K435" s="16">
        <v>11.5</v>
      </c>
      <c r="L435" s="16">
        <v>26.43</v>
      </c>
      <c r="M435" s="16">
        <v>25.297928904870975</v>
      </c>
      <c r="N435" s="16">
        <f t="shared" si="19"/>
        <v>2.1998199047713891</v>
      </c>
      <c r="O435" s="41">
        <f t="shared" si="18"/>
        <v>2.1998199047713891</v>
      </c>
      <c r="P435" s="1">
        <v>6.3959999999999999</v>
      </c>
      <c r="Q435" s="16">
        <v>729.38</v>
      </c>
      <c r="S435" s="1"/>
    </row>
    <row r="436" spans="1:19" x14ac:dyDescent="0.2">
      <c r="A436" s="42">
        <f t="shared" si="20"/>
        <v>42481</v>
      </c>
      <c r="B436" s="16">
        <v>0.125</v>
      </c>
      <c r="C436" s="16">
        <v>91.92</v>
      </c>
      <c r="D436" s="16">
        <v>25</v>
      </c>
      <c r="E436" s="16">
        <v>23.44</v>
      </c>
      <c r="F436" s="16">
        <v>28.4</v>
      </c>
      <c r="G436" s="16">
        <v>5.03</v>
      </c>
      <c r="H436" s="16">
        <v>10.66</v>
      </c>
      <c r="I436" s="16">
        <v>351.51</v>
      </c>
      <c r="J436" s="41">
        <v>3.32</v>
      </c>
      <c r="K436" s="16">
        <v>13.55</v>
      </c>
      <c r="L436" s="16">
        <v>26.47</v>
      </c>
      <c r="M436" s="16">
        <v>29.964826547618944</v>
      </c>
      <c r="N436" s="16">
        <f t="shared" si="19"/>
        <v>2.2114263134774128</v>
      </c>
      <c r="O436" s="41">
        <f t="shared" si="18"/>
        <v>2.2114263134774128</v>
      </c>
      <c r="P436" s="1">
        <v>9.6370000000000005</v>
      </c>
      <c r="Q436" s="16">
        <v>729.31</v>
      </c>
      <c r="S436" s="1"/>
    </row>
    <row r="437" spans="1:19" x14ac:dyDescent="0.2">
      <c r="A437" s="42">
        <f t="shared" si="20"/>
        <v>42482</v>
      </c>
      <c r="B437" s="16">
        <v>1.5150000000000001</v>
      </c>
      <c r="C437" s="16">
        <v>95.82</v>
      </c>
      <c r="D437" s="16">
        <v>24.78</v>
      </c>
      <c r="E437" s="16">
        <v>23.47</v>
      </c>
      <c r="F437" s="16">
        <v>27.97</v>
      </c>
      <c r="G437" s="16">
        <v>4.6900000000000004</v>
      </c>
      <c r="H437" s="16">
        <v>10.27</v>
      </c>
      <c r="I437" s="16">
        <v>336.37</v>
      </c>
      <c r="J437" s="41">
        <v>2.63</v>
      </c>
      <c r="K437" s="16">
        <v>12.54</v>
      </c>
      <c r="L437" s="16">
        <v>26.36</v>
      </c>
      <c r="M437" s="16">
        <v>27.420172851900841</v>
      </c>
      <c r="N437" s="16">
        <f t="shared" si="19"/>
        <v>2.1866166548565267</v>
      </c>
      <c r="O437" s="41">
        <f t="shared" si="18"/>
        <v>2.1866166548565267</v>
      </c>
      <c r="P437" s="1">
        <v>9.1470000000000002</v>
      </c>
      <c r="Q437" s="16">
        <v>729.93</v>
      </c>
      <c r="S437" s="1"/>
    </row>
    <row r="438" spans="1:19" x14ac:dyDescent="0.2">
      <c r="A438" s="42">
        <f t="shared" si="20"/>
        <v>42483</v>
      </c>
      <c r="B438" s="16">
        <v>4.68</v>
      </c>
      <c r="C438" s="16">
        <v>98.23</v>
      </c>
      <c r="D438" s="16">
        <v>24.42</v>
      </c>
      <c r="E438" s="16">
        <v>23.27</v>
      </c>
      <c r="F438" s="16">
        <v>26.8</v>
      </c>
      <c r="G438" s="16">
        <v>3.83</v>
      </c>
      <c r="H438" s="16">
        <v>8.0399999999999991</v>
      </c>
      <c r="I438" s="16">
        <v>323.33999999999997</v>
      </c>
      <c r="J438" s="41">
        <v>1.84</v>
      </c>
      <c r="K438" s="16">
        <v>9.44</v>
      </c>
      <c r="L438" s="16">
        <v>26.3</v>
      </c>
      <c r="M438" s="16">
        <v>21.733927650342533</v>
      </c>
      <c r="N438" s="16">
        <f t="shared" si="19"/>
        <v>2.3023228443159462</v>
      </c>
      <c r="O438" s="41">
        <f t="shared" si="18"/>
        <v>2.3023228443159462</v>
      </c>
      <c r="P438" s="1">
        <v>7.7039999999999997</v>
      </c>
      <c r="Q438" s="16">
        <v>730.13</v>
      </c>
      <c r="S438" s="1"/>
    </row>
    <row r="439" spans="1:19" x14ac:dyDescent="0.2">
      <c r="A439" s="42">
        <f t="shared" si="20"/>
        <v>42484</v>
      </c>
      <c r="B439" s="16">
        <v>5.3</v>
      </c>
      <c r="C439" s="16">
        <v>97.12</v>
      </c>
      <c r="D439" s="16">
        <v>24.17</v>
      </c>
      <c r="E439" s="16">
        <v>21.41</v>
      </c>
      <c r="F439" s="16">
        <v>28.58</v>
      </c>
      <c r="G439" s="16">
        <v>2.25</v>
      </c>
      <c r="H439" s="16">
        <v>12.13</v>
      </c>
      <c r="I439" s="16">
        <v>317.88</v>
      </c>
      <c r="J439" s="41">
        <v>1.88</v>
      </c>
      <c r="K439" s="16">
        <v>7.31</v>
      </c>
      <c r="L439" s="16">
        <v>26.38</v>
      </c>
      <c r="M439" s="16">
        <v>17.491686157073524</v>
      </c>
      <c r="N439" s="16">
        <f t="shared" si="19"/>
        <v>2.3928435235394701</v>
      </c>
      <c r="O439" s="41">
        <f t="shared" si="18"/>
        <v>2.3928435235394701</v>
      </c>
      <c r="P439" s="1">
        <v>5.44</v>
      </c>
      <c r="Q439" s="16">
        <v>730.45</v>
      </c>
      <c r="S439" s="1"/>
    </row>
    <row r="440" spans="1:19" x14ac:dyDescent="0.2">
      <c r="A440" s="42">
        <f t="shared" si="20"/>
        <v>42485</v>
      </c>
      <c r="B440" s="16">
        <v>0</v>
      </c>
      <c r="C440" s="16">
        <v>90.24</v>
      </c>
      <c r="D440" s="16">
        <v>25.22</v>
      </c>
      <c r="E440" s="16">
        <v>22.49</v>
      </c>
      <c r="F440" s="16">
        <v>30.19</v>
      </c>
      <c r="G440" s="16">
        <v>3.19</v>
      </c>
      <c r="H440" s="16">
        <v>10.41</v>
      </c>
      <c r="I440" s="16">
        <v>35.35</v>
      </c>
      <c r="J440" s="41">
        <v>4.37</v>
      </c>
      <c r="K440" s="16">
        <v>18.11</v>
      </c>
      <c r="L440" s="16">
        <v>26.44</v>
      </c>
      <c r="M440" s="16">
        <v>40.733726338271666</v>
      </c>
      <c r="N440" s="16">
        <f t="shared" si="19"/>
        <v>2.2492394444103625</v>
      </c>
      <c r="O440" s="41">
        <f t="shared" si="18"/>
        <v>2.2492394444103625</v>
      </c>
      <c r="P440" s="1">
        <v>12.634</v>
      </c>
      <c r="Q440" s="16">
        <v>729.34</v>
      </c>
      <c r="S440" s="1"/>
    </row>
    <row r="441" spans="1:19" x14ac:dyDescent="0.2">
      <c r="A441" s="42">
        <f t="shared" si="20"/>
        <v>42486</v>
      </c>
      <c r="B441" s="16">
        <v>2.1399999999999997</v>
      </c>
      <c r="C441" s="16">
        <v>96.38</v>
      </c>
      <c r="D441" s="16">
        <v>24.73</v>
      </c>
      <c r="E441" s="16">
        <v>23.54</v>
      </c>
      <c r="F441" s="16">
        <v>28.99</v>
      </c>
      <c r="G441" s="16">
        <v>2.54</v>
      </c>
      <c r="H441" s="16">
        <v>8.17</v>
      </c>
      <c r="I441" s="16">
        <v>344.78</v>
      </c>
      <c r="J441" s="41">
        <v>1.95</v>
      </c>
      <c r="K441" s="16">
        <v>9.33</v>
      </c>
      <c r="L441" s="16">
        <v>26.3</v>
      </c>
      <c r="M441" s="16">
        <v>20.903104957892943</v>
      </c>
      <c r="N441" s="16">
        <f t="shared" si="19"/>
        <v>2.2404185378234667</v>
      </c>
      <c r="O441" s="41">
        <f t="shared" ref="O441:O504" si="21">N441-$N2216</f>
        <v>2.2404185378234667</v>
      </c>
      <c r="P441" s="1">
        <v>5.726</v>
      </c>
      <c r="Q441" s="16">
        <v>728.69</v>
      </c>
      <c r="S441" s="1"/>
    </row>
    <row r="442" spans="1:19" x14ac:dyDescent="0.2">
      <c r="A442" s="42">
        <f t="shared" si="20"/>
        <v>42487</v>
      </c>
      <c r="B442" s="16">
        <v>58.534999999999997</v>
      </c>
      <c r="C442" s="16">
        <v>95.41</v>
      </c>
      <c r="D442" s="16">
        <v>24.11</v>
      </c>
      <c r="E442" s="16">
        <v>21.97</v>
      </c>
      <c r="F442" s="16">
        <v>30.26</v>
      </c>
      <c r="G442" s="16">
        <v>2.2200000000000002</v>
      </c>
      <c r="H442" s="16">
        <v>8.5500000000000007</v>
      </c>
      <c r="I442" s="16">
        <v>141.55000000000001</v>
      </c>
      <c r="J442" s="41">
        <v>2.67</v>
      </c>
      <c r="K442" s="16">
        <v>12.17</v>
      </c>
      <c r="L442" s="16">
        <v>26.45</v>
      </c>
      <c r="M442" s="16">
        <v>26.907647871492049</v>
      </c>
      <c r="N442" s="16">
        <f t="shared" si="19"/>
        <v>2.2109817478629457</v>
      </c>
      <c r="O442" s="41">
        <f t="shared" si="21"/>
        <v>2.2109817478629457</v>
      </c>
      <c r="P442" s="1">
        <v>8.5820000000000007</v>
      </c>
      <c r="Q442" s="16">
        <v>728.98</v>
      </c>
      <c r="S442" s="1"/>
    </row>
    <row r="443" spans="1:19" x14ac:dyDescent="0.2">
      <c r="A443" s="42">
        <f t="shared" si="20"/>
        <v>42488</v>
      </c>
      <c r="B443" s="16">
        <v>19.435000000000002</v>
      </c>
      <c r="C443" s="16">
        <v>95.53</v>
      </c>
      <c r="D443" s="16">
        <v>24.18</v>
      </c>
      <c r="E443" s="16">
        <v>22.58</v>
      </c>
      <c r="F443" s="16">
        <v>29.82</v>
      </c>
      <c r="G443" s="16">
        <v>2.64</v>
      </c>
      <c r="H443" s="16">
        <v>15.37</v>
      </c>
      <c r="I443" s="16">
        <v>137.16999999999999</v>
      </c>
      <c r="J443" s="41">
        <v>2.78</v>
      </c>
      <c r="K443" s="16">
        <v>12.31</v>
      </c>
      <c r="L443" s="16">
        <v>26.39</v>
      </c>
      <c r="M443" s="16">
        <v>27.116995145182287</v>
      </c>
      <c r="N443" s="16">
        <f t="shared" si="19"/>
        <v>2.2028428225168386</v>
      </c>
      <c r="O443" s="41">
        <f t="shared" si="21"/>
        <v>2.2028428225168386</v>
      </c>
      <c r="P443" s="1">
        <v>9.1379999999999999</v>
      </c>
      <c r="Q443" s="16">
        <v>729.75</v>
      </c>
      <c r="S443" s="1"/>
    </row>
    <row r="444" spans="1:19" x14ac:dyDescent="0.2">
      <c r="A444" s="42">
        <f t="shared" si="20"/>
        <v>42489</v>
      </c>
      <c r="B444" s="16">
        <v>0</v>
      </c>
      <c r="C444" s="16">
        <v>90.37</v>
      </c>
      <c r="D444" s="16">
        <v>25.09</v>
      </c>
      <c r="E444" s="16">
        <v>22.73</v>
      </c>
      <c r="F444" s="16">
        <v>30.6</v>
      </c>
      <c r="G444" s="16">
        <v>2.71</v>
      </c>
      <c r="H444" s="16">
        <v>8.4499999999999993</v>
      </c>
      <c r="I444" s="16">
        <v>24.79</v>
      </c>
      <c r="J444" s="41">
        <v>4.42</v>
      </c>
      <c r="K444" s="16">
        <v>18.75</v>
      </c>
      <c r="L444" s="16">
        <v>26.41</v>
      </c>
      <c r="M444" s="16">
        <v>41.913259553467363</v>
      </c>
      <c r="N444" s="16">
        <f t="shared" si="19"/>
        <v>2.2353738428515926</v>
      </c>
      <c r="O444" s="41">
        <f t="shared" si="21"/>
        <v>2.2353738428515926</v>
      </c>
      <c r="P444" s="1">
        <v>13.347</v>
      </c>
      <c r="Q444" s="16">
        <v>729.38</v>
      </c>
      <c r="S444" s="1"/>
    </row>
    <row r="445" spans="1:19" x14ac:dyDescent="0.2">
      <c r="A445" s="42">
        <f t="shared" si="20"/>
        <v>42490</v>
      </c>
      <c r="B445" s="16">
        <v>0</v>
      </c>
      <c r="C445" s="16">
        <v>87.2</v>
      </c>
      <c r="D445" s="16">
        <v>25.81</v>
      </c>
      <c r="E445" s="16">
        <v>23.64</v>
      </c>
      <c r="F445" s="16">
        <v>30.97</v>
      </c>
      <c r="G445" s="16">
        <v>2.4300000000000002</v>
      </c>
      <c r="H445" s="16">
        <v>9</v>
      </c>
      <c r="I445" s="16">
        <v>0.77</v>
      </c>
      <c r="J445" s="41">
        <v>4.8</v>
      </c>
      <c r="K445" s="16">
        <v>21.08</v>
      </c>
      <c r="L445" s="16">
        <v>26.38</v>
      </c>
      <c r="M445" s="16">
        <v>46.083789021493729</v>
      </c>
      <c r="N445" s="16">
        <f t="shared" si="19"/>
        <v>2.1861379991220935</v>
      </c>
      <c r="O445" s="41">
        <f t="shared" si="21"/>
        <v>2.1861379991220935</v>
      </c>
      <c r="P445" s="1">
        <v>12.683</v>
      </c>
      <c r="Q445" s="16">
        <v>728.6</v>
      </c>
      <c r="S445" s="1"/>
    </row>
    <row r="446" spans="1:19" x14ac:dyDescent="0.2">
      <c r="A446" s="42">
        <f t="shared" si="20"/>
        <v>42491</v>
      </c>
      <c r="B446" s="16">
        <v>55.614999999999995</v>
      </c>
      <c r="C446" s="16">
        <v>93.94</v>
      </c>
      <c r="D446" s="16">
        <v>24.35</v>
      </c>
      <c r="E446" s="16">
        <v>21.65</v>
      </c>
      <c r="F446" s="16">
        <v>29.96</v>
      </c>
      <c r="G446" s="16">
        <v>2.59</v>
      </c>
      <c r="H446" s="16">
        <v>9.51</v>
      </c>
      <c r="I446" s="16">
        <v>142.63999999999999</v>
      </c>
      <c r="J446" s="41">
        <v>2.61</v>
      </c>
      <c r="K446" s="16">
        <v>13.18</v>
      </c>
      <c r="L446" s="16">
        <v>26.38</v>
      </c>
      <c r="M446" s="16">
        <v>29.438995962526576</v>
      </c>
      <c r="N446" s="16">
        <f t="shared" si="19"/>
        <v>2.2336112262918495</v>
      </c>
      <c r="O446" s="41">
        <f t="shared" si="21"/>
        <v>2.2336112262918495</v>
      </c>
      <c r="P446" s="1">
        <v>8.0109999999999992</v>
      </c>
      <c r="Q446" s="16">
        <v>729.3</v>
      </c>
      <c r="S446" s="1"/>
    </row>
    <row r="447" spans="1:19" x14ac:dyDescent="0.2">
      <c r="A447" s="42">
        <f t="shared" si="20"/>
        <v>42492</v>
      </c>
      <c r="B447" s="16">
        <v>0</v>
      </c>
      <c r="C447" s="16">
        <v>89.58</v>
      </c>
      <c r="D447" s="16">
        <v>25.05</v>
      </c>
      <c r="E447" s="16">
        <v>22.73</v>
      </c>
      <c r="F447" s="16">
        <v>29.48</v>
      </c>
      <c r="G447" s="16">
        <v>2.91</v>
      </c>
      <c r="H447" s="16">
        <v>6.92</v>
      </c>
      <c r="I447" s="16">
        <v>151.16</v>
      </c>
      <c r="J447" s="41">
        <v>3.97</v>
      </c>
      <c r="K447" s="16">
        <v>17.850000000000001</v>
      </c>
      <c r="L447" s="16">
        <v>26.35</v>
      </c>
      <c r="M447" s="16">
        <v>39.164528985914203</v>
      </c>
      <c r="N447" s="16">
        <f t="shared" si="19"/>
        <v>2.1940912597150812</v>
      </c>
      <c r="O447" s="41">
        <f t="shared" si="21"/>
        <v>2.1940912597150812</v>
      </c>
      <c r="P447" s="1">
        <v>11.489000000000001</v>
      </c>
      <c r="Q447" s="16">
        <v>729.97</v>
      </c>
      <c r="S447" s="1"/>
    </row>
    <row r="448" spans="1:19" x14ac:dyDescent="0.2">
      <c r="A448" s="42">
        <f t="shared" si="20"/>
        <v>42493</v>
      </c>
      <c r="B448" s="16">
        <v>2.0249999999999999</v>
      </c>
      <c r="C448" s="16">
        <v>92.22</v>
      </c>
      <c r="D448" s="16">
        <v>24.58</v>
      </c>
      <c r="E448" s="16">
        <v>22.1</v>
      </c>
      <c r="F448" s="16">
        <v>30.16</v>
      </c>
      <c r="G448" s="16">
        <v>3.14</v>
      </c>
      <c r="H448" s="16">
        <v>9.7200000000000006</v>
      </c>
      <c r="I448" s="16">
        <v>165.14</v>
      </c>
      <c r="J448" s="41">
        <v>4.3</v>
      </c>
      <c r="K448" s="16">
        <v>19.510000000000002</v>
      </c>
      <c r="L448" s="16">
        <v>26.39</v>
      </c>
      <c r="M448" s="16">
        <v>42.728357440381814</v>
      </c>
      <c r="N448" s="16">
        <f t="shared" si="19"/>
        <v>2.1900747022235678</v>
      </c>
      <c r="O448" s="41">
        <f t="shared" si="21"/>
        <v>2.1900747022235678</v>
      </c>
      <c r="P448" s="1">
        <v>13.02</v>
      </c>
      <c r="Q448" s="16">
        <v>730.57</v>
      </c>
      <c r="S448" s="1"/>
    </row>
    <row r="449" spans="1:19" x14ac:dyDescent="0.2">
      <c r="A449" s="42">
        <f t="shared" si="20"/>
        <v>42494</v>
      </c>
      <c r="B449" s="16">
        <v>1.385</v>
      </c>
      <c r="C449" s="16">
        <v>91.28</v>
      </c>
      <c r="D449" s="16">
        <v>25.03</v>
      </c>
      <c r="E449" s="16">
        <v>22.32</v>
      </c>
      <c r="F449" s="16">
        <v>31.28</v>
      </c>
      <c r="G449" s="16">
        <v>2.5</v>
      </c>
      <c r="H449" s="16">
        <v>9.76</v>
      </c>
      <c r="I449" s="16">
        <v>136.41</v>
      </c>
      <c r="J449" s="41">
        <v>3.64</v>
      </c>
      <c r="K449" s="16">
        <v>15.56</v>
      </c>
      <c r="L449" s="16">
        <v>26.31</v>
      </c>
      <c r="M449" s="16">
        <v>34.113669608011698</v>
      </c>
      <c r="N449" s="16">
        <f t="shared" si="19"/>
        <v>2.1923952190238878</v>
      </c>
      <c r="O449" s="41">
        <f t="shared" si="21"/>
        <v>2.1923952190238878</v>
      </c>
      <c r="P449" s="1">
        <v>9.5969999999999995</v>
      </c>
      <c r="Q449" s="16">
        <v>730.23</v>
      </c>
      <c r="S449" s="1"/>
    </row>
    <row r="450" spans="1:19" x14ac:dyDescent="0.2">
      <c r="A450" s="42">
        <f t="shared" si="20"/>
        <v>42495</v>
      </c>
      <c r="B450" s="16">
        <v>0</v>
      </c>
      <c r="C450" s="16">
        <v>85.64</v>
      </c>
      <c r="D450" s="16">
        <v>26.18</v>
      </c>
      <c r="E450" s="16">
        <v>23</v>
      </c>
      <c r="F450" s="16">
        <v>33.01</v>
      </c>
      <c r="G450" s="16">
        <v>2</v>
      </c>
      <c r="H450" s="16">
        <v>6.04</v>
      </c>
      <c r="I450" s="16">
        <v>137.51</v>
      </c>
      <c r="J450" s="41">
        <v>4.83</v>
      </c>
      <c r="K450" s="16">
        <v>20.350000000000001</v>
      </c>
      <c r="L450" s="16">
        <v>26.33</v>
      </c>
      <c r="M450" s="16">
        <v>43.225157615255476</v>
      </c>
      <c r="N450" s="16">
        <f t="shared" si="19"/>
        <v>2.1240863693000231</v>
      </c>
      <c r="O450" s="41">
        <f t="shared" si="21"/>
        <v>2.1240863693000231</v>
      </c>
      <c r="P450" s="1">
        <v>12.694000000000001</v>
      </c>
      <c r="Q450" s="16">
        <v>729.69</v>
      </c>
      <c r="S450" s="1"/>
    </row>
    <row r="451" spans="1:19" x14ac:dyDescent="0.2">
      <c r="A451" s="42">
        <f t="shared" si="20"/>
        <v>42496</v>
      </c>
      <c r="B451" s="16">
        <v>0</v>
      </c>
      <c r="C451" s="16">
        <v>85.52</v>
      </c>
      <c r="D451" s="16">
        <v>26.07</v>
      </c>
      <c r="E451" s="16">
        <v>23.81</v>
      </c>
      <c r="F451" s="16">
        <v>30.53</v>
      </c>
      <c r="G451" s="16">
        <v>2.33</v>
      </c>
      <c r="H451" s="16">
        <v>8.25</v>
      </c>
      <c r="I451" s="16">
        <v>23.13</v>
      </c>
      <c r="J451" s="41">
        <v>3.95</v>
      </c>
      <c r="K451" s="16">
        <v>15.73</v>
      </c>
      <c r="L451" s="16">
        <v>26.31</v>
      </c>
      <c r="M451" s="16">
        <v>34.48752253960793</v>
      </c>
      <c r="N451" s="16">
        <f t="shared" si="19"/>
        <v>2.1924680571905868</v>
      </c>
      <c r="O451" s="41">
        <f t="shared" si="21"/>
        <v>2.1924680571905868</v>
      </c>
      <c r="P451" s="1">
        <v>8.4969999999999999</v>
      </c>
      <c r="Q451" s="16">
        <v>729.93</v>
      </c>
      <c r="S451" s="1"/>
    </row>
    <row r="452" spans="1:19" x14ac:dyDescent="0.2">
      <c r="A452" s="42">
        <f t="shared" si="20"/>
        <v>42497</v>
      </c>
      <c r="B452" s="16">
        <v>11.815000000000001</v>
      </c>
      <c r="C452" s="16">
        <v>96.2</v>
      </c>
      <c r="D452" s="16">
        <v>23.94</v>
      </c>
      <c r="E452" s="16">
        <v>21.85</v>
      </c>
      <c r="F452" s="16">
        <v>29.08</v>
      </c>
      <c r="G452" s="16">
        <v>3.36</v>
      </c>
      <c r="H452" s="16">
        <v>12.76</v>
      </c>
      <c r="I452" s="16">
        <v>301.83999999999997</v>
      </c>
      <c r="J452" s="41">
        <v>1.71</v>
      </c>
      <c r="K452" s="16">
        <v>7.71</v>
      </c>
      <c r="L452" s="16">
        <v>26.19</v>
      </c>
      <c r="M452" s="16">
        <v>17.372799715225501</v>
      </c>
      <c r="N452" s="16">
        <f t="shared" si="19"/>
        <v>2.2532814157231518</v>
      </c>
      <c r="O452" s="41">
        <f t="shared" si="21"/>
        <v>2.2532814157231518</v>
      </c>
      <c r="P452" s="1">
        <v>4.4329999999999998</v>
      </c>
      <c r="Q452" s="16">
        <v>730.73</v>
      </c>
      <c r="S452" s="1"/>
    </row>
    <row r="453" spans="1:19" x14ac:dyDescent="0.2">
      <c r="A453" s="42">
        <f t="shared" si="20"/>
        <v>42498</v>
      </c>
      <c r="B453" s="16">
        <v>4.29</v>
      </c>
      <c r="C453" s="16">
        <v>95.36</v>
      </c>
      <c r="D453" s="16">
        <v>23.38</v>
      </c>
      <c r="E453" s="16">
        <v>21.78</v>
      </c>
      <c r="F453" s="16">
        <v>26.63</v>
      </c>
      <c r="G453" s="16">
        <v>4.58</v>
      </c>
      <c r="H453" s="16">
        <v>10.49</v>
      </c>
      <c r="I453" s="16">
        <v>342.41</v>
      </c>
      <c r="J453" s="41">
        <v>2</v>
      </c>
      <c r="K453" s="16">
        <v>9.48</v>
      </c>
      <c r="L453" s="16">
        <v>26.25</v>
      </c>
      <c r="M453" s="16">
        <v>21.763562860774126</v>
      </c>
      <c r="N453" s="16">
        <f t="shared" si="19"/>
        <v>2.2957344789846124</v>
      </c>
      <c r="O453" s="41">
        <f t="shared" si="21"/>
        <v>2.2957344789846124</v>
      </c>
      <c r="P453" s="1">
        <v>7.2919999999999998</v>
      </c>
      <c r="Q453" s="16">
        <v>730.99</v>
      </c>
      <c r="S453" s="1"/>
    </row>
    <row r="454" spans="1:19" x14ac:dyDescent="0.2">
      <c r="A454" s="42">
        <f t="shared" si="20"/>
        <v>42499</v>
      </c>
      <c r="B454" s="16">
        <v>0.125</v>
      </c>
      <c r="C454" s="16">
        <v>78.73</v>
      </c>
      <c r="D454" s="16">
        <v>24.57</v>
      </c>
      <c r="E454" s="16">
        <v>22.33</v>
      </c>
      <c r="F454" s="16">
        <v>28.68</v>
      </c>
      <c r="G454" s="16">
        <v>4.76</v>
      </c>
      <c r="H454" s="16">
        <v>10.58</v>
      </c>
      <c r="I454" s="16">
        <v>336.44</v>
      </c>
      <c r="J454" s="41">
        <v>5.8</v>
      </c>
      <c r="K454" s="16">
        <v>22.08</v>
      </c>
      <c r="L454" s="16">
        <v>26.55</v>
      </c>
      <c r="M454" s="16">
        <v>47.379271077503418</v>
      </c>
      <c r="N454" s="16">
        <f t="shared" si="19"/>
        <v>2.1458003205391041</v>
      </c>
      <c r="O454" s="41">
        <f t="shared" si="21"/>
        <v>2.1458003205391041</v>
      </c>
      <c r="P454" s="1">
        <v>14.29</v>
      </c>
      <c r="Q454" s="16">
        <v>730.95</v>
      </c>
      <c r="S454" s="1"/>
    </row>
    <row r="455" spans="1:19" x14ac:dyDescent="0.2">
      <c r="A455" s="42">
        <f t="shared" si="20"/>
        <v>42500</v>
      </c>
      <c r="B455" s="16">
        <v>15.92</v>
      </c>
      <c r="C455" s="16">
        <v>98.37</v>
      </c>
      <c r="D455" s="16">
        <v>23.42</v>
      </c>
      <c r="E455" s="16">
        <v>22.26</v>
      </c>
      <c r="F455" s="16">
        <v>27.25</v>
      </c>
      <c r="G455" s="16">
        <v>3.12</v>
      </c>
      <c r="H455" s="16">
        <v>7.8</v>
      </c>
      <c r="I455" s="16">
        <v>331.83</v>
      </c>
      <c r="J455" s="41">
        <v>2.04</v>
      </c>
      <c r="K455" s="16">
        <v>10.98</v>
      </c>
      <c r="L455" s="16">
        <v>26.16</v>
      </c>
      <c r="M455" s="16">
        <v>25.47375296676104</v>
      </c>
      <c r="N455" s="16">
        <f t="shared" si="19"/>
        <v>2.3200139313990018</v>
      </c>
      <c r="O455" s="41">
        <f t="shared" si="21"/>
        <v>2.3200139313990018</v>
      </c>
      <c r="P455" s="1">
        <v>7.68</v>
      </c>
      <c r="Q455" s="16">
        <v>731.08</v>
      </c>
      <c r="S455" s="1"/>
    </row>
    <row r="456" spans="1:19" x14ac:dyDescent="0.2">
      <c r="A456" s="42">
        <f t="shared" si="20"/>
        <v>42501</v>
      </c>
      <c r="B456" s="16">
        <v>13.57</v>
      </c>
      <c r="C456" s="16">
        <v>90.02</v>
      </c>
      <c r="D456" s="16">
        <v>24.9</v>
      </c>
      <c r="E456" s="16">
        <v>22.73</v>
      </c>
      <c r="F456" s="16">
        <v>30.32</v>
      </c>
      <c r="G456" s="16">
        <v>2.92</v>
      </c>
      <c r="H456" s="16">
        <v>8.0399999999999991</v>
      </c>
      <c r="I456" s="16">
        <v>17.27</v>
      </c>
      <c r="J456" s="41">
        <v>3.94</v>
      </c>
      <c r="K456" s="16">
        <v>17.36</v>
      </c>
      <c r="L456" s="16">
        <v>26.23</v>
      </c>
      <c r="M456" s="16">
        <v>37.911901344989275</v>
      </c>
      <c r="N456" s="16">
        <f t="shared" si="19"/>
        <v>2.1838652848496127</v>
      </c>
      <c r="O456" s="41">
        <f t="shared" si="21"/>
        <v>2.1838652848496127</v>
      </c>
      <c r="P456" s="1">
        <v>10.904</v>
      </c>
      <c r="Q456" s="16">
        <v>731.01</v>
      </c>
      <c r="S456" s="1"/>
    </row>
    <row r="457" spans="1:19" x14ac:dyDescent="0.2">
      <c r="A457" s="42">
        <f t="shared" si="20"/>
        <v>42502</v>
      </c>
      <c r="B457" s="16">
        <v>0</v>
      </c>
      <c r="C457" s="16">
        <v>84.84</v>
      </c>
      <c r="D457" s="16">
        <v>25.91</v>
      </c>
      <c r="E457" s="16">
        <v>23.54</v>
      </c>
      <c r="F457" s="16">
        <v>30.16</v>
      </c>
      <c r="G457" s="16">
        <v>3.02</v>
      </c>
      <c r="H457" s="16">
        <v>9.23</v>
      </c>
      <c r="I457" s="16">
        <v>8.6300000000000008</v>
      </c>
      <c r="J457" s="41">
        <v>4.3499999999999996</v>
      </c>
      <c r="K457" s="16">
        <v>17.21</v>
      </c>
      <c r="L457" s="16">
        <v>26.15</v>
      </c>
      <c r="M457" s="16">
        <v>37.083065853239177</v>
      </c>
      <c r="N457" s="16">
        <f t="shared" si="19"/>
        <v>2.1547394452782784</v>
      </c>
      <c r="O457" s="41">
        <f t="shared" si="21"/>
        <v>2.1547394452782784</v>
      </c>
      <c r="P457" s="1">
        <v>10.874000000000001</v>
      </c>
      <c r="Q457" s="16">
        <v>730.6</v>
      </c>
      <c r="S457" s="1"/>
    </row>
    <row r="458" spans="1:19" x14ac:dyDescent="0.2">
      <c r="A458" s="42">
        <f t="shared" si="20"/>
        <v>42503</v>
      </c>
      <c r="B458" s="16">
        <v>0.505</v>
      </c>
      <c r="C458" s="16">
        <v>89.72</v>
      </c>
      <c r="D458" s="16">
        <v>25.99</v>
      </c>
      <c r="E458" s="16">
        <v>23.91</v>
      </c>
      <c r="F458" s="16">
        <v>30.73</v>
      </c>
      <c r="G458" s="16">
        <v>3.32</v>
      </c>
      <c r="H458" s="16">
        <v>8.68</v>
      </c>
      <c r="I458" s="16">
        <v>18.13</v>
      </c>
      <c r="J458" s="41">
        <v>4.0999999999999996</v>
      </c>
      <c r="K458" s="16">
        <v>16.59</v>
      </c>
      <c r="L458" s="16">
        <v>26.05</v>
      </c>
      <c r="M458" s="16">
        <v>36.289740773988747</v>
      </c>
      <c r="N458" s="16">
        <f t="shared" si="19"/>
        <v>2.1874467012651446</v>
      </c>
      <c r="O458" s="41">
        <f t="shared" si="21"/>
        <v>2.1874467012651446</v>
      </c>
      <c r="P458" s="1">
        <v>10.728999999999999</v>
      </c>
      <c r="Q458" s="16">
        <v>729.82</v>
      </c>
      <c r="S458" s="1"/>
    </row>
    <row r="459" spans="1:19" x14ac:dyDescent="0.2">
      <c r="A459" s="42">
        <f t="shared" si="20"/>
        <v>42504</v>
      </c>
      <c r="B459" s="16">
        <v>0.63</v>
      </c>
      <c r="C459" s="16">
        <v>91.63</v>
      </c>
      <c r="D459" s="16">
        <v>25.76</v>
      </c>
      <c r="E459" s="16">
        <v>23.75</v>
      </c>
      <c r="F459" s="16">
        <v>30.74</v>
      </c>
      <c r="G459" s="16">
        <v>3.69</v>
      </c>
      <c r="H459" s="16">
        <v>10.92</v>
      </c>
      <c r="I459" s="16">
        <v>22.92</v>
      </c>
      <c r="J459" s="41">
        <v>3.48</v>
      </c>
      <c r="K459" s="16">
        <v>13.42</v>
      </c>
      <c r="L459" s="16">
        <v>26.04</v>
      </c>
      <c r="M459" s="16">
        <v>29.86486171243132</v>
      </c>
      <c r="N459" s="16">
        <f t="shared" ref="N459:N522" si="22">M459/K459</f>
        <v>2.2253995314777435</v>
      </c>
      <c r="O459" s="41">
        <f t="shared" si="21"/>
        <v>2.2253995314777435</v>
      </c>
      <c r="P459" s="1">
        <v>8.8520000000000003</v>
      </c>
      <c r="Q459" s="16">
        <v>729.44</v>
      </c>
      <c r="S459" s="1"/>
    </row>
    <row r="460" spans="1:19" x14ac:dyDescent="0.2">
      <c r="A460" s="42">
        <f t="shared" si="20"/>
        <v>42505</v>
      </c>
      <c r="B460" s="16">
        <v>9.7399999999999984</v>
      </c>
      <c r="C460" s="16">
        <v>98.25</v>
      </c>
      <c r="D460" s="16">
        <v>24.65</v>
      </c>
      <c r="E460" s="16">
        <v>22.26</v>
      </c>
      <c r="F460" s="16">
        <v>29.32</v>
      </c>
      <c r="G460" s="16">
        <v>2.54</v>
      </c>
      <c r="H460" s="16">
        <v>7.82</v>
      </c>
      <c r="I460" s="16">
        <v>302.67</v>
      </c>
      <c r="J460" s="41">
        <v>2.16</v>
      </c>
      <c r="K460" s="16">
        <v>9.81</v>
      </c>
      <c r="L460" s="16">
        <v>25.87</v>
      </c>
      <c r="M460" s="16">
        <v>22.032871755570856</v>
      </c>
      <c r="N460" s="16">
        <f t="shared" si="22"/>
        <v>2.2459604236055917</v>
      </c>
      <c r="O460" s="41">
        <f t="shared" si="21"/>
        <v>2.2459604236055917</v>
      </c>
      <c r="P460" s="1">
        <v>7.43</v>
      </c>
      <c r="Q460" s="16">
        <v>729.7</v>
      </c>
      <c r="S460" s="1"/>
    </row>
    <row r="461" spans="1:19" x14ac:dyDescent="0.2">
      <c r="A461" s="42">
        <f t="shared" si="20"/>
        <v>42506</v>
      </c>
      <c r="B461" s="16">
        <v>8.5</v>
      </c>
      <c r="C461" s="16">
        <v>98.31</v>
      </c>
      <c r="D461" s="16">
        <v>25.2</v>
      </c>
      <c r="E461" s="16">
        <v>22.56</v>
      </c>
      <c r="F461" s="16">
        <v>28.84</v>
      </c>
      <c r="G461" s="16">
        <v>2.69</v>
      </c>
      <c r="H461" s="16">
        <v>9.7200000000000006</v>
      </c>
      <c r="I461" s="16">
        <v>340.88</v>
      </c>
      <c r="J461" s="41">
        <v>2.02</v>
      </c>
      <c r="K461" s="16">
        <v>8.81</v>
      </c>
      <c r="L461" s="16">
        <v>25.87</v>
      </c>
      <c r="M461" s="16">
        <v>20.047312656654054</v>
      </c>
      <c r="N461" s="16">
        <f t="shared" si="22"/>
        <v>2.2755178951934227</v>
      </c>
      <c r="O461" s="41">
        <f t="shared" si="21"/>
        <v>2.2755178951934227</v>
      </c>
      <c r="P461" s="1">
        <v>6.31</v>
      </c>
      <c r="Q461" s="16">
        <v>729.76</v>
      </c>
      <c r="S461" s="1"/>
    </row>
    <row r="462" spans="1:19" x14ac:dyDescent="0.2">
      <c r="A462" s="42">
        <f t="shared" si="20"/>
        <v>42507</v>
      </c>
      <c r="B462" s="16">
        <v>5.33</v>
      </c>
      <c r="C462" s="16">
        <v>99.21</v>
      </c>
      <c r="D462" s="16">
        <v>25.12</v>
      </c>
      <c r="E462" s="16">
        <v>23.95</v>
      </c>
      <c r="F462" s="16">
        <v>28.96</v>
      </c>
      <c r="G462" s="16">
        <v>3.04</v>
      </c>
      <c r="H462" s="16">
        <v>8</v>
      </c>
      <c r="I462" s="16">
        <v>322.08</v>
      </c>
      <c r="J462" s="41">
        <v>1.91</v>
      </c>
      <c r="K462" s="16">
        <v>9.7100000000000009</v>
      </c>
      <c r="L462" s="16">
        <v>25.78</v>
      </c>
      <c r="M462" s="16">
        <v>21.945348524762682</v>
      </c>
      <c r="N462" s="16">
        <f t="shared" si="22"/>
        <v>2.2600770880291123</v>
      </c>
      <c r="O462" s="41">
        <f t="shared" si="21"/>
        <v>2.2600770880291123</v>
      </c>
      <c r="P462" s="1">
        <v>7.569</v>
      </c>
      <c r="Q462" s="16">
        <v>730.08</v>
      </c>
      <c r="S462" s="1"/>
    </row>
    <row r="463" spans="1:19" x14ac:dyDescent="0.2">
      <c r="A463" s="42">
        <f t="shared" si="20"/>
        <v>42508</v>
      </c>
      <c r="B463" s="16">
        <v>14.445</v>
      </c>
      <c r="C463" s="16">
        <v>96.26</v>
      </c>
      <c r="D463" s="16">
        <v>24.59</v>
      </c>
      <c r="E463" s="16">
        <v>22.93</v>
      </c>
      <c r="F463" s="16">
        <v>27.94</v>
      </c>
      <c r="G463" s="16">
        <v>2.67</v>
      </c>
      <c r="H463" s="16">
        <v>7.61</v>
      </c>
      <c r="I463" s="16">
        <v>346.29</v>
      </c>
      <c r="J463" s="41">
        <v>1.36</v>
      </c>
      <c r="K463" s="16">
        <v>6.16</v>
      </c>
      <c r="L463" s="16">
        <v>26</v>
      </c>
      <c r="M463" s="16">
        <v>14.415413074225402</v>
      </c>
      <c r="N463" s="16">
        <f t="shared" si="22"/>
        <v>2.3401644601015263</v>
      </c>
      <c r="O463" s="41">
        <f t="shared" si="21"/>
        <v>2.3401644601015263</v>
      </c>
      <c r="P463" s="1">
        <v>4.2610000000000001</v>
      </c>
      <c r="Q463" s="16">
        <v>730</v>
      </c>
      <c r="S463" s="1"/>
    </row>
    <row r="464" spans="1:19" x14ac:dyDescent="0.2">
      <c r="A464" s="42">
        <f t="shared" si="20"/>
        <v>42509</v>
      </c>
      <c r="B464" s="16">
        <v>0.375</v>
      </c>
      <c r="C464" s="16">
        <v>94.49</v>
      </c>
      <c r="D464" s="16">
        <v>24.93</v>
      </c>
      <c r="E464" s="16">
        <v>23.41</v>
      </c>
      <c r="F464" s="16">
        <v>28.52</v>
      </c>
      <c r="G464" s="16">
        <v>2.61</v>
      </c>
      <c r="H464" s="16">
        <v>7.78</v>
      </c>
      <c r="I464" s="16">
        <v>315.25</v>
      </c>
      <c r="J464" s="41">
        <v>2.75</v>
      </c>
      <c r="K464" s="16">
        <v>11.91</v>
      </c>
      <c r="L464" s="16">
        <v>25.88</v>
      </c>
      <c r="M464" s="16">
        <v>26.061532373659393</v>
      </c>
      <c r="N464" s="16">
        <f t="shared" si="22"/>
        <v>2.1882059087875225</v>
      </c>
      <c r="O464" s="41">
        <f t="shared" si="21"/>
        <v>2.1882059087875225</v>
      </c>
      <c r="P464" s="1">
        <v>9.2949999999999999</v>
      </c>
      <c r="Q464" s="16">
        <v>729.61</v>
      </c>
      <c r="S464" s="1"/>
    </row>
    <row r="465" spans="1:19" x14ac:dyDescent="0.2">
      <c r="A465" s="42">
        <f t="shared" si="20"/>
        <v>42510</v>
      </c>
      <c r="B465" s="16">
        <v>26.42</v>
      </c>
      <c r="C465" s="16">
        <v>87.67</v>
      </c>
      <c r="D465" s="16">
        <v>25.39</v>
      </c>
      <c r="E465" s="16">
        <v>22.9</v>
      </c>
      <c r="F465" s="16">
        <v>30.24</v>
      </c>
      <c r="G465" s="16">
        <v>2.96</v>
      </c>
      <c r="H465" s="16">
        <v>8.25</v>
      </c>
      <c r="I465" s="16">
        <v>9.33</v>
      </c>
      <c r="J465" s="41">
        <v>3.44</v>
      </c>
      <c r="K465" s="16">
        <v>13</v>
      </c>
      <c r="L465" s="16">
        <v>25.96</v>
      </c>
      <c r="M465" s="16">
        <v>28.839898151644149</v>
      </c>
      <c r="N465" s="16">
        <f t="shared" si="22"/>
        <v>2.2184537039726271</v>
      </c>
      <c r="O465" s="41">
        <f t="shared" si="21"/>
        <v>2.2184537039726271</v>
      </c>
      <c r="P465" s="1">
        <v>8.7729999999999997</v>
      </c>
      <c r="Q465" s="16">
        <v>729.82</v>
      </c>
      <c r="S465" s="1"/>
    </row>
    <row r="466" spans="1:19" x14ac:dyDescent="0.2">
      <c r="A466" s="42">
        <f t="shared" si="20"/>
        <v>42511</v>
      </c>
      <c r="B466" s="16">
        <v>1.8849999999999998</v>
      </c>
      <c r="C466" s="16">
        <v>92.47</v>
      </c>
      <c r="D466" s="16">
        <v>24.96</v>
      </c>
      <c r="E466" s="16">
        <v>23.58</v>
      </c>
      <c r="F466" s="16">
        <v>26.98</v>
      </c>
      <c r="G466" s="16">
        <v>2.85</v>
      </c>
      <c r="H466" s="16">
        <v>7.88</v>
      </c>
      <c r="I466" s="16">
        <v>3.6</v>
      </c>
      <c r="J466" s="41">
        <v>2.09</v>
      </c>
      <c r="K466" s="16">
        <v>8.36</v>
      </c>
      <c r="L466" s="16">
        <v>25.89</v>
      </c>
      <c r="M466" s="16">
        <v>19.223401966637489</v>
      </c>
      <c r="N466" s="16">
        <f t="shared" si="22"/>
        <v>2.2994499960092694</v>
      </c>
      <c r="O466" s="41">
        <f t="shared" si="21"/>
        <v>2.2994499960092694</v>
      </c>
      <c r="P466" s="1">
        <v>5.5979999999999999</v>
      </c>
      <c r="Q466" s="16">
        <v>730.01</v>
      </c>
      <c r="S466" s="1"/>
    </row>
    <row r="467" spans="1:19" x14ac:dyDescent="0.2">
      <c r="A467" s="42">
        <f t="shared" si="20"/>
        <v>42512</v>
      </c>
      <c r="B467" s="16">
        <v>0.5</v>
      </c>
      <c r="C467" s="16">
        <v>88.1</v>
      </c>
      <c r="D467" s="16">
        <v>25.99</v>
      </c>
      <c r="E467" s="16">
        <v>24.25</v>
      </c>
      <c r="F467" s="16">
        <v>30.06</v>
      </c>
      <c r="G467" s="16">
        <v>3.22</v>
      </c>
      <c r="H467" s="16">
        <v>8.27</v>
      </c>
      <c r="I467" s="16">
        <v>3.02</v>
      </c>
      <c r="J467" s="41">
        <v>3.86</v>
      </c>
      <c r="K467" s="16">
        <v>15.51</v>
      </c>
      <c r="L467" s="16">
        <v>25.83</v>
      </c>
      <c r="M467" s="16">
        <v>34.088095199009508</v>
      </c>
      <c r="N467" s="16">
        <f t="shared" si="22"/>
        <v>2.1978140038046106</v>
      </c>
      <c r="O467" s="41">
        <f t="shared" si="21"/>
        <v>2.1978140038046106</v>
      </c>
      <c r="P467" s="1">
        <v>10.693</v>
      </c>
      <c r="Q467" s="16">
        <v>729.45</v>
      </c>
      <c r="S467" s="1"/>
    </row>
    <row r="468" spans="1:19" x14ac:dyDescent="0.2">
      <c r="A468" s="42">
        <f t="shared" si="20"/>
        <v>42513</v>
      </c>
      <c r="B468" s="16">
        <v>4.3</v>
      </c>
      <c r="C468" s="16">
        <v>95.13</v>
      </c>
      <c r="D468" s="16">
        <v>25.12</v>
      </c>
      <c r="E468" s="16">
        <v>24.01</v>
      </c>
      <c r="F468" s="16">
        <v>28.72</v>
      </c>
      <c r="G468" s="16">
        <v>2.99</v>
      </c>
      <c r="H468" s="16">
        <v>7.9</v>
      </c>
      <c r="I468" s="16">
        <v>331.2</v>
      </c>
      <c r="J468" s="41">
        <v>2.67</v>
      </c>
      <c r="K468" s="16">
        <v>12.28</v>
      </c>
      <c r="L468" s="16">
        <v>25.8</v>
      </c>
      <c r="M468" s="16">
        <v>27.235103986756602</v>
      </c>
      <c r="N468" s="16">
        <f t="shared" si="22"/>
        <v>2.2178423441984205</v>
      </c>
      <c r="O468" s="41">
        <f t="shared" si="21"/>
        <v>2.2178423441984205</v>
      </c>
      <c r="P468" s="1">
        <v>9.3569999999999993</v>
      </c>
      <c r="Q468" s="16">
        <v>729.62</v>
      </c>
      <c r="S468" s="1"/>
    </row>
    <row r="469" spans="1:19" x14ac:dyDescent="0.2">
      <c r="A469" s="42">
        <f t="shared" ref="A469:A532" si="23">A468+1</f>
        <v>42514</v>
      </c>
      <c r="B469" s="16">
        <v>1.7549999999999999</v>
      </c>
      <c r="C469" s="16">
        <v>94.39</v>
      </c>
      <c r="D469" s="16">
        <v>25.12</v>
      </c>
      <c r="E469" s="16">
        <v>23.31</v>
      </c>
      <c r="F469" s="16">
        <v>28.21</v>
      </c>
      <c r="G469" s="16">
        <v>3.47</v>
      </c>
      <c r="H469" s="16">
        <v>8.2899999999999991</v>
      </c>
      <c r="I469" s="16">
        <v>324.75</v>
      </c>
      <c r="J469" s="41">
        <v>2.81</v>
      </c>
      <c r="K469" s="16">
        <v>12.96</v>
      </c>
      <c r="L469" s="16">
        <v>25.8</v>
      </c>
      <c r="M469" s="16">
        <v>29.093136640784095</v>
      </c>
      <c r="N469" s="16">
        <f t="shared" si="22"/>
        <v>2.2448407901839578</v>
      </c>
      <c r="O469" s="41">
        <f t="shared" si="21"/>
        <v>2.2448407901839578</v>
      </c>
      <c r="P469" s="1">
        <v>10.268000000000001</v>
      </c>
      <c r="Q469" s="16">
        <v>731.1</v>
      </c>
      <c r="S469" s="1"/>
    </row>
    <row r="470" spans="1:19" x14ac:dyDescent="0.2">
      <c r="A470" s="42">
        <f t="shared" si="23"/>
        <v>42515</v>
      </c>
      <c r="B470" s="16">
        <v>6.9</v>
      </c>
      <c r="C470" s="16">
        <v>97.94</v>
      </c>
      <c r="D470" s="16">
        <v>23.82</v>
      </c>
      <c r="E470" s="16">
        <v>22.66</v>
      </c>
      <c r="F470" s="16">
        <v>27.87</v>
      </c>
      <c r="G470" s="16">
        <v>2.79</v>
      </c>
      <c r="H470" s="16">
        <v>10.6</v>
      </c>
      <c r="I470" s="16">
        <v>331.11</v>
      </c>
      <c r="J470" s="41">
        <v>1.03</v>
      </c>
      <c r="K470" s="16">
        <v>4.84</v>
      </c>
      <c r="L470" s="16">
        <v>25.83</v>
      </c>
      <c r="M470" s="16">
        <v>11.248938359626301</v>
      </c>
      <c r="N470" s="16">
        <f t="shared" si="22"/>
        <v>2.3241608181046076</v>
      </c>
      <c r="O470" s="41">
        <f t="shared" si="21"/>
        <v>2.3241608181046076</v>
      </c>
      <c r="P470" s="1">
        <v>3.54</v>
      </c>
      <c r="Q470" s="16">
        <v>731.25</v>
      </c>
      <c r="S470" s="1"/>
    </row>
    <row r="471" spans="1:19" x14ac:dyDescent="0.2">
      <c r="A471" s="42">
        <f t="shared" si="23"/>
        <v>42516</v>
      </c>
      <c r="B471" s="16">
        <v>43.144999999999996</v>
      </c>
      <c r="C471" s="16">
        <v>92.77</v>
      </c>
      <c r="D471" s="16">
        <v>24.3</v>
      </c>
      <c r="E471" s="16">
        <v>21.68</v>
      </c>
      <c r="F471" s="16">
        <v>29.11</v>
      </c>
      <c r="G471" s="16">
        <v>2.29</v>
      </c>
      <c r="H471" s="16">
        <v>9.41</v>
      </c>
      <c r="I471" s="16">
        <v>309.04000000000002</v>
      </c>
      <c r="J471" s="41">
        <v>3.36</v>
      </c>
      <c r="K471" s="16">
        <v>14.5</v>
      </c>
      <c r="L471" s="16">
        <v>25.79</v>
      </c>
      <c r="M471" s="16">
        <v>31.364679840367302</v>
      </c>
      <c r="N471" s="16">
        <f t="shared" si="22"/>
        <v>2.1630813683011931</v>
      </c>
      <c r="O471" s="41">
        <f t="shared" si="21"/>
        <v>2.1630813683011931</v>
      </c>
      <c r="P471" s="1">
        <v>10.775</v>
      </c>
      <c r="Q471" s="16">
        <v>730.15</v>
      </c>
      <c r="S471" s="1"/>
    </row>
    <row r="472" spans="1:19" x14ac:dyDescent="0.2">
      <c r="A472" s="42">
        <f t="shared" si="23"/>
        <v>42517</v>
      </c>
      <c r="B472" s="16">
        <v>24.5</v>
      </c>
      <c r="C472" s="16">
        <v>91.76</v>
      </c>
      <c r="D472" s="16">
        <v>24.25</v>
      </c>
      <c r="E472" s="16">
        <v>22.29</v>
      </c>
      <c r="F472" s="16">
        <v>29.66</v>
      </c>
      <c r="G472" s="16">
        <v>1.68</v>
      </c>
      <c r="H472" s="16">
        <v>6.9</v>
      </c>
      <c r="I472" s="16">
        <v>166.32</v>
      </c>
      <c r="J472" s="41">
        <v>2.4500000000000002</v>
      </c>
      <c r="K472" s="16">
        <v>11.47</v>
      </c>
      <c r="L472" s="16">
        <v>25.55</v>
      </c>
      <c r="M472" s="16">
        <v>25.705132248206549</v>
      </c>
      <c r="N472" s="16">
        <f t="shared" si="22"/>
        <v>2.2410751742115562</v>
      </c>
      <c r="O472" s="41">
        <f t="shared" si="21"/>
        <v>2.2410751742115562</v>
      </c>
      <c r="P472" s="1">
        <v>7.4720000000000004</v>
      </c>
      <c r="Q472" s="16">
        <v>729.37</v>
      </c>
      <c r="S472" s="1"/>
    </row>
    <row r="473" spans="1:19" x14ac:dyDescent="0.2">
      <c r="A473" s="42">
        <f t="shared" si="23"/>
        <v>42518</v>
      </c>
      <c r="B473" s="16">
        <v>0.25</v>
      </c>
      <c r="C473" s="16">
        <v>91.75</v>
      </c>
      <c r="D473" s="16">
        <v>24.71</v>
      </c>
      <c r="E473" s="16">
        <v>22.83</v>
      </c>
      <c r="F473" s="16">
        <v>29.08</v>
      </c>
      <c r="G473" s="16">
        <v>1.97</v>
      </c>
      <c r="H473" s="16">
        <v>6.72</v>
      </c>
      <c r="I473" s="16">
        <v>152.43</v>
      </c>
      <c r="J473" s="41">
        <v>3.27</v>
      </c>
      <c r="K473" s="16">
        <v>14.21</v>
      </c>
      <c r="L473" s="16">
        <v>25.78</v>
      </c>
      <c r="M473" s="16">
        <v>31.443131067982137</v>
      </c>
      <c r="N473" s="16">
        <f t="shared" si="22"/>
        <v>2.2127467324406851</v>
      </c>
      <c r="O473" s="41">
        <f t="shared" si="21"/>
        <v>2.2127467324406851</v>
      </c>
      <c r="P473" s="1">
        <v>9.6280000000000001</v>
      </c>
      <c r="Q473" s="16">
        <v>730.58</v>
      </c>
      <c r="S473" s="1"/>
    </row>
    <row r="474" spans="1:19" x14ac:dyDescent="0.2">
      <c r="A474" s="42">
        <f t="shared" si="23"/>
        <v>42519</v>
      </c>
      <c r="B474" s="16">
        <v>12.68</v>
      </c>
      <c r="C474" s="16">
        <v>91.94</v>
      </c>
      <c r="D474" s="16">
        <v>23.7</v>
      </c>
      <c r="E474" s="16">
        <v>21.64</v>
      </c>
      <c r="F474" s="16">
        <v>29.38</v>
      </c>
      <c r="G474" s="16">
        <v>2.23</v>
      </c>
      <c r="H474" s="16">
        <v>13.39</v>
      </c>
      <c r="I474" s="16">
        <v>94.26</v>
      </c>
      <c r="J474" s="41">
        <v>2.35</v>
      </c>
      <c r="K474" s="16">
        <v>9.74</v>
      </c>
      <c r="L474" s="16">
        <v>25.87</v>
      </c>
      <c r="M474" s="16">
        <v>22.209559817765054</v>
      </c>
      <c r="N474" s="16">
        <f t="shared" si="22"/>
        <v>2.2802422810847078</v>
      </c>
      <c r="O474" s="41">
        <f t="shared" si="21"/>
        <v>2.2802422810847078</v>
      </c>
      <c r="P474" s="1">
        <v>5.8879999999999999</v>
      </c>
      <c r="Q474" s="16">
        <v>731.4</v>
      </c>
      <c r="S474" s="1"/>
    </row>
    <row r="475" spans="1:19" x14ac:dyDescent="0.2">
      <c r="A475" s="42">
        <f t="shared" si="23"/>
        <v>42520</v>
      </c>
      <c r="B475" s="16">
        <v>49.375</v>
      </c>
      <c r="C475" s="16">
        <v>87.84</v>
      </c>
      <c r="D475" s="16">
        <v>24.59</v>
      </c>
      <c r="E475" s="16">
        <v>21.42</v>
      </c>
      <c r="F475" s="16">
        <v>30.19</v>
      </c>
      <c r="G475" s="16">
        <v>2.17</v>
      </c>
      <c r="H475" s="16">
        <v>8.19</v>
      </c>
      <c r="I475" s="16">
        <v>59.4</v>
      </c>
      <c r="J475" s="41">
        <v>3.48</v>
      </c>
      <c r="K475" s="16">
        <v>14.27</v>
      </c>
      <c r="L475" s="16">
        <v>25.86</v>
      </c>
      <c r="M475" s="16">
        <v>31.509918291491235</v>
      </c>
      <c r="N475" s="16">
        <f t="shared" si="22"/>
        <v>2.2081232159419226</v>
      </c>
      <c r="O475" s="41">
        <f t="shared" si="21"/>
        <v>2.2081232159419226</v>
      </c>
      <c r="P475" s="1">
        <v>9.8019999999999996</v>
      </c>
      <c r="Q475" s="16">
        <v>730.17</v>
      </c>
      <c r="S475" s="1"/>
    </row>
    <row r="476" spans="1:19" x14ac:dyDescent="0.2">
      <c r="A476" s="42">
        <f t="shared" si="23"/>
        <v>42521</v>
      </c>
      <c r="B476" s="16">
        <v>27.914999999999999</v>
      </c>
      <c r="C476" s="16">
        <v>88.15</v>
      </c>
      <c r="D476" s="16">
        <v>24.65</v>
      </c>
      <c r="E476" s="16">
        <v>21</v>
      </c>
      <c r="F476" s="16">
        <v>31.81</v>
      </c>
      <c r="G476" s="16">
        <v>1.56</v>
      </c>
      <c r="H476" s="16">
        <v>14.45</v>
      </c>
      <c r="I476" s="16">
        <v>193.33</v>
      </c>
      <c r="J476" s="41">
        <v>3.44</v>
      </c>
      <c r="K476" s="16">
        <v>14.37</v>
      </c>
      <c r="L476" s="16">
        <v>25.83</v>
      </c>
      <c r="M476" s="16">
        <v>31.429652663237736</v>
      </c>
      <c r="N476" s="16">
        <f t="shared" si="22"/>
        <v>2.1871713753122992</v>
      </c>
      <c r="O476" s="41">
        <f t="shared" si="21"/>
        <v>2.1871713753122992</v>
      </c>
      <c r="P476" s="1">
        <v>9.8870000000000005</v>
      </c>
      <c r="Q476" s="16">
        <v>729.17</v>
      </c>
      <c r="S476" s="1"/>
    </row>
    <row r="477" spans="1:19" x14ac:dyDescent="0.2">
      <c r="A477" s="42">
        <f t="shared" si="23"/>
        <v>42522</v>
      </c>
      <c r="B477" s="16">
        <v>9.07</v>
      </c>
      <c r="C477" s="16">
        <v>90.98</v>
      </c>
      <c r="D477" s="16">
        <v>23.63</v>
      </c>
      <c r="E477" s="16">
        <v>21.25</v>
      </c>
      <c r="F477" s="16">
        <v>27.61</v>
      </c>
      <c r="G477" s="16">
        <v>1.88</v>
      </c>
      <c r="H477" s="16">
        <v>6.82</v>
      </c>
      <c r="I477" s="16">
        <v>81.83</v>
      </c>
      <c r="J477" s="41">
        <v>2.13</v>
      </c>
      <c r="K477" s="16">
        <v>8.41</v>
      </c>
      <c r="L477" s="16">
        <v>25.78</v>
      </c>
      <c r="M477" s="16">
        <v>19.19203875559764</v>
      </c>
      <c r="N477" s="16">
        <f t="shared" si="22"/>
        <v>2.282049792579981</v>
      </c>
      <c r="O477" s="41">
        <f t="shared" si="21"/>
        <v>2.282049792579981</v>
      </c>
      <c r="P477" s="1">
        <v>5.048</v>
      </c>
      <c r="Q477" s="16">
        <v>729.75</v>
      </c>
      <c r="S477" s="1"/>
    </row>
    <row r="478" spans="1:19" x14ac:dyDescent="0.2">
      <c r="A478" s="42">
        <f t="shared" si="23"/>
        <v>42523</v>
      </c>
      <c r="B478" s="16">
        <v>0.125</v>
      </c>
      <c r="C478" s="16">
        <v>89.7</v>
      </c>
      <c r="D478" s="16">
        <v>24.05</v>
      </c>
      <c r="E478" s="16">
        <v>21.55</v>
      </c>
      <c r="F478" s="16">
        <v>27.93</v>
      </c>
      <c r="G478" s="16">
        <v>1.68</v>
      </c>
      <c r="H478" s="16">
        <v>4.59</v>
      </c>
      <c r="I478" s="16">
        <v>181.58</v>
      </c>
      <c r="J478" s="41">
        <v>2.65</v>
      </c>
      <c r="K478" s="16">
        <v>11.45</v>
      </c>
      <c r="L478" s="16">
        <v>25.77</v>
      </c>
      <c r="M478" s="16">
        <v>25.960789938198054</v>
      </c>
      <c r="N478" s="16">
        <f t="shared" si="22"/>
        <v>2.2673178985325815</v>
      </c>
      <c r="O478" s="41">
        <f t="shared" si="21"/>
        <v>2.2673178985325815</v>
      </c>
      <c r="P478" s="1">
        <v>7.3949999999999996</v>
      </c>
      <c r="Q478" s="16">
        <v>730.39</v>
      </c>
      <c r="S478" s="1"/>
    </row>
    <row r="479" spans="1:19" x14ac:dyDescent="0.2">
      <c r="A479" s="42">
        <f t="shared" si="23"/>
        <v>42524</v>
      </c>
      <c r="B479" s="16">
        <v>0.625</v>
      </c>
      <c r="C479" s="16">
        <v>95.77</v>
      </c>
      <c r="D479" s="16">
        <v>23.52</v>
      </c>
      <c r="E479" s="16">
        <v>22.56</v>
      </c>
      <c r="F479" s="16">
        <v>27.53</v>
      </c>
      <c r="G479" s="16">
        <v>2.13</v>
      </c>
      <c r="H479" s="16">
        <v>8.31</v>
      </c>
      <c r="I479" s="16">
        <v>139.02000000000001</v>
      </c>
      <c r="J479" s="41">
        <v>1.97</v>
      </c>
      <c r="K479" s="16">
        <v>9.17</v>
      </c>
      <c r="L479" s="16">
        <v>25.75</v>
      </c>
      <c r="M479" s="16">
        <v>21.17647465411908</v>
      </c>
      <c r="N479" s="16">
        <f t="shared" si="22"/>
        <v>2.3093211182245454</v>
      </c>
      <c r="O479" s="41">
        <f t="shared" si="21"/>
        <v>2.3093211182245454</v>
      </c>
      <c r="P479" s="1">
        <v>5.9539999999999997</v>
      </c>
      <c r="Q479" s="16">
        <v>730.33</v>
      </c>
      <c r="S479" s="1"/>
    </row>
    <row r="480" spans="1:19" x14ac:dyDescent="0.2">
      <c r="A480" s="42">
        <f t="shared" si="23"/>
        <v>42525</v>
      </c>
      <c r="B480" s="16">
        <v>0</v>
      </c>
      <c r="C480" s="16">
        <v>82.54</v>
      </c>
      <c r="D480" s="16">
        <v>25.63</v>
      </c>
      <c r="E480" s="16">
        <v>22.46</v>
      </c>
      <c r="F480" s="16">
        <v>30.06</v>
      </c>
      <c r="G480" s="16">
        <v>2.4500000000000002</v>
      </c>
      <c r="H480" s="16">
        <v>7.1</v>
      </c>
      <c r="I480" s="16">
        <v>141.76</v>
      </c>
      <c r="J480" s="41">
        <v>5.15</v>
      </c>
      <c r="K480" s="16">
        <v>21.43</v>
      </c>
      <c r="L480" s="16">
        <v>25.78</v>
      </c>
      <c r="M480" s="16">
        <v>47.04542135998831</v>
      </c>
      <c r="N480" s="16">
        <f t="shared" si="22"/>
        <v>2.1953066430232528</v>
      </c>
      <c r="O480" s="41">
        <f t="shared" si="21"/>
        <v>2.1953066430232528</v>
      </c>
      <c r="P480" s="1">
        <v>14.246</v>
      </c>
      <c r="Q480" s="16">
        <v>729.62</v>
      </c>
      <c r="S480" s="1"/>
    </row>
    <row r="481" spans="1:19" x14ac:dyDescent="0.2">
      <c r="A481" s="42">
        <f t="shared" si="23"/>
        <v>42526</v>
      </c>
      <c r="B481" s="16">
        <v>28.574999999999999</v>
      </c>
      <c r="C481" s="16">
        <v>84.19</v>
      </c>
      <c r="D481" s="16">
        <v>25.59</v>
      </c>
      <c r="E481" s="16">
        <v>21.43</v>
      </c>
      <c r="F481" s="16">
        <v>32.11</v>
      </c>
      <c r="G481" s="16">
        <v>2.4900000000000002</v>
      </c>
      <c r="H481" s="16">
        <v>9.66</v>
      </c>
      <c r="I481" s="16">
        <v>174.74</v>
      </c>
      <c r="J481" s="41">
        <v>5.0599999999999996</v>
      </c>
      <c r="K481" s="16">
        <v>21.66</v>
      </c>
      <c r="L481" s="16">
        <v>25.79</v>
      </c>
      <c r="M481" s="16">
        <v>47.322851857643847</v>
      </c>
      <c r="N481" s="16">
        <f t="shared" si="22"/>
        <v>2.1848038715440374</v>
      </c>
      <c r="O481" s="41">
        <f t="shared" si="21"/>
        <v>2.1848038715440374</v>
      </c>
      <c r="P481" s="1">
        <v>13.87</v>
      </c>
      <c r="Q481" s="16">
        <v>729.4</v>
      </c>
      <c r="S481" s="1"/>
    </row>
    <row r="482" spans="1:19" x14ac:dyDescent="0.2">
      <c r="A482" s="42">
        <f t="shared" si="23"/>
        <v>42527</v>
      </c>
      <c r="B482" s="16">
        <v>28.560000000000002</v>
      </c>
      <c r="C482" s="16">
        <v>92.69</v>
      </c>
      <c r="D482" s="16">
        <v>23.75</v>
      </c>
      <c r="E482" s="16">
        <v>21</v>
      </c>
      <c r="F482" s="16">
        <v>29.32</v>
      </c>
      <c r="G482" s="16">
        <v>2.36</v>
      </c>
      <c r="H482" s="16">
        <v>10.76</v>
      </c>
      <c r="I482" s="16">
        <v>293.97000000000003</v>
      </c>
      <c r="J482" s="41">
        <v>2.75</v>
      </c>
      <c r="K482" s="16">
        <v>12.37</v>
      </c>
      <c r="L482" s="16">
        <v>25.64</v>
      </c>
      <c r="M482" s="16">
        <v>27.048047920912865</v>
      </c>
      <c r="N482" s="16">
        <f t="shared" si="22"/>
        <v>2.1865843105022527</v>
      </c>
      <c r="O482" s="41">
        <f t="shared" si="21"/>
        <v>2.1865843105022527</v>
      </c>
      <c r="P482" s="1">
        <v>8.7959999999999994</v>
      </c>
      <c r="Q482" s="16">
        <v>730.8</v>
      </c>
      <c r="S482" s="1"/>
    </row>
    <row r="483" spans="1:19" x14ac:dyDescent="0.2">
      <c r="A483" s="42">
        <f t="shared" si="23"/>
        <v>42528</v>
      </c>
      <c r="B483" s="16">
        <v>0</v>
      </c>
      <c r="C483" s="16">
        <v>86.72</v>
      </c>
      <c r="D483" s="16">
        <v>25.01</v>
      </c>
      <c r="E483" s="16">
        <v>22.06</v>
      </c>
      <c r="F483" s="16">
        <v>29.08</v>
      </c>
      <c r="G483" s="16">
        <v>2.35</v>
      </c>
      <c r="H483" s="16">
        <v>6.14</v>
      </c>
      <c r="I483" s="16">
        <v>142.69999999999999</v>
      </c>
      <c r="J483" s="41">
        <v>4.3499999999999996</v>
      </c>
      <c r="K483" s="16">
        <v>19</v>
      </c>
      <c r="L483" s="16">
        <v>25.65</v>
      </c>
      <c r="M483" s="16">
        <v>42.259550875361903</v>
      </c>
      <c r="N483" s="16">
        <f t="shared" si="22"/>
        <v>2.2241868881769422</v>
      </c>
      <c r="O483" s="41">
        <f t="shared" si="21"/>
        <v>2.2241868881769422</v>
      </c>
      <c r="P483" s="1">
        <v>13.222</v>
      </c>
      <c r="Q483" s="16">
        <v>731.08</v>
      </c>
      <c r="S483" s="1"/>
    </row>
    <row r="484" spans="1:19" x14ac:dyDescent="0.2">
      <c r="A484" s="42">
        <f t="shared" si="23"/>
        <v>42529</v>
      </c>
      <c r="B484" s="16">
        <v>1.0049999999999999</v>
      </c>
      <c r="C484" s="16">
        <v>89.05</v>
      </c>
      <c r="D484" s="16">
        <v>24.74</v>
      </c>
      <c r="E484" s="16">
        <v>22.73</v>
      </c>
      <c r="F484" s="16">
        <v>30.79</v>
      </c>
      <c r="G484" s="16">
        <v>1.75</v>
      </c>
      <c r="H484" s="16">
        <v>5.12</v>
      </c>
      <c r="I484" s="16">
        <v>120.66</v>
      </c>
      <c r="J484" s="41">
        <v>2.98</v>
      </c>
      <c r="K484" s="16">
        <v>12.96</v>
      </c>
      <c r="L484" s="16">
        <v>25.67</v>
      </c>
      <c r="M484" s="16">
        <v>28.739155716182811</v>
      </c>
      <c r="N484" s="16">
        <f t="shared" si="22"/>
        <v>2.217527447236328</v>
      </c>
      <c r="O484" s="41">
        <f t="shared" si="21"/>
        <v>2.217527447236328</v>
      </c>
      <c r="P484" s="1">
        <v>7.5469999999999997</v>
      </c>
      <c r="Q484" s="16">
        <v>731.4</v>
      </c>
      <c r="S484" s="1"/>
    </row>
    <row r="485" spans="1:19" x14ac:dyDescent="0.2">
      <c r="A485" s="42">
        <f t="shared" si="23"/>
        <v>42530</v>
      </c>
      <c r="B485" s="16">
        <v>46.745000000000005</v>
      </c>
      <c r="C485" s="16">
        <v>89.32</v>
      </c>
      <c r="D485" s="16">
        <v>24.84</v>
      </c>
      <c r="E485" s="16">
        <v>21.82</v>
      </c>
      <c r="F485" s="16">
        <v>29.45</v>
      </c>
      <c r="G485" s="16">
        <v>2.46</v>
      </c>
      <c r="H485" s="16">
        <v>8.17</v>
      </c>
      <c r="I485" s="16">
        <v>26.63</v>
      </c>
      <c r="J485" s="41">
        <v>3.25</v>
      </c>
      <c r="K485" s="16">
        <v>12.95</v>
      </c>
      <c r="L485" s="16">
        <v>25.61</v>
      </c>
      <c r="M485" s="16">
        <v>28.496112430631573</v>
      </c>
      <c r="N485" s="16">
        <f t="shared" si="22"/>
        <v>2.2004720023653728</v>
      </c>
      <c r="O485" s="41">
        <f t="shared" si="21"/>
        <v>2.2004720023653728</v>
      </c>
      <c r="P485" s="1">
        <v>8.5950000000000006</v>
      </c>
      <c r="Q485" s="16">
        <v>731.45</v>
      </c>
      <c r="S485" s="1"/>
    </row>
    <row r="486" spans="1:19" x14ac:dyDescent="0.2">
      <c r="A486" s="42">
        <f t="shared" si="23"/>
        <v>42531</v>
      </c>
      <c r="B486" s="16">
        <v>0.25</v>
      </c>
      <c r="C486" s="16">
        <v>95.09</v>
      </c>
      <c r="D486" s="16">
        <v>24.02</v>
      </c>
      <c r="E486" s="16">
        <v>22.9</v>
      </c>
      <c r="F486" s="16">
        <v>25.32</v>
      </c>
      <c r="G486" s="16">
        <v>1.67</v>
      </c>
      <c r="H486" s="16">
        <v>8.51</v>
      </c>
      <c r="I486" s="16">
        <v>238.01</v>
      </c>
      <c r="J486" s="41">
        <v>1.64</v>
      </c>
      <c r="K486" s="16">
        <v>7.25</v>
      </c>
      <c r="L486" s="16">
        <v>25.6</v>
      </c>
      <c r="M486" s="16">
        <v>16.718837885030933</v>
      </c>
      <c r="N486" s="16">
        <f t="shared" si="22"/>
        <v>2.3060466048318529</v>
      </c>
      <c r="O486" s="41">
        <f t="shared" si="21"/>
        <v>2.3060466048318529</v>
      </c>
      <c r="P486" s="1">
        <v>4.4489999999999998</v>
      </c>
      <c r="Q486" s="16">
        <v>731.67</v>
      </c>
      <c r="S486" s="1"/>
    </row>
    <row r="487" spans="1:19" x14ac:dyDescent="0.2">
      <c r="A487" s="42">
        <f t="shared" si="23"/>
        <v>42532</v>
      </c>
      <c r="B487" s="16">
        <v>4.04</v>
      </c>
      <c r="C487" s="16">
        <v>86.28</v>
      </c>
      <c r="D487" s="16">
        <v>24.8</v>
      </c>
      <c r="E487" s="16">
        <v>22.64</v>
      </c>
      <c r="F487" s="16">
        <v>30.33</v>
      </c>
      <c r="G487" s="16">
        <v>2.4300000000000002</v>
      </c>
      <c r="H487" s="16">
        <v>10.35</v>
      </c>
      <c r="I487" s="16">
        <v>87.22</v>
      </c>
      <c r="J487" s="41">
        <v>3.86</v>
      </c>
      <c r="K487" s="16">
        <v>15.96</v>
      </c>
      <c r="L487" s="16">
        <v>25.7</v>
      </c>
      <c r="M487" s="16">
        <v>35.098975554839392</v>
      </c>
      <c r="N487" s="16">
        <f t="shared" si="22"/>
        <v>2.1991839320074806</v>
      </c>
      <c r="O487" s="41">
        <f t="shared" si="21"/>
        <v>2.1991839320074806</v>
      </c>
      <c r="P487" s="1">
        <v>11.087</v>
      </c>
      <c r="Q487" s="16">
        <v>732.18</v>
      </c>
      <c r="S487" s="1"/>
    </row>
    <row r="488" spans="1:19" x14ac:dyDescent="0.2">
      <c r="A488" s="42">
        <f t="shared" si="23"/>
        <v>42533</v>
      </c>
      <c r="B488" s="16">
        <v>0</v>
      </c>
      <c r="C488" s="16">
        <v>88.46</v>
      </c>
      <c r="D488" s="16">
        <v>25.19</v>
      </c>
      <c r="E488" s="16">
        <v>23.1</v>
      </c>
      <c r="F488" s="16">
        <v>29.29</v>
      </c>
      <c r="G488" s="16">
        <v>2.77</v>
      </c>
      <c r="H488" s="16">
        <v>7.74</v>
      </c>
      <c r="I488" s="16">
        <v>17.13</v>
      </c>
      <c r="J488" s="41">
        <v>2.93</v>
      </c>
      <c r="K488" s="16">
        <v>11.47</v>
      </c>
      <c r="L488" s="16">
        <v>25.6</v>
      </c>
      <c r="M488" s="16">
        <v>26.418018899142652</v>
      </c>
      <c r="N488" s="16">
        <f t="shared" si="22"/>
        <v>2.3032274541536748</v>
      </c>
      <c r="O488" s="41">
        <f t="shared" si="21"/>
        <v>2.3032274541536748</v>
      </c>
      <c r="P488" s="1">
        <v>6.8959999999999999</v>
      </c>
      <c r="Q488" s="16">
        <v>732.16</v>
      </c>
      <c r="S488" s="1"/>
    </row>
    <row r="489" spans="1:19" x14ac:dyDescent="0.2">
      <c r="A489" s="42">
        <f t="shared" si="23"/>
        <v>42534</v>
      </c>
      <c r="B489" s="16">
        <v>6.4550000000000001</v>
      </c>
      <c r="C489" s="16">
        <v>90.13</v>
      </c>
      <c r="D489" s="16">
        <v>24.54</v>
      </c>
      <c r="E489" s="16">
        <v>22.33</v>
      </c>
      <c r="F489" s="16">
        <v>29.28</v>
      </c>
      <c r="G489" s="16">
        <v>3.03</v>
      </c>
      <c r="H489" s="16">
        <v>9.23</v>
      </c>
      <c r="I489" s="16">
        <v>357.24</v>
      </c>
      <c r="J489" s="41">
        <v>2.5</v>
      </c>
      <c r="K489" s="16">
        <v>9.24</v>
      </c>
      <c r="L489" s="16">
        <v>25.59</v>
      </c>
      <c r="M489" s="16">
        <v>21.540737182339488</v>
      </c>
      <c r="N489" s="16">
        <f t="shared" si="22"/>
        <v>2.331248612807304</v>
      </c>
      <c r="O489" s="41">
        <f t="shared" si="21"/>
        <v>2.331248612807304</v>
      </c>
      <c r="P489" s="1">
        <v>5.7119999999999997</v>
      </c>
      <c r="Q489" s="16">
        <v>731.37</v>
      </c>
      <c r="S489" s="1"/>
    </row>
    <row r="490" spans="1:19" x14ac:dyDescent="0.2">
      <c r="A490" s="42">
        <f t="shared" si="23"/>
        <v>42535</v>
      </c>
      <c r="B490" s="16">
        <v>21.125</v>
      </c>
      <c r="C490" s="16">
        <v>94.35</v>
      </c>
      <c r="D490" s="16">
        <v>22.52</v>
      </c>
      <c r="E490" s="16">
        <v>19.87</v>
      </c>
      <c r="F490" s="16">
        <v>26.73</v>
      </c>
      <c r="G490" s="16">
        <v>2.41</v>
      </c>
      <c r="H490" s="16">
        <v>11.37</v>
      </c>
      <c r="I490" s="16">
        <v>268.99</v>
      </c>
      <c r="J490" s="41">
        <v>1.97</v>
      </c>
      <c r="K490" s="16">
        <v>8.52</v>
      </c>
      <c r="L490" s="16">
        <v>25.67</v>
      </c>
      <c r="M490" s="16">
        <v>19.458410049360335</v>
      </c>
      <c r="N490" s="16">
        <f t="shared" si="22"/>
        <v>2.2838509447606028</v>
      </c>
      <c r="O490" s="41">
        <f t="shared" si="21"/>
        <v>2.2838509447606028</v>
      </c>
      <c r="P490" s="1">
        <v>6.0970000000000004</v>
      </c>
      <c r="Q490" s="16">
        <v>731.62</v>
      </c>
      <c r="S490" s="1"/>
    </row>
    <row r="491" spans="1:19" x14ac:dyDescent="0.2">
      <c r="A491" s="42">
        <f t="shared" si="23"/>
        <v>42536</v>
      </c>
      <c r="B491" s="16">
        <v>0.125</v>
      </c>
      <c r="C491" s="16">
        <v>84.61</v>
      </c>
      <c r="D491" s="16">
        <v>24.11</v>
      </c>
      <c r="E491" s="16">
        <v>20.75</v>
      </c>
      <c r="F491" s="16">
        <v>29.82</v>
      </c>
      <c r="G491" s="16">
        <v>3.05</v>
      </c>
      <c r="H491" s="16">
        <v>6.72</v>
      </c>
      <c r="I491" s="16">
        <v>55.84</v>
      </c>
      <c r="J491" s="41">
        <v>4.07</v>
      </c>
      <c r="K491" s="16">
        <v>16.3</v>
      </c>
      <c r="L491" s="16">
        <v>25.76</v>
      </c>
      <c r="M491" s="16">
        <v>36.700486518571253</v>
      </c>
      <c r="N491" s="16">
        <f t="shared" si="22"/>
        <v>2.2515635900963957</v>
      </c>
      <c r="O491" s="41">
        <f t="shared" si="21"/>
        <v>2.2515635900963957</v>
      </c>
      <c r="P491" s="1">
        <v>11.122</v>
      </c>
      <c r="Q491" s="16">
        <v>732.23</v>
      </c>
      <c r="S491" s="1"/>
    </row>
    <row r="492" spans="1:19" x14ac:dyDescent="0.2">
      <c r="A492" s="42">
        <f t="shared" si="23"/>
        <v>42537</v>
      </c>
      <c r="B492" s="16">
        <v>45.334999999999994</v>
      </c>
      <c r="C492" s="16">
        <v>92.88</v>
      </c>
      <c r="D492" s="16">
        <v>24.19</v>
      </c>
      <c r="E492" s="16">
        <v>22.23</v>
      </c>
      <c r="F492" s="16">
        <v>28.57</v>
      </c>
      <c r="G492" s="16">
        <v>2.86</v>
      </c>
      <c r="H492" s="16">
        <v>7.84</v>
      </c>
      <c r="I492" s="16">
        <v>349.07</v>
      </c>
      <c r="J492" s="41">
        <v>2.4</v>
      </c>
      <c r="K492" s="16">
        <v>10.33</v>
      </c>
      <c r="L492" s="16">
        <v>25.55</v>
      </c>
      <c r="M492" s="16">
        <v>23.611745911334559</v>
      </c>
      <c r="N492" s="16">
        <f t="shared" si="22"/>
        <v>2.2857450059375179</v>
      </c>
      <c r="O492" s="41">
        <f t="shared" si="21"/>
        <v>2.2857450059375179</v>
      </c>
      <c r="P492" s="1">
        <v>6.1559999999999997</v>
      </c>
      <c r="Q492" s="16">
        <v>731.58</v>
      </c>
      <c r="S492" s="1"/>
    </row>
    <row r="493" spans="1:19" x14ac:dyDescent="0.2">
      <c r="A493" s="42">
        <f t="shared" si="23"/>
        <v>42538</v>
      </c>
      <c r="B493" s="16">
        <v>12.68</v>
      </c>
      <c r="C493" s="16">
        <v>97.19</v>
      </c>
      <c r="D493" s="16">
        <v>24.18</v>
      </c>
      <c r="E493" s="16">
        <v>21.07</v>
      </c>
      <c r="F493" s="16">
        <v>29.59</v>
      </c>
      <c r="G493" s="16">
        <v>2.09</v>
      </c>
      <c r="H493" s="16">
        <v>10.039999999999999</v>
      </c>
      <c r="I493" s="16">
        <v>322.60000000000002</v>
      </c>
      <c r="J493" s="41">
        <v>1.79</v>
      </c>
      <c r="K493" s="16">
        <v>7.84</v>
      </c>
      <c r="L493" s="16">
        <v>25.5</v>
      </c>
      <c r="M493" s="16">
        <v>17.297977288888003</v>
      </c>
      <c r="N493" s="16">
        <f t="shared" si="22"/>
        <v>2.2063746541948985</v>
      </c>
      <c r="O493" s="41">
        <f t="shared" si="21"/>
        <v>2.2063746541948985</v>
      </c>
      <c r="P493" s="1">
        <v>5.38</v>
      </c>
      <c r="Q493" s="16">
        <v>730.45</v>
      </c>
      <c r="S493" s="1"/>
    </row>
    <row r="494" spans="1:19" x14ac:dyDescent="0.2">
      <c r="A494" s="42">
        <f t="shared" si="23"/>
        <v>42539</v>
      </c>
      <c r="B494" s="16">
        <v>6.8550000000000004</v>
      </c>
      <c r="C494" s="16">
        <v>92.78</v>
      </c>
      <c r="D494" s="16">
        <v>24.35</v>
      </c>
      <c r="E494" s="16">
        <v>22.11</v>
      </c>
      <c r="F494" s="16">
        <v>28.24</v>
      </c>
      <c r="G494" s="16">
        <v>2.68</v>
      </c>
      <c r="H494" s="16">
        <v>7.29</v>
      </c>
      <c r="I494" s="16">
        <v>13.18</v>
      </c>
      <c r="J494" s="41">
        <v>2.48</v>
      </c>
      <c r="K494" s="16">
        <v>10.51</v>
      </c>
      <c r="L494" s="16">
        <v>25.55</v>
      </c>
      <c r="M494" s="16">
        <v>23.873538003485379</v>
      </c>
      <c r="N494" s="16">
        <f t="shared" si="22"/>
        <v>2.2715069460975621</v>
      </c>
      <c r="O494" s="41">
        <f t="shared" si="21"/>
        <v>2.2715069460975621</v>
      </c>
      <c r="P494" s="1">
        <v>6.5970000000000004</v>
      </c>
      <c r="Q494" s="16">
        <v>730.15</v>
      </c>
      <c r="S494" s="1"/>
    </row>
    <row r="495" spans="1:19" x14ac:dyDescent="0.2">
      <c r="A495" s="42">
        <f t="shared" si="23"/>
        <v>42540</v>
      </c>
      <c r="B495" s="16">
        <v>20.43</v>
      </c>
      <c r="C495" s="16">
        <v>92.58</v>
      </c>
      <c r="D495" s="16">
        <v>23.81</v>
      </c>
      <c r="E495" s="16">
        <v>20.92</v>
      </c>
      <c r="F495" s="16">
        <v>28.03</v>
      </c>
      <c r="G495" s="16">
        <v>2.86</v>
      </c>
      <c r="H495" s="16">
        <v>17.68</v>
      </c>
      <c r="I495" s="16">
        <v>13.55</v>
      </c>
      <c r="J495" s="41">
        <v>1.86</v>
      </c>
      <c r="K495" s="16">
        <v>7.6</v>
      </c>
      <c r="L495" s="16">
        <v>25.69</v>
      </c>
      <c r="M495" s="16">
        <v>17.310591693328277</v>
      </c>
      <c r="N495" s="16">
        <f t="shared" si="22"/>
        <v>2.2777094333326682</v>
      </c>
      <c r="O495" s="41">
        <f t="shared" si="21"/>
        <v>2.2777094333326682</v>
      </c>
      <c r="P495" s="1">
        <v>3.9039999999999999</v>
      </c>
      <c r="Q495" s="16">
        <v>730.1</v>
      </c>
      <c r="S495" s="1"/>
    </row>
    <row r="496" spans="1:19" x14ac:dyDescent="0.2">
      <c r="A496" s="42">
        <f t="shared" si="23"/>
        <v>42541</v>
      </c>
      <c r="B496" s="16">
        <v>9.254999999999999</v>
      </c>
      <c r="C496" s="16">
        <v>97.77</v>
      </c>
      <c r="D496" s="16">
        <v>23.74</v>
      </c>
      <c r="E496" s="16">
        <v>22.26</v>
      </c>
      <c r="F496" s="16">
        <v>28.04</v>
      </c>
      <c r="G496" s="16">
        <v>2.42</v>
      </c>
      <c r="H496" s="16">
        <v>7.27</v>
      </c>
      <c r="I496" s="16">
        <v>305.41000000000003</v>
      </c>
      <c r="J496" s="41">
        <v>1.75</v>
      </c>
      <c r="K496" s="16">
        <v>8.15</v>
      </c>
      <c r="L496" s="16">
        <v>25.49</v>
      </c>
      <c r="M496" s="16">
        <v>18.217705612632376</v>
      </c>
      <c r="N496" s="16">
        <f t="shared" si="22"/>
        <v>2.2353013021634816</v>
      </c>
      <c r="O496" s="41">
        <f t="shared" si="21"/>
        <v>2.2353013021634816</v>
      </c>
      <c r="P496" s="1">
        <v>6.0330000000000004</v>
      </c>
      <c r="Q496" s="16">
        <v>730.49</v>
      </c>
      <c r="S496" s="1"/>
    </row>
    <row r="497" spans="1:19" x14ac:dyDescent="0.2">
      <c r="A497" s="42">
        <f t="shared" si="23"/>
        <v>42542</v>
      </c>
      <c r="B497" s="16">
        <v>0</v>
      </c>
      <c r="C497" s="16">
        <v>91.82</v>
      </c>
      <c r="D497" s="16">
        <v>23.67</v>
      </c>
      <c r="E497" s="16">
        <v>21.65</v>
      </c>
      <c r="F497" s="16">
        <v>27.97</v>
      </c>
      <c r="G497" s="16">
        <v>1.94</v>
      </c>
      <c r="H497" s="16">
        <v>6.9</v>
      </c>
      <c r="I497" s="16">
        <v>318.01</v>
      </c>
      <c r="J497" s="41">
        <v>2.44</v>
      </c>
      <c r="K497" s="16">
        <v>10.199999999999999</v>
      </c>
      <c r="L497" s="16">
        <v>25.56</v>
      </c>
      <c r="M497" s="16">
        <v>22.710334394037705</v>
      </c>
      <c r="N497" s="16">
        <f t="shared" si="22"/>
        <v>2.2265033719644811</v>
      </c>
      <c r="O497" s="41">
        <f t="shared" si="21"/>
        <v>2.2265033719644811</v>
      </c>
      <c r="P497" s="1">
        <v>7.1189999999999998</v>
      </c>
      <c r="Q497" s="16">
        <v>730.26</v>
      </c>
      <c r="S497" s="1"/>
    </row>
    <row r="498" spans="1:19" x14ac:dyDescent="0.2">
      <c r="A498" s="42">
        <f t="shared" si="23"/>
        <v>42543</v>
      </c>
      <c r="B498" s="16">
        <v>3.28</v>
      </c>
      <c r="C498" s="16">
        <v>92.84</v>
      </c>
      <c r="D498" s="16">
        <v>24.21</v>
      </c>
      <c r="E498" s="16">
        <v>22.6</v>
      </c>
      <c r="F498" s="16">
        <v>28.57</v>
      </c>
      <c r="G498" s="16">
        <v>2.6</v>
      </c>
      <c r="H498" s="16">
        <v>8.25</v>
      </c>
      <c r="I498" s="16">
        <v>331.86</v>
      </c>
      <c r="J498" s="41">
        <v>2.99</v>
      </c>
      <c r="K498" s="16">
        <v>13.07</v>
      </c>
      <c r="L498" s="16">
        <v>25.53</v>
      </c>
      <c r="M498" s="16">
        <v>28.948675789933873</v>
      </c>
      <c r="N498" s="16">
        <f t="shared" si="22"/>
        <v>2.2148948576843055</v>
      </c>
      <c r="O498" s="41">
        <f t="shared" si="21"/>
        <v>2.2148948576843055</v>
      </c>
      <c r="P498" s="1">
        <v>8.9440000000000008</v>
      </c>
      <c r="Q498" s="16">
        <v>730.92</v>
      </c>
      <c r="S498" s="1"/>
    </row>
    <row r="499" spans="1:19" x14ac:dyDescent="0.2">
      <c r="A499" s="42">
        <f t="shared" si="23"/>
        <v>42544</v>
      </c>
      <c r="B499" s="16">
        <v>0.88500000000000001</v>
      </c>
      <c r="C499" s="16">
        <v>90.09</v>
      </c>
      <c r="D499" s="16">
        <v>25.21</v>
      </c>
      <c r="E499" s="16">
        <v>23.2</v>
      </c>
      <c r="F499" s="16">
        <v>29.9</v>
      </c>
      <c r="G499" s="16">
        <v>1.89</v>
      </c>
      <c r="H499" s="16">
        <v>6.94</v>
      </c>
      <c r="I499" s="16">
        <v>357.53</v>
      </c>
      <c r="J499" s="41">
        <v>3.17</v>
      </c>
      <c r="K499" s="16">
        <v>13.54</v>
      </c>
      <c r="L499" s="16">
        <v>25.5</v>
      </c>
      <c r="M499" s="16">
        <v>30.334359477694534</v>
      </c>
      <c r="N499" s="16">
        <f t="shared" si="22"/>
        <v>2.240351512385121</v>
      </c>
      <c r="O499" s="41">
        <f t="shared" si="21"/>
        <v>2.240351512385121</v>
      </c>
      <c r="P499" s="1">
        <v>8.6489999999999991</v>
      </c>
      <c r="Q499" s="16">
        <v>730.8</v>
      </c>
      <c r="S499" s="1"/>
    </row>
    <row r="500" spans="1:19" x14ac:dyDescent="0.2">
      <c r="A500" s="42">
        <f t="shared" si="23"/>
        <v>42545</v>
      </c>
      <c r="B500" s="16">
        <v>0.25</v>
      </c>
      <c r="C500" s="16">
        <v>88.02</v>
      </c>
      <c r="D500" s="16">
        <v>24.19</v>
      </c>
      <c r="E500" s="16">
        <v>21.89</v>
      </c>
      <c r="F500" s="16">
        <v>29.92</v>
      </c>
      <c r="G500" s="16">
        <v>2.85</v>
      </c>
      <c r="H500" s="16">
        <v>10.64</v>
      </c>
      <c r="I500" s="16">
        <v>80.12</v>
      </c>
      <c r="J500" s="41">
        <v>2.94</v>
      </c>
      <c r="K500" s="16">
        <v>11.31</v>
      </c>
      <c r="L500" s="16">
        <v>25.57</v>
      </c>
      <c r="M500" s="16">
        <v>25.481183369376545</v>
      </c>
      <c r="N500" s="16">
        <f t="shared" si="22"/>
        <v>2.2529781935788278</v>
      </c>
      <c r="O500" s="41">
        <f t="shared" si="21"/>
        <v>2.2529781935788278</v>
      </c>
      <c r="P500" s="1">
        <v>6.2809999999999997</v>
      </c>
      <c r="Q500" s="16">
        <v>730.13</v>
      </c>
      <c r="S500" s="1"/>
    </row>
    <row r="501" spans="1:19" x14ac:dyDescent="0.2">
      <c r="A501" s="42">
        <f t="shared" si="23"/>
        <v>42546</v>
      </c>
      <c r="B501" s="16">
        <v>0.125</v>
      </c>
      <c r="C501" s="16">
        <v>83.96</v>
      </c>
      <c r="D501" s="16">
        <v>24.31</v>
      </c>
      <c r="E501" s="16">
        <v>21.48</v>
      </c>
      <c r="F501" s="16">
        <v>28.67</v>
      </c>
      <c r="G501" s="16">
        <v>2.23</v>
      </c>
      <c r="H501" s="16">
        <v>5.96</v>
      </c>
      <c r="I501" s="16">
        <v>162.97</v>
      </c>
      <c r="J501" s="41">
        <v>3.34</v>
      </c>
      <c r="K501" s="16">
        <v>13.06</v>
      </c>
      <c r="L501" s="16">
        <v>25.69</v>
      </c>
      <c r="M501" s="16">
        <v>29.038099821411134</v>
      </c>
      <c r="N501" s="16">
        <f t="shared" si="22"/>
        <v>2.2234379648859979</v>
      </c>
      <c r="O501" s="41">
        <f t="shared" si="21"/>
        <v>2.2234379648859979</v>
      </c>
      <c r="P501" s="1">
        <v>8.2119999999999997</v>
      </c>
      <c r="Q501" s="16">
        <v>730.36</v>
      </c>
      <c r="S501" s="1"/>
    </row>
    <row r="502" spans="1:19" x14ac:dyDescent="0.2">
      <c r="A502" s="42">
        <f t="shared" si="23"/>
        <v>42547</v>
      </c>
      <c r="B502" s="16">
        <v>3.915</v>
      </c>
      <c r="C502" s="16">
        <v>94.95</v>
      </c>
      <c r="D502" s="16">
        <v>24.59</v>
      </c>
      <c r="E502" s="16">
        <v>23.37</v>
      </c>
      <c r="F502" s="16">
        <v>27.33</v>
      </c>
      <c r="G502" s="16">
        <v>2.37</v>
      </c>
      <c r="H502" s="16">
        <v>6.19</v>
      </c>
      <c r="I502" s="16">
        <v>324.19</v>
      </c>
      <c r="J502" s="41">
        <v>2.64</v>
      </c>
      <c r="K502" s="16">
        <v>11.96</v>
      </c>
      <c r="L502" s="16">
        <v>25.5</v>
      </c>
      <c r="M502" s="16">
        <v>26.968905493054731</v>
      </c>
      <c r="N502" s="16">
        <f t="shared" si="22"/>
        <v>2.254925208449392</v>
      </c>
      <c r="O502" s="41">
        <f t="shared" si="21"/>
        <v>2.254925208449392</v>
      </c>
      <c r="P502" s="1">
        <v>8.4209999999999994</v>
      </c>
      <c r="Q502" s="16">
        <v>730</v>
      </c>
      <c r="S502" s="1"/>
    </row>
    <row r="503" spans="1:19" x14ac:dyDescent="0.2">
      <c r="A503" s="42">
        <f t="shared" si="23"/>
        <v>42548</v>
      </c>
      <c r="B503" s="16">
        <v>0</v>
      </c>
      <c r="C503" s="16">
        <v>95.79</v>
      </c>
      <c r="D503" s="16">
        <v>24.09</v>
      </c>
      <c r="E503" s="16">
        <v>22.6</v>
      </c>
      <c r="F503" s="16">
        <v>26.63</v>
      </c>
      <c r="G503" s="16">
        <v>2.91</v>
      </c>
      <c r="H503" s="16">
        <v>9.15</v>
      </c>
      <c r="I503" s="16">
        <v>316.12</v>
      </c>
      <c r="J503" s="41">
        <v>2.29</v>
      </c>
      <c r="K503" s="16">
        <v>10.8</v>
      </c>
      <c r="L503" s="16">
        <v>25.51</v>
      </c>
      <c r="M503" s="16">
        <v>24.270718943293065</v>
      </c>
      <c r="N503" s="16">
        <f t="shared" si="22"/>
        <v>2.247288791045654</v>
      </c>
      <c r="O503" s="41">
        <f t="shared" si="21"/>
        <v>2.247288791045654</v>
      </c>
      <c r="P503" s="1">
        <v>7.7530000000000001</v>
      </c>
      <c r="Q503" s="16">
        <v>729.32</v>
      </c>
      <c r="S503" s="1"/>
    </row>
    <row r="504" spans="1:19" x14ac:dyDescent="0.2">
      <c r="A504" s="42">
        <f t="shared" si="23"/>
        <v>42549</v>
      </c>
      <c r="B504" s="16">
        <v>2.6549999999999998</v>
      </c>
      <c r="C504" s="16">
        <v>91.46</v>
      </c>
      <c r="D504" s="16">
        <v>25.33</v>
      </c>
      <c r="E504" s="16">
        <v>23.68</v>
      </c>
      <c r="F504" s="16">
        <v>29.86</v>
      </c>
      <c r="G504" s="16">
        <v>2.93</v>
      </c>
      <c r="H504" s="16">
        <v>7.12</v>
      </c>
      <c r="I504" s="16">
        <v>359.86</v>
      </c>
      <c r="J504" s="41">
        <v>2.44</v>
      </c>
      <c r="K504" s="16">
        <v>10.43</v>
      </c>
      <c r="L504" s="16">
        <v>25.46</v>
      </c>
      <c r="M504" s="16">
        <v>23.44300665193834</v>
      </c>
      <c r="N504" s="16">
        <f t="shared" si="22"/>
        <v>2.2476516444811447</v>
      </c>
      <c r="O504" s="41">
        <f t="shared" si="21"/>
        <v>2.2476516444811447</v>
      </c>
      <c r="P504" s="1">
        <v>6.4050000000000002</v>
      </c>
      <c r="Q504" s="16">
        <v>729.22</v>
      </c>
      <c r="S504" s="1"/>
    </row>
    <row r="505" spans="1:19" x14ac:dyDescent="0.2">
      <c r="A505" s="42">
        <f t="shared" si="23"/>
        <v>42550</v>
      </c>
      <c r="B505" s="16">
        <v>0</v>
      </c>
      <c r="C505" s="16">
        <v>88.48</v>
      </c>
      <c r="D505" s="16">
        <v>25.79</v>
      </c>
      <c r="E505" s="16">
        <v>23.61</v>
      </c>
      <c r="F505" s="16">
        <v>30.96</v>
      </c>
      <c r="G505" s="16">
        <v>2.8</v>
      </c>
      <c r="H505" s="16">
        <v>6.96</v>
      </c>
      <c r="I505" s="16">
        <v>2.92</v>
      </c>
      <c r="J505" s="41">
        <v>3.47</v>
      </c>
      <c r="K505" s="16">
        <v>14.09</v>
      </c>
      <c r="L505" s="16">
        <v>25.46</v>
      </c>
      <c r="M505" s="16">
        <v>31.238103795812535</v>
      </c>
      <c r="N505" s="16">
        <f t="shared" si="22"/>
        <v>2.2170407236204781</v>
      </c>
      <c r="O505" s="41">
        <f t="shared" ref="O505:O568" si="24">N505-$N2280</f>
        <v>2.2170407236204781</v>
      </c>
      <c r="P505" s="1">
        <v>8.5459999999999994</v>
      </c>
      <c r="Q505" s="16">
        <v>729.1</v>
      </c>
      <c r="S505" s="1"/>
    </row>
    <row r="506" spans="1:19" x14ac:dyDescent="0.2">
      <c r="A506" s="42">
        <f t="shared" si="23"/>
        <v>42551</v>
      </c>
      <c r="B506" s="16">
        <v>18.285</v>
      </c>
      <c r="C506" s="16">
        <v>87.07</v>
      </c>
      <c r="D506" s="16">
        <v>25.62</v>
      </c>
      <c r="E506" s="16">
        <v>22.73</v>
      </c>
      <c r="F506" s="16">
        <v>30.09</v>
      </c>
      <c r="G506" s="16">
        <v>2.74</v>
      </c>
      <c r="H506" s="16">
        <v>9.9</v>
      </c>
      <c r="I506" s="16">
        <v>3.26</v>
      </c>
      <c r="J506" s="41">
        <v>3.42</v>
      </c>
      <c r="K506" s="16">
        <v>13.22</v>
      </c>
      <c r="L506" s="16">
        <v>25.5</v>
      </c>
      <c r="M506" s="16">
        <v>29.522285591844525</v>
      </c>
      <c r="N506" s="16">
        <f t="shared" si="22"/>
        <v>2.2331532217734131</v>
      </c>
      <c r="O506" s="41">
        <f t="shared" si="24"/>
        <v>2.2331532217734131</v>
      </c>
      <c r="P506" s="1">
        <v>8.4440000000000008</v>
      </c>
      <c r="Q506" s="16">
        <v>728.99</v>
      </c>
      <c r="S506" s="1"/>
    </row>
    <row r="507" spans="1:19" x14ac:dyDescent="0.2">
      <c r="A507" s="42">
        <f t="shared" si="23"/>
        <v>42552</v>
      </c>
      <c r="B507" s="16">
        <v>23.524999999999999</v>
      </c>
      <c r="C507" s="16">
        <v>93.11</v>
      </c>
      <c r="D507" s="16">
        <v>23.24</v>
      </c>
      <c r="E507" s="16">
        <v>20.88</v>
      </c>
      <c r="F507" s="16">
        <v>27.06</v>
      </c>
      <c r="G507" s="16">
        <v>2.36</v>
      </c>
      <c r="H507" s="16">
        <v>14.09</v>
      </c>
      <c r="I507" s="16">
        <v>341.74</v>
      </c>
      <c r="J507" s="41">
        <v>2.11</v>
      </c>
      <c r="K507" s="16">
        <v>9.15</v>
      </c>
      <c r="L507" s="16">
        <v>25.73</v>
      </c>
      <c r="M507" s="16">
        <v>20.977927384230441</v>
      </c>
      <c r="N507" s="16">
        <f t="shared" si="22"/>
        <v>2.2926696594787366</v>
      </c>
      <c r="O507" s="41">
        <f t="shared" si="24"/>
        <v>2.2926696594787366</v>
      </c>
      <c r="P507" s="1">
        <v>6.5119999999999996</v>
      </c>
      <c r="Q507" s="16">
        <v>730.18</v>
      </c>
      <c r="S507" s="1"/>
    </row>
    <row r="508" spans="1:19" x14ac:dyDescent="0.2">
      <c r="A508" s="42">
        <f t="shared" si="23"/>
        <v>42553</v>
      </c>
      <c r="B508" s="16">
        <v>26.66</v>
      </c>
      <c r="C508" s="16">
        <v>95.45</v>
      </c>
      <c r="D508" s="16">
        <v>22.92</v>
      </c>
      <c r="E508" s="16">
        <v>20.3</v>
      </c>
      <c r="F508" s="16">
        <v>25.56</v>
      </c>
      <c r="G508" s="16">
        <v>2.38</v>
      </c>
      <c r="H508" s="16">
        <v>8.7799999999999994</v>
      </c>
      <c r="I508" s="16">
        <v>315.8</v>
      </c>
      <c r="J508" s="41">
        <v>1.45</v>
      </c>
      <c r="K508" s="16">
        <v>6.83</v>
      </c>
      <c r="L508" s="16">
        <v>25.76</v>
      </c>
      <c r="M508" s="16">
        <v>16.038005645377986</v>
      </c>
      <c r="N508" s="16">
        <f t="shared" si="22"/>
        <v>2.3481706655019012</v>
      </c>
      <c r="O508" s="41">
        <f t="shared" si="24"/>
        <v>2.3481706655019012</v>
      </c>
      <c r="P508" s="1">
        <v>4.5670000000000002</v>
      </c>
      <c r="Q508" s="16">
        <v>731.49</v>
      </c>
      <c r="S508" s="1"/>
    </row>
    <row r="509" spans="1:19" x14ac:dyDescent="0.2">
      <c r="A509" s="42">
        <f t="shared" si="23"/>
        <v>42554</v>
      </c>
      <c r="B509" s="16">
        <v>5.415</v>
      </c>
      <c r="C509" s="16">
        <v>98.98</v>
      </c>
      <c r="D509" s="16">
        <v>23.21</v>
      </c>
      <c r="E509" s="16">
        <v>21.68</v>
      </c>
      <c r="F509" s="16">
        <v>25.86</v>
      </c>
      <c r="G509" s="16">
        <v>3.11</v>
      </c>
      <c r="H509" s="16">
        <v>9.07</v>
      </c>
      <c r="I509" s="16">
        <v>313.13</v>
      </c>
      <c r="J509" s="41">
        <v>1.3</v>
      </c>
      <c r="K509" s="16">
        <v>6.22</v>
      </c>
      <c r="L509" s="16">
        <v>25.55</v>
      </c>
      <c r="M509" s="16">
        <v>14.147054579763212</v>
      </c>
      <c r="N509" s="16">
        <f t="shared" si="22"/>
        <v>2.2744460739169154</v>
      </c>
      <c r="O509" s="41">
        <f t="shared" si="24"/>
        <v>2.2744460739169154</v>
      </c>
      <c r="P509" s="1">
        <v>4.9740000000000002</v>
      </c>
      <c r="Q509" s="16">
        <v>731.75</v>
      </c>
      <c r="S509" s="1"/>
    </row>
    <row r="510" spans="1:19" x14ac:dyDescent="0.2">
      <c r="A510" s="42">
        <f t="shared" si="23"/>
        <v>42555</v>
      </c>
      <c r="B510" s="16">
        <v>18.535</v>
      </c>
      <c r="C510" s="16">
        <v>95.77</v>
      </c>
      <c r="D510" s="16">
        <v>23.97</v>
      </c>
      <c r="E510" s="16">
        <v>21.68</v>
      </c>
      <c r="F510" s="16">
        <v>27.97</v>
      </c>
      <c r="G510" s="16">
        <v>2.8</v>
      </c>
      <c r="H510" s="16">
        <v>9.15</v>
      </c>
      <c r="I510" s="16">
        <v>348.24</v>
      </c>
      <c r="J510" s="41">
        <v>1.53</v>
      </c>
      <c r="K510" s="16">
        <v>6.38</v>
      </c>
      <c r="L510" s="16">
        <v>25.54</v>
      </c>
      <c r="M510" s="16">
        <v>14.80360841087016</v>
      </c>
      <c r="N510" s="16">
        <f t="shared" si="22"/>
        <v>2.3203147979420313</v>
      </c>
      <c r="O510" s="41">
        <f t="shared" si="24"/>
        <v>2.3203147979420313</v>
      </c>
      <c r="P510" s="1">
        <v>4.3140000000000001</v>
      </c>
      <c r="Q510" s="16">
        <v>731.12</v>
      </c>
      <c r="S510" s="1"/>
    </row>
    <row r="511" spans="1:19" x14ac:dyDescent="0.2">
      <c r="A511" s="42">
        <f t="shared" si="23"/>
        <v>42556</v>
      </c>
      <c r="B511" s="16">
        <v>1.78</v>
      </c>
      <c r="C511" s="16">
        <v>96.28</v>
      </c>
      <c r="D511" s="16">
        <v>24.04</v>
      </c>
      <c r="E511" s="16">
        <v>22.6</v>
      </c>
      <c r="F511" s="16">
        <v>27.3</v>
      </c>
      <c r="G511" s="16">
        <v>2.65</v>
      </c>
      <c r="H511" s="16">
        <v>6.9</v>
      </c>
      <c r="I511" s="16">
        <v>331.29</v>
      </c>
      <c r="J511" s="41">
        <v>1.99</v>
      </c>
      <c r="K511" s="16">
        <v>9.2200000000000006</v>
      </c>
      <c r="L511" s="16">
        <v>25.54</v>
      </c>
      <c r="M511" s="16">
        <v>20.811607325685777</v>
      </c>
      <c r="N511" s="16">
        <f t="shared" si="22"/>
        <v>2.2572242218748131</v>
      </c>
      <c r="O511" s="41">
        <f t="shared" si="24"/>
        <v>2.2572242218748131</v>
      </c>
      <c r="P511" s="1">
        <v>6.0250000000000004</v>
      </c>
      <c r="Q511" s="16">
        <v>731.35</v>
      </c>
      <c r="S511" s="1"/>
    </row>
    <row r="512" spans="1:19" x14ac:dyDescent="0.2">
      <c r="A512" s="42">
        <f t="shared" si="23"/>
        <v>42557</v>
      </c>
      <c r="B512" s="16">
        <v>0.25</v>
      </c>
      <c r="C512" s="16">
        <v>90.56</v>
      </c>
      <c r="D512" s="16">
        <v>24.99</v>
      </c>
      <c r="E512" s="16">
        <v>23</v>
      </c>
      <c r="F512" s="16">
        <v>29.42</v>
      </c>
      <c r="G512" s="16">
        <v>2.23</v>
      </c>
      <c r="H512" s="16">
        <v>8.57</v>
      </c>
      <c r="I512" s="16">
        <v>9.09</v>
      </c>
      <c r="J512" s="41">
        <v>2.81</v>
      </c>
      <c r="K512" s="16">
        <v>11.52</v>
      </c>
      <c r="L512" s="16">
        <v>25.5</v>
      </c>
      <c r="M512" s="16">
        <v>25.928476326823667</v>
      </c>
      <c r="N512" s="16">
        <f t="shared" si="22"/>
        <v>2.250735792258999</v>
      </c>
      <c r="O512" s="41">
        <f t="shared" si="24"/>
        <v>2.250735792258999</v>
      </c>
      <c r="P512" s="1">
        <v>7.06</v>
      </c>
      <c r="Q512" s="16">
        <v>730.62</v>
      </c>
      <c r="S512" s="1"/>
    </row>
    <row r="513" spans="1:19" x14ac:dyDescent="0.2">
      <c r="A513" s="42">
        <f t="shared" si="23"/>
        <v>42558</v>
      </c>
      <c r="B513" s="16">
        <v>0.25</v>
      </c>
      <c r="C513" s="16">
        <v>92.62</v>
      </c>
      <c r="D513" s="16">
        <v>24.33</v>
      </c>
      <c r="E513" s="16">
        <v>23.17</v>
      </c>
      <c r="F513" s="16">
        <v>26.13</v>
      </c>
      <c r="G513" s="16">
        <v>2.2200000000000002</v>
      </c>
      <c r="H513" s="16">
        <v>6.55</v>
      </c>
      <c r="I513" s="16">
        <v>1.45</v>
      </c>
      <c r="J513" s="41">
        <v>1.74</v>
      </c>
      <c r="K513" s="16">
        <v>7.07</v>
      </c>
      <c r="L513" s="16">
        <v>25.62</v>
      </c>
      <c r="M513" s="16">
        <v>16.42205378056293</v>
      </c>
      <c r="N513" s="16">
        <f t="shared" si="22"/>
        <v>2.3227798840965952</v>
      </c>
      <c r="O513" s="41">
        <f t="shared" si="24"/>
        <v>2.3227798840965952</v>
      </c>
      <c r="P513" s="1">
        <v>3.4220000000000002</v>
      </c>
      <c r="Q513" s="16">
        <v>730.05</v>
      </c>
      <c r="S513" s="1"/>
    </row>
    <row r="514" spans="1:19" x14ac:dyDescent="0.2">
      <c r="A514" s="42">
        <f t="shared" si="23"/>
        <v>42559</v>
      </c>
      <c r="B514" s="16">
        <v>0.25</v>
      </c>
      <c r="C514" s="16">
        <v>94.53</v>
      </c>
      <c r="D514" s="16">
        <v>24.7</v>
      </c>
      <c r="E514" s="16">
        <v>23.04</v>
      </c>
      <c r="F514" s="16">
        <v>28.62</v>
      </c>
      <c r="G514" s="16">
        <v>2.6</v>
      </c>
      <c r="H514" s="16">
        <v>7.62</v>
      </c>
      <c r="I514" s="16">
        <v>336.37</v>
      </c>
      <c r="J514" s="41">
        <v>2.46</v>
      </c>
      <c r="K514" s="16">
        <v>11.23</v>
      </c>
      <c r="L514" s="16">
        <v>25.51</v>
      </c>
      <c r="M514" s="16">
        <v>25.203839271751423</v>
      </c>
      <c r="N514" s="16">
        <f t="shared" si="22"/>
        <v>2.2443311907169567</v>
      </c>
      <c r="O514" s="41">
        <f t="shared" si="24"/>
        <v>2.2443311907169567</v>
      </c>
      <c r="P514" s="1">
        <v>7.8879999999999999</v>
      </c>
      <c r="Q514" s="16">
        <v>730.4</v>
      </c>
      <c r="S514" s="1"/>
    </row>
    <row r="515" spans="1:19" x14ac:dyDescent="0.2">
      <c r="A515" s="42">
        <f t="shared" si="23"/>
        <v>42560</v>
      </c>
      <c r="B515" s="16">
        <v>40.454999999999998</v>
      </c>
      <c r="C515" s="16">
        <v>97.4</v>
      </c>
      <c r="D515" s="16">
        <v>24.48</v>
      </c>
      <c r="E515" s="16">
        <v>22.87</v>
      </c>
      <c r="F515" s="16">
        <v>27.63</v>
      </c>
      <c r="G515" s="16">
        <v>3.15</v>
      </c>
      <c r="H515" s="16">
        <v>9.7799999999999994</v>
      </c>
      <c r="I515" s="16">
        <v>332.44</v>
      </c>
      <c r="J515" s="41">
        <v>1.73</v>
      </c>
      <c r="K515" s="16">
        <v>8.66</v>
      </c>
      <c r="L515" s="16">
        <v>25.49</v>
      </c>
      <c r="M515" s="16">
        <v>19.728496544430783</v>
      </c>
      <c r="N515" s="16">
        <f t="shared" si="22"/>
        <v>2.2781173838834623</v>
      </c>
      <c r="O515" s="41">
        <f t="shared" si="24"/>
        <v>2.2781173838834623</v>
      </c>
      <c r="P515" s="1">
        <v>6.0190000000000001</v>
      </c>
      <c r="Q515" s="16">
        <v>730.42</v>
      </c>
      <c r="S515" s="1"/>
    </row>
    <row r="516" spans="1:19" x14ac:dyDescent="0.2">
      <c r="A516" s="42">
        <f t="shared" si="23"/>
        <v>42561</v>
      </c>
      <c r="B516" s="16">
        <v>0.125</v>
      </c>
      <c r="C516" s="16">
        <v>90.12</v>
      </c>
      <c r="D516" s="16">
        <v>25.61</v>
      </c>
      <c r="E516" s="16">
        <v>23.47</v>
      </c>
      <c r="F516" s="16">
        <v>29.92</v>
      </c>
      <c r="G516" s="16">
        <v>2.62</v>
      </c>
      <c r="H516" s="16">
        <v>9.19</v>
      </c>
      <c r="I516" s="16">
        <v>359.63</v>
      </c>
      <c r="J516" s="41">
        <v>3.47</v>
      </c>
      <c r="K516" s="16">
        <v>14.88</v>
      </c>
      <c r="L516" s="16">
        <v>25.51</v>
      </c>
      <c r="M516" s="16">
        <v>32.752350728827452</v>
      </c>
      <c r="N516" s="16">
        <f t="shared" si="22"/>
        <v>2.2010988393029201</v>
      </c>
      <c r="O516" s="41">
        <f t="shared" si="24"/>
        <v>2.2010988393029201</v>
      </c>
      <c r="P516" s="1">
        <v>9.5950000000000006</v>
      </c>
      <c r="Q516" s="16">
        <v>730.4</v>
      </c>
      <c r="S516" s="1"/>
    </row>
    <row r="517" spans="1:19" x14ac:dyDescent="0.2">
      <c r="A517" s="42">
        <f t="shared" si="23"/>
        <v>42562</v>
      </c>
      <c r="B517" s="16">
        <v>0.5</v>
      </c>
      <c r="C517" s="16">
        <v>96.28</v>
      </c>
      <c r="D517" s="16">
        <v>24.31</v>
      </c>
      <c r="E517" s="16">
        <v>23.07</v>
      </c>
      <c r="F517" s="16">
        <v>27.84</v>
      </c>
      <c r="G517" s="16">
        <v>2.2599999999999998</v>
      </c>
      <c r="H517" s="16">
        <v>6.72</v>
      </c>
      <c r="I517" s="16">
        <v>321.07</v>
      </c>
      <c r="J517" s="41">
        <v>1.49</v>
      </c>
      <c r="K517" s="16">
        <v>7.51</v>
      </c>
      <c r="L517" s="16">
        <v>25.57</v>
      </c>
      <c r="M517" s="16">
        <v>17.20224605519061</v>
      </c>
      <c r="N517" s="16">
        <f t="shared" si="22"/>
        <v>2.2905787024221853</v>
      </c>
      <c r="O517" s="41">
        <f t="shared" si="24"/>
        <v>2.2905787024221853</v>
      </c>
      <c r="P517" s="1">
        <v>5.0999999999999996</v>
      </c>
      <c r="Q517" s="16">
        <v>730.28</v>
      </c>
      <c r="S517" s="1"/>
    </row>
    <row r="518" spans="1:19" x14ac:dyDescent="0.2">
      <c r="A518" s="42">
        <f t="shared" si="23"/>
        <v>42563</v>
      </c>
      <c r="B518" s="16">
        <v>5.125</v>
      </c>
      <c r="C518" s="16">
        <v>96.77</v>
      </c>
      <c r="D518" s="16">
        <v>23.09</v>
      </c>
      <c r="E518" s="16">
        <v>20.62</v>
      </c>
      <c r="F518" s="16">
        <v>26.26</v>
      </c>
      <c r="G518" s="16">
        <v>3</v>
      </c>
      <c r="H518" s="16">
        <v>8.64</v>
      </c>
      <c r="I518" s="16">
        <v>330.53</v>
      </c>
      <c r="J518" s="41">
        <v>1.95</v>
      </c>
      <c r="K518" s="16">
        <v>10.29</v>
      </c>
      <c r="L518" s="16">
        <v>25.74</v>
      </c>
      <c r="M518" s="16">
        <v>23.267268990078684</v>
      </c>
      <c r="N518" s="16">
        <f t="shared" si="22"/>
        <v>2.2611534489872387</v>
      </c>
      <c r="O518" s="41">
        <f t="shared" si="24"/>
        <v>2.2611534489872387</v>
      </c>
      <c r="P518" s="1">
        <v>7.5949999999999998</v>
      </c>
      <c r="Q518" s="16">
        <v>730.13</v>
      </c>
      <c r="S518" s="1"/>
    </row>
    <row r="519" spans="1:19" x14ac:dyDescent="0.2">
      <c r="A519" s="42">
        <f t="shared" si="23"/>
        <v>42564</v>
      </c>
      <c r="B519" s="16">
        <v>2.2799999999999998</v>
      </c>
      <c r="C519" s="16">
        <v>96.16</v>
      </c>
      <c r="D519" s="16">
        <v>24.27</v>
      </c>
      <c r="E519" s="16">
        <v>22.9</v>
      </c>
      <c r="F519" s="16">
        <v>27.07</v>
      </c>
      <c r="G519" s="16">
        <v>2.62</v>
      </c>
      <c r="H519" s="16">
        <v>8.8800000000000008</v>
      </c>
      <c r="I519" s="16">
        <v>330.61</v>
      </c>
      <c r="J519" s="41">
        <v>2.2200000000000002</v>
      </c>
      <c r="K519" s="16">
        <v>10.94</v>
      </c>
      <c r="L519" s="16">
        <v>25.58</v>
      </c>
      <c r="M519" s="16">
        <v>24.655112678599661</v>
      </c>
      <c r="N519" s="16">
        <f t="shared" si="22"/>
        <v>2.2536666068189817</v>
      </c>
      <c r="O519" s="41">
        <f t="shared" si="24"/>
        <v>2.2536666068189817</v>
      </c>
      <c r="P519" s="1">
        <v>7.7389999999999999</v>
      </c>
      <c r="Q519" s="16">
        <v>730.75</v>
      </c>
      <c r="S519" s="1"/>
    </row>
    <row r="520" spans="1:19" x14ac:dyDescent="0.2">
      <c r="A520" s="42">
        <f t="shared" si="23"/>
        <v>42565</v>
      </c>
      <c r="B520" s="16">
        <v>7.23</v>
      </c>
      <c r="C520" s="16">
        <v>91.06</v>
      </c>
      <c r="D520" s="16">
        <v>24.16</v>
      </c>
      <c r="E520" s="16">
        <v>22.66</v>
      </c>
      <c r="F520" s="16">
        <v>27.49</v>
      </c>
      <c r="G520" s="16">
        <v>2.71</v>
      </c>
      <c r="H520" s="16">
        <v>8.39</v>
      </c>
      <c r="I520" s="16">
        <v>358.43</v>
      </c>
      <c r="J520" s="41">
        <v>2.62</v>
      </c>
      <c r="K520" s="16">
        <v>11.34</v>
      </c>
      <c r="L520" s="16">
        <v>25.75</v>
      </c>
      <c r="M520" s="16">
        <v>25.845100297475302</v>
      </c>
      <c r="N520" s="16">
        <f t="shared" si="22"/>
        <v>2.2791093736750709</v>
      </c>
      <c r="O520" s="41">
        <f t="shared" si="24"/>
        <v>2.2791093736750709</v>
      </c>
      <c r="P520" s="1">
        <v>7.0469999999999997</v>
      </c>
      <c r="Q520" s="16">
        <v>730.86</v>
      </c>
      <c r="S520" s="1"/>
    </row>
    <row r="521" spans="1:19" x14ac:dyDescent="0.2">
      <c r="A521" s="42">
        <f t="shared" si="23"/>
        <v>42566</v>
      </c>
      <c r="B521" s="16">
        <v>6.3250000000000002</v>
      </c>
      <c r="C521" s="16">
        <v>96.21</v>
      </c>
      <c r="D521" s="16">
        <v>23.1</v>
      </c>
      <c r="E521" s="16">
        <v>20.6</v>
      </c>
      <c r="F521" s="16">
        <v>28.91</v>
      </c>
      <c r="G521" s="16">
        <v>3.32</v>
      </c>
      <c r="H521" s="16">
        <v>9.4700000000000006</v>
      </c>
      <c r="I521" s="16">
        <v>330.89</v>
      </c>
      <c r="J521" s="41">
        <v>2.3199999999999998</v>
      </c>
      <c r="K521" s="16">
        <v>10.56</v>
      </c>
      <c r="L521" s="16">
        <v>25.7</v>
      </c>
      <c r="M521" s="16">
        <v>23.373627427516855</v>
      </c>
      <c r="N521" s="16">
        <f t="shared" si="22"/>
        <v>2.2134116882118233</v>
      </c>
      <c r="O521" s="41">
        <f t="shared" si="24"/>
        <v>2.2134116882118233</v>
      </c>
      <c r="P521" s="1">
        <v>7.8140000000000001</v>
      </c>
      <c r="Q521" s="16">
        <v>731.06</v>
      </c>
      <c r="S521" s="1"/>
    </row>
    <row r="522" spans="1:19" x14ac:dyDescent="0.2">
      <c r="A522" s="42">
        <f t="shared" si="23"/>
        <v>42567</v>
      </c>
      <c r="B522" s="16">
        <v>0.75</v>
      </c>
      <c r="C522" s="16">
        <v>94.71</v>
      </c>
      <c r="D522" s="16">
        <v>23.33</v>
      </c>
      <c r="E522" s="16">
        <v>21.53</v>
      </c>
      <c r="F522" s="16">
        <v>27.49</v>
      </c>
      <c r="G522" s="16">
        <v>3.07</v>
      </c>
      <c r="H522" s="16">
        <v>9.58</v>
      </c>
      <c r="I522" s="16">
        <v>334.15</v>
      </c>
      <c r="J522" s="41">
        <v>2.02</v>
      </c>
      <c r="K522" s="16">
        <v>9</v>
      </c>
      <c r="L522" s="16">
        <v>25.75</v>
      </c>
      <c r="M522" s="16">
        <v>20.548346433017944</v>
      </c>
      <c r="N522" s="16">
        <f t="shared" si="22"/>
        <v>2.2831496036686603</v>
      </c>
      <c r="O522" s="41">
        <f t="shared" si="24"/>
        <v>2.2831496036686603</v>
      </c>
      <c r="P522" s="1">
        <v>6.5960000000000001</v>
      </c>
      <c r="Q522" s="16">
        <v>730.43</v>
      </c>
      <c r="S522" s="1"/>
    </row>
    <row r="523" spans="1:19" x14ac:dyDescent="0.2">
      <c r="A523" s="42">
        <f t="shared" si="23"/>
        <v>42568</v>
      </c>
      <c r="B523" s="16">
        <v>5.13</v>
      </c>
      <c r="C523" s="16">
        <v>99.33</v>
      </c>
      <c r="D523" s="16">
        <v>22.75</v>
      </c>
      <c r="E523" s="16">
        <v>21.75</v>
      </c>
      <c r="F523" s="16">
        <v>25.21</v>
      </c>
      <c r="G523" s="16">
        <v>3.71</v>
      </c>
      <c r="H523" s="16">
        <v>8.19</v>
      </c>
      <c r="I523" s="16">
        <v>324.43</v>
      </c>
      <c r="J523" s="41">
        <v>1.1100000000000001</v>
      </c>
      <c r="K523" s="16">
        <v>5.44</v>
      </c>
      <c r="L523" s="16">
        <v>25.74</v>
      </c>
      <c r="M523" s="16">
        <v>12.686202865543407</v>
      </c>
      <c r="N523" s="16">
        <f t="shared" ref="N523:N586" si="25">M523/K523</f>
        <v>2.3320225855778323</v>
      </c>
      <c r="O523" s="41">
        <f t="shared" si="24"/>
        <v>2.3320225855778323</v>
      </c>
      <c r="P523" s="1">
        <v>4.2480000000000002</v>
      </c>
      <c r="Q523" s="16">
        <v>730.51</v>
      </c>
      <c r="S523" s="1"/>
    </row>
    <row r="524" spans="1:19" x14ac:dyDescent="0.2">
      <c r="A524" s="42">
        <f t="shared" si="23"/>
        <v>42569</v>
      </c>
      <c r="B524" s="16">
        <v>4.0299999999999994</v>
      </c>
      <c r="C524" s="16">
        <v>94.88</v>
      </c>
      <c r="D524" s="16">
        <v>23.24</v>
      </c>
      <c r="E524" s="16">
        <v>21.61</v>
      </c>
      <c r="F524" s="16">
        <v>27.09</v>
      </c>
      <c r="G524" s="16">
        <v>1.84</v>
      </c>
      <c r="H524" s="16">
        <v>7.86</v>
      </c>
      <c r="I524" s="16">
        <v>303.87</v>
      </c>
      <c r="J524" s="41">
        <v>2.13</v>
      </c>
      <c r="K524" s="16">
        <v>9.31</v>
      </c>
      <c r="L524" s="16">
        <v>25.82</v>
      </c>
      <c r="M524" s="16">
        <v>20.955117776201455</v>
      </c>
      <c r="N524" s="16">
        <f t="shared" si="25"/>
        <v>2.2508182358970412</v>
      </c>
      <c r="O524" s="41">
        <f t="shared" si="24"/>
        <v>2.2508182358970412</v>
      </c>
      <c r="P524" s="1">
        <v>6.5860000000000003</v>
      </c>
      <c r="Q524" s="16">
        <v>730.56</v>
      </c>
      <c r="S524" s="1"/>
    </row>
    <row r="525" spans="1:19" x14ac:dyDescent="0.2">
      <c r="A525" s="42">
        <f t="shared" si="23"/>
        <v>42570</v>
      </c>
      <c r="B525" s="16">
        <v>24.27</v>
      </c>
      <c r="C525" s="16">
        <v>93.38</v>
      </c>
      <c r="D525" s="16">
        <v>23.65</v>
      </c>
      <c r="E525" s="16">
        <v>21.53</v>
      </c>
      <c r="F525" s="16">
        <v>28.4</v>
      </c>
      <c r="G525" s="16">
        <v>2.74</v>
      </c>
      <c r="H525" s="16">
        <v>7.8</v>
      </c>
      <c r="I525" s="16">
        <v>349.74</v>
      </c>
      <c r="J525" s="41">
        <v>3.31</v>
      </c>
      <c r="K525" s="16">
        <v>14.82</v>
      </c>
      <c r="L525" s="16">
        <v>25.8</v>
      </c>
      <c r="M525" s="16">
        <v>32.695845108937476</v>
      </c>
      <c r="N525" s="16">
        <f t="shared" si="25"/>
        <v>2.2061973757717595</v>
      </c>
      <c r="O525" s="41">
        <f t="shared" si="24"/>
        <v>2.2061973757717595</v>
      </c>
      <c r="P525" s="1">
        <v>10.573</v>
      </c>
      <c r="Q525" s="16">
        <v>730.75</v>
      </c>
      <c r="S525" s="1"/>
    </row>
    <row r="526" spans="1:19" x14ac:dyDescent="0.2">
      <c r="A526" s="42">
        <f t="shared" si="23"/>
        <v>42571</v>
      </c>
      <c r="B526" s="16">
        <v>0</v>
      </c>
      <c r="C526" s="16">
        <v>87.8</v>
      </c>
      <c r="D526" s="16">
        <v>25.22</v>
      </c>
      <c r="E526" s="16">
        <v>22.93</v>
      </c>
      <c r="F526" s="16">
        <v>29.79</v>
      </c>
      <c r="G526" s="16">
        <v>3.06</v>
      </c>
      <c r="H526" s="16">
        <v>8.41</v>
      </c>
      <c r="I526" s="16">
        <v>9.77</v>
      </c>
      <c r="J526" s="41">
        <v>4</v>
      </c>
      <c r="K526" s="16">
        <v>16.91</v>
      </c>
      <c r="L526" s="16">
        <v>25.73</v>
      </c>
      <c r="M526" s="16">
        <v>36.967117012425184</v>
      </c>
      <c r="N526" s="16">
        <f t="shared" si="25"/>
        <v>2.1861098174113058</v>
      </c>
      <c r="O526" s="41">
        <f t="shared" si="24"/>
        <v>2.1861098174113058</v>
      </c>
      <c r="P526" s="1">
        <v>11.026</v>
      </c>
      <c r="Q526" s="16">
        <v>731.09</v>
      </c>
      <c r="S526" s="1"/>
    </row>
    <row r="527" spans="1:19" x14ac:dyDescent="0.2">
      <c r="A527" s="42">
        <f t="shared" si="23"/>
        <v>42572</v>
      </c>
      <c r="B527" s="16">
        <v>6.9399999999999995</v>
      </c>
      <c r="C527" s="16">
        <v>90.32</v>
      </c>
      <c r="D527" s="16">
        <v>23.08</v>
      </c>
      <c r="E527" s="16">
        <v>19.91</v>
      </c>
      <c r="F527" s="16">
        <v>28.31</v>
      </c>
      <c r="G527" s="16">
        <v>3.93</v>
      </c>
      <c r="H527" s="16">
        <v>13.43</v>
      </c>
      <c r="I527" s="16">
        <v>1.07</v>
      </c>
      <c r="J527" s="41">
        <v>2.5</v>
      </c>
      <c r="K527" s="16">
        <v>9.15</v>
      </c>
      <c r="L527" s="16">
        <v>25.94</v>
      </c>
      <c r="M527" s="16">
        <v>19.675274125696493</v>
      </c>
      <c r="N527" s="16">
        <f t="shared" si="25"/>
        <v>2.1503031831362285</v>
      </c>
      <c r="O527" s="41">
        <f t="shared" si="24"/>
        <v>2.1503031831362285</v>
      </c>
      <c r="P527" s="1">
        <v>4.577</v>
      </c>
      <c r="Q527" s="16">
        <v>731.17</v>
      </c>
      <c r="S527" s="1"/>
    </row>
    <row r="528" spans="1:19" x14ac:dyDescent="0.2">
      <c r="A528" s="42">
        <f t="shared" si="23"/>
        <v>42573</v>
      </c>
      <c r="B528" s="16">
        <v>14.07</v>
      </c>
      <c r="C528" s="16">
        <v>95.84</v>
      </c>
      <c r="D528" s="16">
        <v>23.37</v>
      </c>
      <c r="E528" s="16">
        <v>21.4</v>
      </c>
      <c r="F528" s="16">
        <v>27.68</v>
      </c>
      <c r="G528" s="16">
        <v>2.7</v>
      </c>
      <c r="H528" s="16">
        <v>7.17</v>
      </c>
      <c r="I528" s="16">
        <v>300.89</v>
      </c>
      <c r="J528" s="41">
        <v>2.37</v>
      </c>
      <c r="K528" s="16">
        <v>10.45</v>
      </c>
      <c r="L528" s="16">
        <v>25.8</v>
      </c>
      <c r="M528" s="16">
        <v>23.414926642054173</v>
      </c>
      <c r="N528" s="16">
        <f t="shared" si="25"/>
        <v>2.2406628365602081</v>
      </c>
      <c r="O528" s="41">
        <f t="shared" si="24"/>
        <v>2.2406628365602081</v>
      </c>
      <c r="P528" s="1">
        <v>7.758</v>
      </c>
      <c r="Q528" s="16">
        <v>730.94</v>
      </c>
      <c r="S528" s="1"/>
    </row>
    <row r="529" spans="1:19" x14ac:dyDescent="0.2">
      <c r="A529" s="42">
        <f t="shared" si="23"/>
        <v>42574</v>
      </c>
      <c r="B529" s="16">
        <v>7.7750000000000004</v>
      </c>
      <c r="C529" s="16">
        <v>96.62</v>
      </c>
      <c r="D529" s="16">
        <v>23.67</v>
      </c>
      <c r="E529" s="16">
        <v>22.23</v>
      </c>
      <c r="F529" s="16">
        <v>26.96</v>
      </c>
      <c r="G529" s="16">
        <v>2.69</v>
      </c>
      <c r="H529" s="16">
        <v>6.51</v>
      </c>
      <c r="I529" s="16">
        <v>312.45</v>
      </c>
      <c r="J529" s="41">
        <v>2.2799999999999998</v>
      </c>
      <c r="K529" s="16">
        <v>10.42</v>
      </c>
      <c r="L529" s="16">
        <v>25.83</v>
      </c>
      <c r="M529" s="16">
        <v>23.833448389373835</v>
      </c>
      <c r="N529" s="16">
        <f t="shared" si="25"/>
        <v>2.2872791160627481</v>
      </c>
      <c r="O529" s="41">
        <f t="shared" si="24"/>
        <v>2.2872791160627481</v>
      </c>
      <c r="P529" s="1">
        <v>7.5449999999999999</v>
      </c>
      <c r="Q529" s="16">
        <v>730.98</v>
      </c>
      <c r="S529" s="1"/>
    </row>
    <row r="530" spans="1:19" x14ac:dyDescent="0.2">
      <c r="A530" s="42">
        <f t="shared" si="23"/>
        <v>42575</v>
      </c>
      <c r="B530" s="16">
        <v>5.54</v>
      </c>
      <c r="C530" s="16">
        <v>95.3</v>
      </c>
      <c r="D530" s="16">
        <v>23.67</v>
      </c>
      <c r="E530" s="16">
        <v>21.25</v>
      </c>
      <c r="F530" s="16">
        <v>28.62</v>
      </c>
      <c r="G530" s="16">
        <v>2.87</v>
      </c>
      <c r="H530" s="16">
        <v>10</v>
      </c>
      <c r="I530" s="16">
        <v>357.03</v>
      </c>
      <c r="J530" s="41">
        <v>2.41</v>
      </c>
      <c r="K530" s="16">
        <v>10.69</v>
      </c>
      <c r="L530" s="16">
        <v>25.89</v>
      </c>
      <c r="M530" s="16">
        <v>24.617096665218025</v>
      </c>
      <c r="N530" s="16">
        <f t="shared" si="25"/>
        <v>2.3028154036686646</v>
      </c>
      <c r="O530" s="41">
        <f t="shared" si="24"/>
        <v>2.3028154036686646</v>
      </c>
      <c r="P530" s="1">
        <v>7.2969999999999997</v>
      </c>
      <c r="Q530" s="16">
        <v>730.78</v>
      </c>
      <c r="S530" s="1"/>
    </row>
    <row r="531" spans="1:19" x14ac:dyDescent="0.2">
      <c r="A531" s="42">
        <f t="shared" si="23"/>
        <v>42576</v>
      </c>
      <c r="B531" s="16">
        <v>0.375</v>
      </c>
      <c r="C531" s="16">
        <v>94.86</v>
      </c>
      <c r="D531" s="16">
        <v>23.37</v>
      </c>
      <c r="E531" s="16">
        <v>21.85</v>
      </c>
      <c r="F531" s="16">
        <v>26.29</v>
      </c>
      <c r="G531" s="16">
        <v>2.4900000000000002</v>
      </c>
      <c r="H531" s="16">
        <v>6.9</v>
      </c>
      <c r="I531" s="16">
        <v>343.03</v>
      </c>
      <c r="J531" s="41">
        <v>1.72</v>
      </c>
      <c r="K531" s="16">
        <v>7.78</v>
      </c>
      <c r="L531" s="16">
        <v>25.94</v>
      </c>
      <c r="M531" s="16">
        <v>17.545686176081531</v>
      </c>
      <c r="N531" s="16">
        <f t="shared" si="25"/>
        <v>2.2552295856145927</v>
      </c>
      <c r="O531" s="41">
        <f t="shared" si="24"/>
        <v>2.2552295856145927</v>
      </c>
      <c r="P531" s="1">
        <v>4.8029999999999999</v>
      </c>
      <c r="Q531" s="16">
        <v>729.94</v>
      </c>
      <c r="S531" s="1"/>
    </row>
    <row r="532" spans="1:19" x14ac:dyDescent="0.2">
      <c r="A532" s="42">
        <f t="shared" si="23"/>
        <v>42577</v>
      </c>
      <c r="B532" s="16">
        <v>0.125</v>
      </c>
      <c r="C532" s="16">
        <v>91.93</v>
      </c>
      <c r="D532" s="16">
        <v>25.15</v>
      </c>
      <c r="E532" s="16">
        <v>23.17</v>
      </c>
      <c r="F532" s="16">
        <v>29.38</v>
      </c>
      <c r="G532" s="16">
        <v>2.73</v>
      </c>
      <c r="H532" s="16">
        <v>7.94</v>
      </c>
      <c r="I532" s="16">
        <v>346.89</v>
      </c>
      <c r="J532" s="41">
        <v>3.75</v>
      </c>
      <c r="K532" s="16">
        <v>16.62</v>
      </c>
      <c r="L532" s="16">
        <v>25.81</v>
      </c>
      <c r="M532" s="16">
        <v>36.265635165503575</v>
      </c>
      <c r="N532" s="16">
        <f t="shared" si="25"/>
        <v>2.1820478438931152</v>
      </c>
      <c r="O532" s="41">
        <f t="shared" si="24"/>
        <v>2.1820478438931152</v>
      </c>
      <c r="P532" s="1">
        <v>11.726000000000001</v>
      </c>
      <c r="Q532" s="16">
        <v>729.14</v>
      </c>
      <c r="S532" s="1"/>
    </row>
    <row r="533" spans="1:19" x14ac:dyDescent="0.2">
      <c r="A533" s="42">
        <f t="shared" ref="A533:A596" si="26">A532+1</f>
        <v>42578</v>
      </c>
      <c r="B533" s="16">
        <v>0</v>
      </c>
      <c r="C533" s="16">
        <v>91.13</v>
      </c>
      <c r="D533" s="16">
        <v>24.91</v>
      </c>
      <c r="E533" s="16">
        <v>23.17</v>
      </c>
      <c r="F533" s="16">
        <v>30.35</v>
      </c>
      <c r="G533" s="16">
        <v>2.57</v>
      </c>
      <c r="H533" s="16">
        <v>7.7</v>
      </c>
      <c r="I533" s="16">
        <v>26.34</v>
      </c>
      <c r="J533" s="41">
        <v>2.46</v>
      </c>
      <c r="K533" s="16">
        <v>10.36</v>
      </c>
      <c r="L533" s="16">
        <v>25.85</v>
      </c>
      <c r="M533" s="16">
        <v>23.428491446828989</v>
      </c>
      <c r="N533" s="16">
        <f t="shared" si="25"/>
        <v>2.2614373983425669</v>
      </c>
      <c r="O533" s="41">
        <f t="shared" si="24"/>
        <v>2.2614373983425669</v>
      </c>
      <c r="P533" s="1">
        <v>5.5410000000000004</v>
      </c>
      <c r="Q533" s="16">
        <v>728.93</v>
      </c>
      <c r="S533" s="1"/>
    </row>
    <row r="534" spans="1:19" x14ac:dyDescent="0.2">
      <c r="A534" s="42">
        <f t="shared" si="26"/>
        <v>42579</v>
      </c>
      <c r="B534" s="16">
        <v>4.3049999999999997</v>
      </c>
      <c r="C534" s="16">
        <v>94.15</v>
      </c>
      <c r="D534" s="16">
        <v>24.28</v>
      </c>
      <c r="E534" s="16">
        <v>22.83</v>
      </c>
      <c r="F534" s="16">
        <v>28.57</v>
      </c>
      <c r="G534" s="16">
        <v>2.94</v>
      </c>
      <c r="H534" s="16">
        <v>7.96</v>
      </c>
      <c r="I534" s="16">
        <v>334.21</v>
      </c>
      <c r="J534" s="41">
        <v>2.94</v>
      </c>
      <c r="K534" s="16">
        <v>13.28</v>
      </c>
      <c r="L534" s="16">
        <v>25.88</v>
      </c>
      <c r="M534" s="16">
        <v>29.447895165659094</v>
      </c>
      <c r="N534" s="16">
        <f t="shared" si="25"/>
        <v>2.2174619853658957</v>
      </c>
      <c r="O534" s="41">
        <f t="shared" si="24"/>
        <v>2.2174619853658957</v>
      </c>
      <c r="P534" s="1">
        <v>8.74</v>
      </c>
      <c r="Q534" s="16">
        <v>729.23</v>
      </c>
      <c r="S534" s="1"/>
    </row>
    <row r="535" spans="1:19" x14ac:dyDescent="0.2">
      <c r="A535" s="42">
        <f t="shared" si="26"/>
        <v>42580</v>
      </c>
      <c r="B535" s="16">
        <v>0.25</v>
      </c>
      <c r="C535" s="16">
        <v>96.48</v>
      </c>
      <c r="D535" s="16">
        <v>23.98</v>
      </c>
      <c r="E535" s="16">
        <v>22.19</v>
      </c>
      <c r="F535" s="16">
        <v>26.45</v>
      </c>
      <c r="G535" s="16">
        <v>3.15</v>
      </c>
      <c r="H535" s="16">
        <v>7</v>
      </c>
      <c r="I535" s="16">
        <v>326.89999999999998</v>
      </c>
      <c r="J535" s="41">
        <v>1.88</v>
      </c>
      <c r="K535" s="16">
        <v>8.56</v>
      </c>
      <c r="L535" s="16">
        <v>25.93</v>
      </c>
      <c r="M535" s="16">
        <v>19.441562043429837</v>
      </c>
      <c r="N535" s="16">
        <f t="shared" si="25"/>
        <v>2.2712105190922705</v>
      </c>
      <c r="O535" s="41">
        <f t="shared" si="24"/>
        <v>2.2712105190922705</v>
      </c>
      <c r="P535" s="1">
        <v>6.109</v>
      </c>
      <c r="Q535" s="16">
        <v>729.81</v>
      </c>
      <c r="S535" s="1"/>
    </row>
    <row r="536" spans="1:19" x14ac:dyDescent="0.2">
      <c r="A536" s="42">
        <f t="shared" si="26"/>
        <v>42581</v>
      </c>
      <c r="B536" s="16">
        <v>14.42</v>
      </c>
      <c r="C536" s="16">
        <v>97.98</v>
      </c>
      <c r="D536" s="16">
        <v>22.47</v>
      </c>
      <c r="E536" s="16">
        <v>19.87</v>
      </c>
      <c r="F536" s="16">
        <v>25.15</v>
      </c>
      <c r="G536" s="16">
        <v>2.72</v>
      </c>
      <c r="H536" s="16">
        <v>12.03</v>
      </c>
      <c r="I536" s="16">
        <v>330.22</v>
      </c>
      <c r="J536" s="41">
        <v>1.02</v>
      </c>
      <c r="K536" s="16">
        <v>4.66</v>
      </c>
      <c r="L536" s="16">
        <v>26.06</v>
      </c>
      <c r="M536" s="16">
        <v>10.889168632987358</v>
      </c>
      <c r="N536" s="16">
        <f t="shared" si="25"/>
        <v>2.3367314663063001</v>
      </c>
      <c r="O536" s="41">
        <f t="shared" si="24"/>
        <v>2.3367314663063001</v>
      </c>
      <c r="P536" s="1">
        <v>2.7989999999999999</v>
      </c>
      <c r="Q536" s="16">
        <v>729.93</v>
      </c>
      <c r="S536" s="1"/>
    </row>
    <row r="537" spans="1:19" x14ac:dyDescent="0.2">
      <c r="A537" s="42">
        <f t="shared" si="26"/>
        <v>42582</v>
      </c>
      <c r="B537" s="16">
        <v>4.5350000000000001</v>
      </c>
      <c r="C537" s="16">
        <v>98.25</v>
      </c>
      <c r="D537" s="16">
        <v>23.27</v>
      </c>
      <c r="E537" s="16">
        <v>21.68</v>
      </c>
      <c r="F537" s="16">
        <v>25.75</v>
      </c>
      <c r="G537" s="16">
        <v>3.42</v>
      </c>
      <c r="H537" s="16">
        <v>7.29</v>
      </c>
      <c r="I537" s="16">
        <v>319.5</v>
      </c>
      <c r="J537" s="41">
        <v>2.0699999999999998</v>
      </c>
      <c r="K537" s="16">
        <v>10.3</v>
      </c>
      <c r="L537" s="16">
        <v>25.96</v>
      </c>
      <c r="M537" s="16">
        <v>21.371911522912857</v>
      </c>
      <c r="N537" s="16">
        <f t="shared" si="25"/>
        <v>2.0749428663022189</v>
      </c>
      <c r="O537" s="41">
        <f t="shared" si="24"/>
        <v>2.0749428663022189</v>
      </c>
      <c r="P537" s="1">
        <v>7.5540000000000003</v>
      </c>
      <c r="Q537" s="16">
        <v>729.57</v>
      </c>
      <c r="S537" s="1"/>
    </row>
    <row r="538" spans="1:19" x14ac:dyDescent="0.2">
      <c r="A538" s="42">
        <f t="shared" si="26"/>
        <v>42583</v>
      </c>
      <c r="B538" s="16">
        <v>4.9349999999999996</v>
      </c>
      <c r="C538" s="16">
        <v>95.33</v>
      </c>
      <c r="D538" s="16">
        <v>23.87</v>
      </c>
      <c r="E538" s="16">
        <v>21.89</v>
      </c>
      <c r="F538" s="16">
        <v>27.08</v>
      </c>
      <c r="G538" s="16">
        <v>2.91</v>
      </c>
      <c r="H538" s="16">
        <v>10.33</v>
      </c>
      <c r="I538" s="16">
        <v>0.83</v>
      </c>
      <c r="J538" s="41">
        <v>2.4300000000000002</v>
      </c>
      <c r="K538" s="16">
        <v>10.66</v>
      </c>
      <c r="L538" s="16">
        <v>25.99</v>
      </c>
      <c r="M538" s="16">
        <v>23.825499586575852</v>
      </c>
      <c r="N538" s="16">
        <f t="shared" si="25"/>
        <v>2.2350374846694043</v>
      </c>
      <c r="O538" s="41">
        <f t="shared" si="24"/>
        <v>2.2350374846694043</v>
      </c>
      <c r="P538" s="1">
        <v>7.4740000000000002</v>
      </c>
      <c r="Q538" s="16">
        <v>729.56</v>
      </c>
      <c r="S538" s="1"/>
    </row>
    <row r="539" spans="1:19" x14ac:dyDescent="0.2">
      <c r="A539" s="42">
        <f t="shared" si="26"/>
        <v>42584</v>
      </c>
      <c r="B539" s="16">
        <v>7.335</v>
      </c>
      <c r="C539" s="16">
        <v>93.83</v>
      </c>
      <c r="D539" s="16">
        <v>24.19</v>
      </c>
      <c r="E539" s="16">
        <v>22.53</v>
      </c>
      <c r="F539" s="16">
        <v>27.47</v>
      </c>
      <c r="G539" s="16">
        <v>3.1</v>
      </c>
      <c r="H539" s="16">
        <v>7.1</v>
      </c>
      <c r="I539" s="16">
        <v>336.09</v>
      </c>
      <c r="J539" s="41">
        <v>3.26</v>
      </c>
      <c r="K539" s="16">
        <v>15.12</v>
      </c>
      <c r="L539" s="16">
        <v>26.01</v>
      </c>
      <c r="M539" s="16">
        <v>33.508091794848312</v>
      </c>
      <c r="N539" s="16">
        <f t="shared" si="25"/>
        <v>2.2161436372254175</v>
      </c>
      <c r="O539" s="41">
        <f t="shared" si="24"/>
        <v>2.2161436372254175</v>
      </c>
      <c r="P539" s="1">
        <v>10.760999999999999</v>
      </c>
      <c r="Q539" s="16">
        <v>729.9</v>
      </c>
      <c r="S539" s="1"/>
    </row>
    <row r="540" spans="1:19" x14ac:dyDescent="0.2">
      <c r="A540" s="42">
        <f t="shared" si="26"/>
        <v>42585</v>
      </c>
      <c r="B540" s="16">
        <v>0.125</v>
      </c>
      <c r="C540" s="16">
        <v>93.85</v>
      </c>
      <c r="D540" s="16">
        <v>23.6</v>
      </c>
      <c r="E540" s="16">
        <v>22.56</v>
      </c>
      <c r="F540" s="16">
        <v>25.59</v>
      </c>
      <c r="G540" s="16">
        <v>1.8</v>
      </c>
      <c r="H540" s="16">
        <v>5.31</v>
      </c>
      <c r="I540" s="16">
        <v>145.06</v>
      </c>
      <c r="J540" s="41">
        <v>1.66</v>
      </c>
      <c r="K540" s="16">
        <v>7.51</v>
      </c>
      <c r="L540" s="16">
        <v>26.09</v>
      </c>
      <c r="M540" s="16">
        <v>16.930345159481494</v>
      </c>
      <c r="N540" s="16">
        <f t="shared" si="25"/>
        <v>2.2543735232332218</v>
      </c>
      <c r="O540" s="41">
        <f t="shared" si="24"/>
        <v>2.2543735232332218</v>
      </c>
      <c r="P540" s="1">
        <v>4.1349999999999998</v>
      </c>
      <c r="Q540" s="16">
        <v>730.03</v>
      </c>
      <c r="S540" s="1"/>
    </row>
    <row r="541" spans="1:19" x14ac:dyDescent="0.2">
      <c r="A541" s="42">
        <f t="shared" si="26"/>
        <v>42586</v>
      </c>
      <c r="B541" s="16">
        <v>0</v>
      </c>
      <c r="C541" s="16">
        <v>86.91</v>
      </c>
      <c r="D541" s="16">
        <v>24.83</v>
      </c>
      <c r="E541" s="16">
        <v>22.16</v>
      </c>
      <c r="F541" s="16">
        <v>28.84</v>
      </c>
      <c r="G541" s="16">
        <v>2.12</v>
      </c>
      <c r="H541" s="16">
        <v>6.47</v>
      </c>
      <c r="I541" s="16">
        <v>148.04</v>
      </c>
      <c r="J541" s="41">
        <v>4.09</v>
      </c>
      <c r="K541" s="16">
        <v>18.399999999999999</v>
      </c>
      <c r="L541" s="16">
        <v>26.08</v>
      </c>
      <c r="M541" s="16">
        <v>40.064644502754867</v>
      </c>
      <c r="N541" s="16">
        <f t="shared" si="25"/>
        <v>2.1774263316714602</v>
      </c>
      <c r="O541" s="41">
        <f t="shared" si="24"/>
        <v>2.1774263316714602</v>
      </c>
      <c r="P541" s="1">
        <v>12.206</v>
      </c>
      <c r="Q541" s="16">
        <v>730.44</v>
      </c>
      <c r="S541" s="1"/>
    </row>
    <row r="542" spans="1:19" x14ac:dyDescent="0.2">
      <c r="A542" s="42">
        <f t="shared" si="26"/>
        <v>42587</v>
      </c>
      <c r="B542" s="16">
        <v>2.4</v>
      </c>
      <c r="C542" s="16">
        <v>86.42</v>
      </c>
      <c r="D542" s="16">
        <v>25.43</v>
      </c>
      <c r="E542" s="16">
        <v>22.49</v>
      </c>
      <c r="F542" s="16">
        <v>31.47</v>
      </c>
      <c r="G542" s="16">
        <v>2.91</v>
      </c>
      <c r="H542" s="16">
        <v>7.76</v>
      </c>
      <c r="I542" s="16">
        <v>61.06</v>
      </c>
      <c r="J542" s="41">
        <v>4.6900000000000004</v>
      </c>
      <c r="K542" s="16">
        <v>20.58</v>
      </c>
      <c r="L542" s="16">
        <v>26.1</v>
      </c>
      <c r="M542" s="16">
        <v>43.970012277444319</v>
      </c>
      <c r="N542" s="16">
        <f t="shared" si="25"/>
        <v>2.1365409269895199</v>
      </c>
      <c r="O542" s="41">
        <f t="shared" si="24"/>
        <v>2.1365409269895199</v>
      </c>
      <c r="P542" s="1">
        <v>12.608000000000001</v>
      </c>
      <c r="Q542" s="16">
        <v>730.35</v>
      </c>
      <c r="S542" s="1"/>
    </row>
    <row r="543" spans="1:19" x14ac:dyDescent="0.2">
      <c r="A543" s="42">
        <f t="shared" si="26"/>
        <v>42588</v>
      </c>
      <c r="B543" s="16">
        <v>0</v>
      </c>
      <c r="C543" s="16">
        <v>92.1</v>
      </c>
      <c r="D543" s="16">
        <v>24.71</v>
      </c>
      <c r="E543" s="16">
        <v>23.17</v>
      </c>
      <c r="F543" s="16">
        <v>28.78</v>
      </c>
      <c r="G543" s="16">
        <v>3.38</v>
      </c>
      <c r="H543" s="16">
        <v>8.7200000000000006</v>
      </c>
      <c r="I543" s="16">
        <v>352.75</v>
      </c>
      <c r="J543" s="41">
        <v>2.91</v>
      </c>
      <c r="K543" s="16">
        <v>12.99</v>
      </c>
      <c r="L543" s="16">
        <v>26.01</v>
      </c>
      <c r="M543" s="16">
        <v>28.843181352799835</v>
      </c>
      <c r="N543" s="16">
        <f t="shared" si="25"/>
        <v>2.220414268883744</v>
      </c>
      <c r="O543" s="41">
        <f t="shared" si="24"/>
        <v>2.220414268883744</v>
      </c>
      <c r="P543" s="1">
        <v>8.35</v>
      </c>
      <c r="Q543" s="16">
        <v>730.07</v>
      </c>
      <c r="S543" s="1"/>
    </row>
    <row r="544" spans="1:19" x14ac:dyDescent="0.2">
      <c r="A544" s="42">
        <f t="shared" si="26"/>
        <v>42589</v>
      </c>
      <c r="B544" s="16">
        <v>1</v>
      </c>
      <c r="C544" s="16">
        <v>92.96</v>
      </c>
      <c r="D544" s="16">
        <v>24.84</v>
      </c>
      <c r="E544" s="16">
        <v>23.47</v>
      </c>
      <c r="F544" s="16">
        <v>29.22</v>
      </c>
      <c r="G544" s="16">
        <v>2.79</v>
      </c>
      <c r="H544" s="16">
        <v>8.68</v>
      </c>
      <c r="I544" s="16">
        <v>8.59</v>
      </c>
      <c r="J544" s="41">
        <v>2.09</v>
      </c>
      <c r="K544" s="16">
        <v>8.5</v>
      </c>
      <c r="L544" s="16">
        <v>26.01</v>
      </c>
      <c r="M544" s="16">
        <v>18.848253034585067</v>
      </c>
      <c r="N544" s="16">
        <f t="shared" si="25"/>
        <v>2.2174415334805961</v>
      </c>
      <c r="O544" s="41">
        <f t="shared" si="24"/>
        <v>2.2174415334805961</v>
      </c>
      <c r="P544" s="1">
        <v>4.5389999999999997</v>
      </c>
      <c r="Q544" s="16">
        <v>730.08</v>
      </c>
      <c r="S544" s="1"/>
    </row>
    <row r="545" spans="1:19" x14ac:dyDescent="0.2">
      <c r="A545" s="42">
        <f t="shared" si="26"/>
        <v>42590</v>
      </c>
      <c r="B545" s="16">
        <v>0.25</v>
      </c>
      <c r="C545" s="16">
        <v>94.24</v>
      </c>
      <c r="D545" s="16">
        <v>25.01</v>
      </c>
      <c r="E545" s="16">
        <v>22.93</v>
      </c>
      <c r="F545" s="16">
        <v>29.82</v>
      </c>
      <c r="G545" s="16">
        <v>2.5499999999999998</v>
      </c>
      <c r="H545" s="16">
        <v>8.4499999999999993</v>
      </c>
      <c r="I545" s="16">
        <v>318.70999999999998</v>
      </c>
      <c r="J545" s="41">
        <v>3.16</v>
      </c>
      <c r="K545" s="16">
        <v>14.1</v>
      </c>
      <c r="L545" s="16">
        <v>25.98</v>
      </c>
      <c r="M545" s="16">
        <v>30.842823656673922</v>
      </c>
      <c r="N545" s="16">
        <f t="shared" si="25"/>
        <v>2.1874343018917677</v>
      </c>
      <c r="O545" s="41">
        <f t="shared" si="24"/>
        <v>2.1874343018917677</v>
      </c>
      <c r="P545" s="1">
        <v>10.032</v>
      </c>
      <c r="Q545" s="16">
        <v>729.93</v>
      </c>
      <c r="S545" s="1"/>
    </row>
    <row r="546" spans="1:19" x14ac:dyDescent="0.2">
      <c r="A546" s="42">
        <f t="shared" si="26"/>
        <v>42591</v>
      </c>
      <c r="B546" s="16">
        <v>4.1950000000000003</v>
      </c>
      <c r="C546" s="16">
        <v>91.94</v>
      </c>
      <c r="D546" s="16">
        <v>25.31</v>
      </c>
      <c r="E546" s="16">
        <v>23</v>
      </c>
      <c r="F546" s="16">
        <v>30.72</v>
      </c>
      <c r="G546" s="16">
        <v>3.18</v>
      </c>
      <c r="H546" s="16">
        <v>8.5299999999999994</v>
      </c>
      <c r="I546" s="16">
        <v>0.59</v>
      </c>
      <c r="J546" s="41">
        <v>3.4</v>
      </c>
      <c r="K546" s="16">
        <v>14.46</v>
      </c>
      <c r="L546" s="16">
        <v>26.01</v>
      </c>
      <c r="M546" s="16">
        <v>31.075844538697275</v>
      </c>
      <c r="N546" s="16">
        <f t="shared" si="25"/>
        <v>2.1490902170606692</v>
      </c>
      <c r="O546" s="41">
        <f t="shared" si="24"/>
        <v>2.1490902170606692</v>
      </c>
      <c r="P546" s="1">
        <v>8.968</v>
      </c>
      <c r="Q546" s="16">
        <v>729.84</v>
      </c>
      <c r="S546" s="1"/>
    </row>
    <row r="547" spans="1:19" x14ac:dyDescent="0.2">
      <c r="A547" s="42">
        <f t="shared" si="26"/>
        <v>42592</v>
      </c>
      <c r="B547" s="16">
        <v>0.125</v>
      </c>
      <c r="C547" s="16">
        <v>94.46</v>
      </c>
      <c r="D547" s="16">
        <v>24.02</v>
      </c>
      <c r="E547" s="16">
        <v>21.68</v>
      </c>
      <c r="F547" s="16">
        <v>26.5</v>
      </c>
      <c r="G547" s="16">
        <v>2.75</v>
      </c>
      <c r="H547" s="16">
        <v>8.11</v>
      </c>
      <c r="I547" s="16">
        <v>325.8</v>
      </c>
      <c r="J547" s="41">
        <v>2.2200000000000002</v>
      </c>
      <c r="K547" s="16">
        <v>9.82</v>
      </c>
      <c r="L547" s="16">
        <v>26.16</v>
      </c>
      <c r="M547" s="16">
        <v>21.797518072726362</v>
      </c>
      <c r="N547" s="16">
        <f t="shared" si="25"/>
        <v>2.219706524717552</v>
      </c>
      <c r="O547" s="41">
        <f t="shared" si="24"/>
        <v>2.219706524717552</v>
      </c>
      <c r="P547" s="1">
        <v>6.28</v>
      </c>
      <c r="Q547" s="16">
        <v>730.59</v>
      </c>
      <c r="S547" s="1"/>
    </row>
    <row r="548" spans="1:19" x14ac:dyDescent="0.2">
      <c r="A548" s="42">
        <f t="shared" si="26"/>
        <v>42593</v>
      </c>
      <c r="B548" s="16">
        <v>10.114999999999998</v>
      </c>
      <c r="C548" s="16">
        <v>95.5</v>
      </c>
      <c r="D548" s="16">
        <v>23.83</v>
      </c>
      <c r="E548" s="16">
        <v>21.41</v>
      </c>
      <c r="F548" s="16">
        <v>25.96</v>
      </c>
      <c r="G548" s="16">
        <v>2.77</v>
      </c>
      <c r="H548" s="16">
        <v>9.41</v>
      </c>
      <c r="I548" s="16">
        <v>302.70999999999998</v>
      </c>
      <c r="J548" s="41">
        <v>2</v>
      </c>
      <c r="K548" s="16">
        <v>9.15</v>
      </c>
      <c r="L548" s="16">
        <v>26.12</v>
      </c>
      <c r="M548" s="16">
        <v>20.544026431497301</v>
      </c>
      <c r="N548" s="16">
        <f t="shared" si="25"/>
        <v>2.2452487903275737</v>
      </c>
      <c r="O548" s="41">
        <f t="shared" si="24"/>
        <v>2.2452487903275737</v>
      </c>
      <c r="P548" s="1">
        <v>6.47</v>
      </c>
      <c r="Q548" s="16">
        <v>730.63</v>
      </c>
      <c r="S548" s="1"/>
    </row>
    <row r="549" spans="1:19" x14ac:dyDescent="0.2">
      <c r="A549" s="42">
        <f t="shared" si="26"/>
        <v>42594</v>
      </c>
      <c r="B549" s="16">
        <v>0.5</v>
      </c>
      <c r="C549" s="16">
        <v>96.19</v>
      </c>
      <c r="D549" s="16">
        <v>23.38</v>
      </c>
      <c r="E549" s="16">
        <v>21.28</v>
      </c>
      <c r="F549" s="16">
        <v>26.23</v>
      </c>
      <c r="G549" s="16">
        <v>3.17</v>
      </c>
      <c r="H549" s="16">
        <v>7.13</v>
      </c>
      <c r="I549" s="16">
        <v>327.10000000000002</v>
      </c>
      <c r="J549" s="41">
        <v>2.2200000000000002</v>
      </c>
      <c r="K549" s="16">
        <v>10.6</v>
      </c>
      <c r="L549" s="16">
        <v>26.16</v>
      </c>
      <c r="M549" s="16">
        <v>23.782904371582337</v>
      </c>
      <c r="N549" s="16">
        <f t="shared" si="25"/>
        <v>2.2436702237341826</v>
      </c>
      <c r="O549" s="41">
        <f t="shared" si="24"/>
        <v>2.2436702237341826</v>
      </c>
      <c r="P549" s="1">
        <v>7.4850000000000003</v>
      </c>
      <c r="Q549" s="16">
        <v>730.11</v>
      </c>
      <c r="S549" s="1"/>
    </row>
    <row r="550" spans="1:19" x14ac:dyDescent="0.2">
      <c r="A550" s="42">
        <f t="shared" si="26"/>
        <v>42595</v>
      </c>
      <c r="B550" s="16">
        <v>21.184999999999999</v>
      </c>
      <c r="C550" s="16">
        <v>95.45</v>
      </c>
      <c r="D550" s="16">
        <v>24.37</v>
      </c>
      <c r="E550" s="16">
        <v>22.93</v>
      </c>
      <c r="F550" s="16">
        <v>28.54</v>
      </c>
      <c r="G550" s="16">
        <v>3.07</v>
      </c>
      <c r="H550" s="16">
        <v>8.39</v>
      </c>
      <c r="I550" s="16">
        <v>333.27</v>
      </c>
      <c r="J550" s="41">
        <v>3.19</v>
      </c>
      <c r="K550" s="16">
        <v>14.42</v>
      </c>
      <c r="L550" s="16">
        <v>26.1</v>
      </c>
      <c r="M550" s="16">
        <v>31.306187019777827</v>
      </c>
      <c r="N550" s="16">
        <f t="shared" si="25"/>
        <v>2.1710254521343848</v>
      </c>
      <c r="O550" s="41">
        <f t="shared" si="24"/>
        <v>2.1710254521343848</v>
      </c>
      <c r="P550" s="1">
        <v>10.054</v>
      </c>
      <c r="Q550" s="16">
        <v>729.45</v>
      </c>
      <c r="S550" s="1"/>
    </row>
    <row r="551" spans="1:19" x14ac:dyDescent="0.2">
      <c r="A551" s="42">
        <f t="shared" si="26"/>
        <v>42596</v>
      </c>
      <c r="B551" s="16">
        <v>61.31</v>
      </c>
      <c r="C551" s="16">
        <v>96.31</v>
      </c>
      <c r="D551" s="16">
        <v>23.62</v>
      </c>
      <c r="E551" s="16">
        <v>20.79</v>
      </c>
      <c r="F551" s="16">
        <v>27.23</v>
      </c>
      <c r="G551" s="16">
        <v>2.52</v>
      </c>
      <c r="H551" s="16">
        <v>14.9</v>
      </c>
      <c r="I551" s="16">
        <v>336.04</v>
      </c>
      <c r="J551" s="41">
        <v>1.92</v>
      </c>
      <c r="K551" s="16">
        <v>8.49</v>
      </c>
      <c r="L551" s="16">
        <v>26.22</v>
      </c>
      <c r="M551" s="16">
        <v>19.243792373814916</v>
      </c>
      <c r="N551" s="16">
        <f t="shared" si="25"/>
        <v>2.2666422112856202</v>
      </c>
      <c r="O551" s="41">
        <f t="shared" si="24"/>
        <v>2.2666422112856202</v>
      </c>
      <c r="P551" s="1">
        <v>6.1319999999999997</v>
      </c>
      <c r="Q551" s="16">
        <v>728.92</v>
      </c>
      <c r="S551" s="1"/>
    </row>
    <row r="552" spans="1:19" x14ac:dyDescent="0.2">
      <c r="A552" s="42">
        <f t="shared" si="26"/>
        <v>42597</v>
      </c>
      <c r="B552" s="16">
        <v>0.25</v>
      </c>
      <c r="C552" s="16">
        <v>95.68</v>
      </c>
      <c r="D552" s="16">
        <v>24.25</v>
      </c>
      <c r="E552" s="16">
        <v>22.63</v>
      </c>
      <c r="F552" s="16">
        <v>27.64</v>
      </c>
      <c r="G552" s="16">
        <v>2.2999999999999998</v>
      </c>
      <c r="H552" s="16">
        <v>6.78</v>
      </c>
      <c r="I552" s="16">
        <v>311.52</v>
      </c>
      <c r="J552" s="41">
        <v>2.19</v>
      </c>
      <c r="K552" s="16">
        <v>9.76</v>
      </c>
      <c r="L552" s="16">
        <v>26.11</v>
      </c>
      <c r="M552" s="16">
        <v>21.877265300797387</v>
      </c>
      <c r="N552" s="16">
        <f t="shared" si="25"/>
        <v>2.2415230840980929</v>
      </c>
      <c r="O552" s="41">
        <f t="shared" si="24"/>
        <v>2.2415230840980929</v>
      </c>
      <c r="P552" s="1">
        <v>6.7939999999999996</v>
      </c>
      <c r="Q552" s="16">
        <v>729.32</v>
      </c>
      <c r="S552" s="1"/>
    </row>
    <row r="553" spans="1:19" x14ac:dyDescent="0.2">
      <c r="A553" s="42">
        <f t="shared" si="26"/>
        <v>42598</v>
      </c>
      <c r="B553" s="16">
        <v>0.75</v>
      </c>
      <c r="C553" s="16">
        <v>98.18</v>
      </c>
      <c r="D553" s="16">
        <v>23.83</v>
      </c>
      <c r="E553" s="16">
        <v>22.87</v>
      </c>
      <c r="F553" s="16">
        <v>25.93</v>
      </c>
      <c r="G553" s="16">
        <v>2.87</v>
      </c>
      <c r="H553" s="16">
        <v>7.27</v>
      </c>
      <c r="I553" s="16">
        <v>305.62</v>
      </c>
      <c r="J553" s="41">
        <v>1.55</v>
      </c>
      <c r="K553" s="16">
        <v>7.84</v>
      </c>
      <c r="L553" s="16">
        <v>26.14</v>
      </c>
      <c r="M553" s="16">
        <v>17.536786972949013</v>
      </c>
      <c r="N553" s="16">
        <f t="shared" si="25"/>
        <v>2.2368350730802313</v>
      </c>
      <c r="O553" s="41">
        <f t="shared" si="24"/>
        <v>2.2368350730802313</v>
      </c>
      <c r="P553" s="1">
        <v>5.92</v>
      </c>
      <c r="Q553" s="16">
        <v>729.9</v>
      </c>
      <c r="S553" s="1"/>
    </row>
    <row r="554" spans="1:19" x14ac:dyDescent="0.2">
      <c r="A554" s="42">
        <f t="shared" si="26"/>
        <v>42599</v>
      </c>
      <c r="B554" s="16">
        <v>0.125</v>
      </c>
      <c r="C554" s="16">
        <v>94.85</v>
      </c>
      <c r="D554" s="16">
        <v>25.09</v>
      </c>
      <c r="E554" s="16">
        <v>23.51</v>
      </c>
      <c r="F554" s="16">
        <v>29.29</v>
      </c>
      <c r="G554" s="16">
        <v>2.93</v>
      </c>
      <c r="H554" s="16">
        <v>8.2899999999999991</v>
      </c>
      <c r="I554" s="16">
        <v>338.32</v>
      </c>
      <c r="J554" s="41">
        <v>2.57</v>
      </c>
      <c r="K554" s="16">
        <v>11.26</v>
      </c>
      <c r="L554" s="16">
        <v>26.06</v>
      </c>
      <c r="M554" s="16">
        <v>24.622539867134034</v>
      </c>
      <c r="N554" s="16">
        <f t="shared" si="25"/>
        <v>2.1867264535643014</v>
      </c>
      <c r="O554" s="41">
        <f t="shared" si="24"/>
        <v>2.1867264535643014</v>
      </c>
      <c r="P554" s="1">
        <v>7.7430000000000003</v>
      </c>
      <c r="Q554" s="16">
        <v>729.82</v>
      </c>
      <c r="S554" s="1"/>
    </row>
    <row r="555" spans="1:19" x14ac:dyDescent="0.2">
      <c r="A555" s="42">
        <f t="shared" si="26"/>
        <v>42600</v>
      </c>
      <c r="B555" s="16">
        <v>0</v>
      </c>
      <c r="C555" s="16">
        <v>91.49</v>
      </c>
      <c r="D555" s="16">
        <v>25.35</v>
      </c>
      <c r="E555" s="16">
        <v>23.58</v>
      </c>
      <c r="F555" s="16">
        <v>28.21</v>
      </c>
      <c r="G555" s="16">
        <v>2.44</v>
      </c>
      <c r="H555" s="16">
        <v>7.12</v>
      </c>
      <c r="I555" s="16">
        <v>35.64</v>
      </c>
      <c r="J555" s="41">
        <v>2.48</v>
      </c>
      <c r="K555" s="16">
        <v>10.39</v>
      </c>
      <c r="L555" s="16">
        <v>26.1</v>
      </c>
      <c r="M555" s="16">
        <v>22.771592015600387</v>
      </c>
      <c r="N555" s="16">
        <f t="shared" si="25"/>
        <v>2.191683543368661</v>
      </c>
      <c r="O555" s="41">
        <f t="shared" si="24"/>
        <v>2.191683543368661</v>
      </c>
      <c r="P555" s="1">
        <v>5.9619999999999997</v>
      </c>
      <c r="Q555" s="16">
        <v>729.74</v>
      </c>
      <c r="S555" s="1"/>
    </row>
    <row r="556" spans="1:19" x14ac:dyDescent="0.2">
      <c r="A556" s="42">
        <f t="shared" si="26"/>
        <v>42601</v>
      </c>
      <c r="B556" s="16">
        <v>9.2149999999999999</v>
      </c>
      <c r="C556" s="16">
        <v>96.19</v>
      </c>
      <c r="D556" s="16">
        <v>24.25</v>
      </c>
      <c r="E556" s="16">
        <v>23.04</v>
      </c>
      <c r="F556" s="16">
        <v>26.53</v>
      </c>
      <c r="G556" s="16">
        <v>2.4700000000000002</v>
      </c>
      <c r="H556" s="16">
        <v>7.57</v>
      </c>
      <c r="I556" s="16">
        <v>330.89</v>
      </c>
      <c r="J556" s="41">
        <v>2.17</v>
      </c>
      <c r="K556" s="16">
        <v>10.29</v>
      </c>
      <c r="L556" s="16">
        <v>26.17</v>
      </c>
      <c r="M556" s="16">
        <v>22.664542377918917</v>
      </c>
      <c r="N556" s="16">
        <f t="shared" si="25"/>
        <v>2.2025794342000893</v>
      </c>
      <c r="O556" s="41">
        <f t="shared" si="24"/>
        <v>2.2025794342000893</v>
      </c>
      <c r="P556" s="1">
        <v>7.2069999999999999</v>
      </c>
      <c r="Q556" s="16">
        <v>729.69</v>
      </c>
      <c r="S556" s="1"/>
    </row>
    <row r="557" spans="1:19" x14ac:dyDescent="0.2">
      <c r="A557" s="42">
        <f t="shared" si="26"/>
        <v>42602</v>
      </c>
      <c r="B557" s="16">
        <v>2.2549999999999999</v>
      </c>
      <c r="C557" s="16">
        <v>99.94</v>
      </c>
      <c r="D557" s="16">
        <v>23.45</v>
      </c>
      <c r="E557" s="16">
        <v>22.9</v>
      </c>
      <c r="F557" s="16">
        <v>24.25</v>
      </c>
      <c r="G557" s="16">
        <v>2.42</v>
      </c>
      <c r="H557" s="16">
        <v>6.23</v>
      </c>
      <c r="I557" s="16">
        <v>304.17</v>
      </c>
      <c r="J557" s="41">
        <v>0.67</v>
      </c>
      <c r="K557" s="16">
        <v>3.38</v>
      </c>
      <c r="L557" s="16">
        <v>26.18</v>
      </c>
      <c r="M557" s="16">
        <v>8.1407836655558494</v>
      </c>
      <c r="N557" s="16">
        <f t="shared" si="25"/>
        <v>2.4085158773833877</v>
      </c>
      <c r="O557" s="41">
        <f t="shared" si="24"/>
        <v>2.4085158773833877</v>
      </c>
      <c r="P557" s="1">
        <v>2.351</v>
      </c>
      <c r="Q557" s="16">
        <v>729.3</v>
      </c>
      <c r="S557" s="1"/>
    </row>
    <row r="558" spans="1:19" x14ac:dyDescent="0.2">
      <c r="A558" s="42">
        <f t="shared" si="26"/>
        <v>42603</v>
      </c>
      <c r="B558" s="16">
        <v>3.55</v>
      </c>
      <c r="C558" s="16">
        <v>97.91</v>
      </c>
      <c r="D558" s="16">
        <v>24.26</v>
      </c>
      <c r="E558" s="16">
        <v>23.1</v>
      </c>
      <c r="F558" s="16">
        <v>27.81</v>
      </c>
      <c r="G558" s="16">
        <v>2.98</v>
      </c>
      <c r="H558" s="16">
        <v>7.45</v>
      </c>
      <c r="I558" s="16">
        <v>329.51</v>
      </c>
      <c r="J558" s="41">
        <v>2.2000000000000002</v>
      </c>
      <c r="K558" s="16">
        <v>10.51</v>
      </c>
      <c r="L558" s="16">
        <v>26.12</v>
      </c>
      <c r="M558" s="16">
        <v>22.928753670921292</v>
      </c>
      <c r="N558" s="16">
        <f t="shared" si="25"/>
        <v>2.1816130990410363</v>
      </c>
      <c r="O558" s="41">
        <f t="shared" si="24"/>
        <v>2.1816130990410363</v>
      </c>
      <c r="P558" s="1">
        <v>7.9390000000000001</v>
      </c>
      <c r="Q558" s="16">
        <v>729.11</v>
      </c>
      <c r="S558" s="1"/>
    </row>
    <row r="559" spans="1:19" x14ac:dyDescent="0.2">
      <c r="A559" s="42">
        <f t="shared" si="26"/>
        <v>42604</v>
      </c>
      <c r="B559" s="16">
        <v>36.81</v>
      </c>
      <c r="C559" s="16">
        <v>95.81</v>
      </c>
      <c r="D559" s="16">
        <v>24.11</v>
      </c>
      <c r="E559" s="16">
        <v>20.84</v>
      </c>
      <c r="F559" s="16">
        <v>28.74</v>
      </c>
      <c r="G559" s="16">
        <v>2.82</v>
      </c>
      <c r="H559" s="16">
        <v>9.3699999999999992</v>
      </c>
      <c r="I559" s="16">
        <v>332.73</v>
      </c>
      <c r="J559" s="41">
        <v>2.41</v>
      </c>
      <c r="K559" s="16">
        <v>10.3</v>
      </c>
      <c r="L559" s="16">
        <v>26.14</v>
      </c>
      <c r="M559" s="16">
        <v>21.886855704173207</v>
      </c>
      <c r="N559" s="16">
        <f t="shared" si="25"/>
        <v>2.1249374470071074</v>
      </c>
      <c r="O559" s="41">
        <f t="shared" si="24"/>
        <v>2.1249374470071074</v>
      </c>
      <c r="P559" s="1">
        <v>7.4889999999999999</v>
      </c>
      <c r="Q559" s="16">
        <v>729.69</v>
      </c>
      <c r="S559" s="1"/>
    </row>
    <row r="560" spans="1:19" x14ac:dyDescent="0.2">
      <c r="A560" s="42">
        <f t="shared" si="26"/>
        <v>42605</v>
      </c>
      <c r="B560" s="16">
        <v>2.2799999999999998</v>
      </c>
      <c r="C560" s="16">
        <v>97.19</v>
      </c>
      <c r="D560" s="16">
        <v>23.54</v>
      </c>
      <c r="E560" s="16">
        <v>21.58</v>
      </c>
      <c r="F560" s="16">
        <v>25.35</v>
      </c>
      <c r="G560" s="16">
        <v>3.84</v>
      </c>
      <c r="H560" s="16">
        <v>9.49</v>
      </c>
      <c r="I560" s="16">
        <v>335.31</v>
      </c>
      <c r="J560" s="41">
        <v>2.0699999999999998</v>
      </c>
      <c r="K560" s="16">
        <v>10.130000000000001</v>
      </c>
      <c r="L560" s="16">
        <v>26.25</v>
      </c>
      <c r="M560" s="16">
        <v>21.97766213613707</v>
      </c>
      <c r="N560" s="16">
        <f t="shared" si="25"/>
        <v>2.1695619087993157</v>
      </c>
      <c r="O560" s="41">
        <f t="shared" si="24"/>
        <v>2.1695619087993157</v>
      </c>
      <c r="P560" s="1">
        <v>7.39</v>
      </c>
      <c r="Q560" s="16">
        <v>730.85</v>
      </c>
      <c r="S560" s="1"/>
    </row>
    <row r="561" spans="1:19" x14ac:dyDescent="0.2">
      <c r="A561" s="42">
        <f t="shared" si="26"/>
        <v>42606</v>
      </c>
      <c r="B561" s="16">
        <v>14.595000000000001</v>
      </c>
      <c r="C561" s="16">
        <v>91.69</v>
      </c>
      <c r="D561" s="16">
        <v>24.97</v>
      </c>
      <c r="E561" s="16">
        <v>23.34</v>
      </c>
      <c r="F561" s="16">
        <v>29.12</v>
      </c>
      <c r="G561" s="16">
        <v>3.25</v>
      </c>
      <c r="H561" s="16">
        <v>10.82</v>
      </c>
      <c r="I561" s="16">
        <v>353.56</v>
      </c>
      <c r="J561" s="41">
        <v>3.21</v>
      </c>
      <c r="K561" s="16">
        <v>14.06</v>
      </c>
      <c r="L561" s="16">
        <v>26.15</v>
      </c>
      <c r="M561" s="16">
        <v>30.079565788007152</v>
      </c>
      <c r="N561" s="16">
        <f t="shared" si="25"/>
        <v>2.1393716776676492</v>
      </c>
      <c r="O561" s="41">
        <f t="shared" si="24"/>
        <v>2.1393716776676492</v>
      </c>
      <c r="P561" s="1">
        <v>9.4529999999999994</v>
      </c>
      <c r="Q561" s="16">
        <v>730.21</v>
      </c>
      <c r="S561" s="1"/>
    </row>
    <row r="562" spans="1:19" x14ac:dyDescent="0.2">
      <c r="A562" s="42">
        <f t="shared" si="26"/>
        <v>42607</v>
      </c>
      <c r="B562" s="16">
        <v>17.505000000000003</v>
      </c>
      <c r="C562" s="16">
        <v>96.04</v>
      </c>
      <c r="D562" s="16">
        <v>23.68</v>
      </c>
      <c r="E562" s="16">
        <v>21.6</v>
      </c>
      <c r="F562" s="16">
        <v>27.5</v>
      </c>
      <c r="G562" s="16">
        <v>2.87</v>
      </c>
      <c r="H562" s="16">
        <v>12.41</v>
      </c>
      <c r="I562" s="16">
        <v>333.22</v>
      </c>
      <c r="J562" s="41">
        <v>1.61</v>
      </c>
      <c r="K562" s="16">
        <v>7.55</v>
      </c>
      <c r="L562" s="16">
        <v>26.27</v>
      </c>
      <c r="M562" s="16">
        <v>16.612047447440702</v>
      </c>
      <c r="N562" s="16">
        <f t="shared" si="25"/>
        <v>2.2002711850914838</v>
      </c>
      <c r="O562" s="41">
        <f t="shared" si="24"/>
        <v>2.2002711850914838</v>
      </c>
      <c r="P562" s="1">
        <v>4.4119999999999999</v>
      </c>
      <c r="Q562" s="16">
        <v>729.73</v>
      </c>
      <c r="S562" s="1"/>
    </row>
    <row r="563" spans="1:19" x14ac:dyDescent="0.2">
      <c r="A563" s="42">
        <f t="shared" si="26"/>
        <v>42608</v>
      </c>
      <c r="B563" s="16">
        <v>28.145</v>
      </c>
      <c r="C563" s="16">
        <v>97.21</v>
      </c>
      <c r="D563" s="16">
        <v>22.72</v>
      </c>
      <c r="E563" s="16">
        <v>21.37</v>
      </c>
      <c r="F563" s="16">
        <v>25.69</v>
      </c>
      <c r="G563" s="16">
        <v>1.94</v>
      </c>
      <c r="H563" s="16">
        <v>9.86</v>
      </c>
      <c r="I563" s="16">
        <v>155.65</v>
      </c>
      <c r="J563" s="41">
        <v>1.36</v>
      </c>
      <c r="K563" s="16">
        <v>6.27</v>
      </c>
      <c r="L563" s="16">
        <v>26.35</v>
      </c>
      <c r="M563" s="16">
        <v>14.239070612152855</v>
      </c>
      <c r="N563" s="16">
        <f t="shared" si="25"/>
        <v>2.2709841486687168</v>
      </c>
      <c r="O563" s="41">
        <f t="shared" si="24"/>
        <v>2.2709841486687168</v>
      </c>
      <c r="P563" s="1">
        <v>4.101</v>
      </c>
      <c r="Q563" s="16">
        <v>730.41</v>
      </c>
      <c r="S563" s="1"/>
    </row>
    <row r="564" spans="1:19" x14ac:dyDescent="0.2">
      <c r="A564" s="42">
        <f t="shared" si="26"/>
        <v>42609</v>
      </c>
      <c r="B564" s="16">
        <v>0.625</v>
      </c>
      <c r="C564" s="16">
        <v>90.16</v>
      </c>
      <c r="D564" s="16">
        <v>23.83</v>
      </c>
      <c r="E564" s="16">
        <v>21.59</v>
      </c>
      <c r="F564" s="16">
        <v>29.15</v>
      </c>
      <c r="G564" s="16">
        <v>2.0099999999999998</v>
      </c>
      <c r="H564" s="16">
        <v>6.64</v>
      </c>
      <c r="I564" s="16">
        <v>147.16999999999999</v>
      </c>
      <c r="J564" s="41">
        <v>3.27</v>
      </c>
      <c r="K564" s="16">
        <v>15.01</v>
      </c>
      <c r="L564" s="16">
        <v>26.31</v>
      </c>
      <c r="M564" s="16">
        <v>33.671042252206874</v>
      </c>
      <c r="N564" s="16">
        <f t="shared" si="25"/>
        <v>2.2432406563762073</v>
      </c>
      <c r="O564" s="41">
        <f t="shared" si="24"/>
        <v>2.2432406563762073</v>
      </c>
      <c r="P564" s="1">
        <v>10.201000000000001</v>
      </c>
      <c r="Q564" s="16">
        <v>730.1</v>
      </c>
      <c r="S564" s="1"/>
    </row>
    <row r="565" spans="1:19" x14ac:dyDescent="0.2">
      <c r="A565" s="42">
        <f t="shared" si="26"/>
        <v>42610</v>
      </c>
      <c r="B565" s="16">
        <v>0</v>
      </c>
      <c r="C565" s="16">
        <v>87.6</v>
      </c>
      <c r="D565" s="16">
        <v>25.02</v>
      </c>
      <c r="E565" s="16">
        <v>22.23</v>
      </c>
      <c r="F565" s="16">
        <v>31.89</v>
      </c>
      <c r="G565" s="16">
        <v>2.17</v>
      </c>
      <c r="H565" s="16">
        <v>6.1</v>
      </c>
      <c r="I565" s="16">
        <v>72.42</v>
      </c>
      <c r="J565" s="41">
        <v>3.86</v>
      </c>
      <c r="K565" s="16">
        <v>17.420000000000002</v>
      </c>
      <c r="L565" s="16">
        <v>26.27</v>
      </c>
      <c r="M565" s="16">
        <v>36.869312177997884</v>
      </c>
      <c r="N565" s="16">
        <f t="shared" si="25"/>
        <v>2.1164932363948266</v>
      </c>
      <c r="O565" s="41">
        <f t="shared" si="24"/>
        <v>2.1164932363948266</v>
      </c>
      <c r="P565" s="1">
        <v>10.747999999999999</v>
      </c>
      <c r="Q565" s="16">
        <v>730.14</v>
      </c>
      <c r="S565" s="1"/>
    </row>
    <row r="566" spans="1:19" x14ac:dyDescent="0.2">
      <c r="A566" s="42">
        <f t="shared" si="26"/>
        <v>42611</v>
      </c>
      <c r="B566" s="16">
        <v>9.4849999999999994</v>
      </c>
      <c r="C566" s="16">
        <v>89.44</v>
      </c>
      <c r="D566" s="16">
        <v>24.64</v>
      </c>
      <c r="E566" s="16">
        <v>21.8</v>
      </c>
      <c r="F566" s="16">
        <v>29.33</v>
      </c>
      <c r="G566" s="16">
        <v>2.19</v>
      </c>
      <c r="H566" s="16">
        <v>8.09</v>
      </c>
      <c r="I566" s="16">
        <v>28.92</v>
      </c>
      <c r="J566" s="41">
        <v>3.65</v>
      </c>
      <c r="K566" s="16">
        <v>16.079999999999998</v>
      </c>
      <c r="L566" s="16">
        <v>26.27</v>
      </c>
      <c r="M566" s="16">
        <v>34.212943242956023</v>
      </c>
      <c r="N566" s="16">
        <f t="shared" si="25"/>
        <v>2.1276705996863199</v>
      </c>
      <c r="O566" s="41">
        <f t="shared" si="24"/>
        <v>2.1276705996863199</v>
      </c>
      <c r="P566" s="1">
        <v>10.817</v>
      </c>
      <c r="Q566" s="16">
        <v>730</v>
      </c>
      <c r="S566" s="1"/>
    </row>
    <row r="567" spans="1:19" x14ac:dyDescent="0.2">
      <c r="A567" s="42">
        <f t="shared" si="26"/>
        <v>42612</v>
      </c>
      <c r="B567" s="16">
        <v>0.625</v>
      </c>
      <c r="C567" s="16">
        <v>89.49</v>
      </c>
      <c r="D567" s="16">
        <v>24.5</v>
      </c>
      <c r="E567" s="16">
        <v>22.13</v>
      </c>
      <c r="F567" s="16">
        <v>29.07</v>
      </c>
      <c r="G567" s="16">
        <v>2.17</v>
      </c>
      <c r="H567" s="16">
        <v>7.7</v>
      </c>
      <c r="I567" s="16">
        <v>143.47</v>
      </c>
      <c r="J567" s="41">
        <v>3.67</v>
      </c>
      <c r="K567" s="16">
        <v>16.11</v>
      </c>
      <c r="L567" s="16">
        <v>26.23</v>
      </c>
      <c r="M567" s="16">
        <v>34.618936985865815</v>
      </c>
      <c r="N567" s="16">
        <f t="shared" si="25"/>
        <v>2.1489098066955816</v>
      </c>
      <c r="O567" s="41">
        <f t="shared" si="24"/>
        <v>2.1489098066955816</v>
      </c>
      <c r="P567" s="1">
        <v>10.196</v>
      </c>
      <c r="Q567" s="16">
        <v>730</v>
      </c>
      <c r="S567" s="1"/>
    </row>
    <row r="568" spans="1:19" x14ac:dyDescent="0.2">
      <c r="A568" s="42">
        <f t="shared" si="26"/>
        <v>42613</v>
      </c>
      <c r="B568" s="16">
        <v>1.5</v>
      </c>
      <c r="C568" s="16">
        <v>94.79</v>
      </c>
      <c r="D568" s="16">
        <v>23.57</v>
      </c>
      <c r="E568" s="16">
        <v>22.06</v>
      </c>
      <c r="F568" s="16">
        <v>27.17</v>
      </c>
      <c r="G568" s="16">
        <v>2.88</v>
      </c>
      <c r="H568" s="16">
        <v>7.25</v>
      </c>
      <c r="I568" s="16">
        <v>139.63999999999999</v>
      </c>
      <c r="J568" s="41">
        <v>2.37</v>
      </c>
      <c r="K568" s="16">
        <v>11.07</v>
      </c>
      <c r="L568" s="16">
        <v>26.24</v>
      </c>
      <c r="M568" s="16">
        <v>24.311154157526264</v>
      </c>
      <c r="N568" s="16">
        <f t="shared" si="25"/>
        <v>2.1961295535254077</v>
      </c>
      <c r="O568" s="41">
        <f t="shared" si="24"/>
        <v>2.1961295535254077</v>
      </c>
      <c r="P568" s="1">
        <v>7.2549999999999999</v>
      </c>
      <c r="Q568" s="16">
        <v>730.31</v>
      </c>
      <c r="S568" s="1"/>
    </row>
    <row r="569" spans="1:19" x14ac:dyDescent="0.2">
      <c r="A569" s="42">
        <f t="shared" si="26"/>
        <v>42614</v>
      </c>
      <c r="B569" s="16">
        <v>4.04</v>
      </c>
      <c r="C569" s="16">
        <v>94.76</v>
      </c>
      <c r="D569" s="16">
        <v>23.24</v>
      </c>
      <c r="E569" s="16">
        <v>21.86</v>
      </c>
      <c r="F569" s="16">
        <v>26.19</v>
      </c>
      <c r="G569" s="16">
        <v>3.16</v>
      </c>
      <c r="H569" s="16">
        <v>12.54</v>
      </c>
      <c r="I569" s="16">
        <v>156.19999999999999</v>
      </c>
      <c r="J569" s="41">
        <v>2.4500000000000002</v>
      </c>
      <c r="K569" s="16">
        <v>11.81</v>
      </c>
      <c r="L569" s="16">
        <v>26.27</v>
      </c>
      <c r="M569" s="16">
        <v>25.406447343069463</v>
      </c>
      <c r="N569" s="16">
        <f t="shared" si="25"/>
        <v>2.1512656514030026</v>
      </c>
      <c r="O569" s="41">
        <f t="shared" ref="O569:O632" si="27">N569-$N2344</f>
        <v>2.1512656514030026</v>
      </c>
      <c r="P569" s="1">
        <v>8.2780000000000005</v>
      </c>
      <c r="Q569" s="16">
        <v>731.05</v>
      </c>
      <c r="S569" s="1"/>
    </row>
    <row r="570" spans="1:19" x14ac:dyDescent="0.2">
      <c r="A570" s="42">
        <f t="shared" si="26"/>
        <v>42615</v>
      </c>
      <c r="B570" s="16">
        <v>30.074999999999999</v>
      </c>
      <c r="C570" s="16">
        <v>92.35</v>
      </c>
      <c r="D570" s="16">
        <v>23.68</v>
      </c>
      <c r="E570" s="16">
        <v>19.649999999999999</v>
      </c>
      <c r="F570" s="16">
        <v>29.65</v>
      </c>
      <c r="G570" s="16">
        <v>2.31</v>
      </c>
      <c r="H570" s="16">
        <v>10</v>
      </c>
      <c r="I570" s="16">
        <v>154.03</v>
      </c>
      <c r="J570" s="41">
        <v>3.33</v>
      </c>
      <c r="K570" s="16">
        <v>14.58</v>
      </c>
      <c r="L570" s="16">
        <v>26.24</v>
      </c>
      <c r="M570" s="16">
        <v>30.589153167381912</v>
      </c>
      <c r="N570" s="16">
        <f t="shared" si="25"/>
        <v>2.0980214792443013</v>
      </c>
      <c r="O570" s="41">
        <f t="shared" si="27"/>
        <v>2.0980214792443013</v>
      </c>
      <c r="P570" s="1">
        <v>10.134</v>
      </c>
      <c r="Q570" s="16">
        <v>731.75</v>
      </c>
      <c r="S570" s="1"/>
    </row>
    <row r="571" spans="1:19" x14ac:dyDescent="0.2">
      <c r="A571" s="42">
        <f t="shared" si="26"/>
        <v>42616</v>
      </c>
      <c r="B571" s="16">
        <v>0.25</v>
      </c>
      <c r="C571" s="16">
        <v>91.14</v>
      </c>
      <c r="D571" s="16">
        <v>24.52</v>
      </c>
      <c r="E571" s="16">
        <v>22.49</v>
      </c>
      <c r="F571" s="16">
        <v>28.39</v>
      </c>
      <c r="G571" s="16">
        <v>2.89</v>
      </c>
      <c r="H571" s="16">
        <v>8.25</v>
      </c>
      <c r="I571" s="16">
        <v>332.68</v>
      </c>
      <c r="J571" s="41">
        <v>3.83</v>
      </c>
      <c r="K571" s="16">
        <v>16.579999999999998</v>
      </c>
      <c r="L571" s="16">
        <v>26.17</v>
      </c>
      <c r="M571" s="16">
        <v>35.235401202861219</v>
      </c>
      <c r="N571" s="16">
        <f t="shared" si="25"/>
        <v>2.1251749820784815</v>
      </c>
      <c r="O571" s="41">
        <f t="shared" si="27"/>
        <v>2.1251749820784815</v>
      </c>
      <c r="P571" s="1">
        <v>11.194000000000001</v>
      </c>
      <c r="Q571" s="16">
        <v>730.93</v>
      </c>
      <c r="S571" s="1"/>
    </row>
    <row r="572" spans="1:19" x14ac:dyDescent="0.2">
      <c r="A572" s="42">
        <f t="shared" si="26"/>
        <v>42617</v>
      </c>
      <c r="B572" s="16">
        <v>4.9550000000000001</v>
      </c>
      <c r="C572" s="16">
        <v>95.35</v>
      </c>
      <c r="D572" s="16">
        <v>24.26</v>
      </c>
      <c r="E572" s="16">
        <v>22.93</v>
      </c>
      <c r="F572" s="16">
        <v>26.23</v>
      </c>
      <c r="G572" s="16">
        <v>2.75</v>
      </c>
      <c r="H572" s="16">
        <v>9.09</v>
      </c>
      <c r="I572" s="16">
        <v>336.06</v>
      </c>
      <c r="J572" s="41">
        <v>2.23</v>
      </c>
      <c r="K572" s="16">
        <v>10.15</v>
      </c>
      <c r="L572" s="16">
        <v>26.1</v>
      </c>
      <c r="M572" s="16">
        <v>21.756305258219449</v>
      </c>
      <c r="N572" s="16">
        <f t="shared" si="25"/>
        <v>2.1434783505634925</v>
      </c>
      <c r="O572" s="41">
        <f t="shared" si="27"/>
        <v>2.1434783505634925</v>
      </c>
      <c r="P572" s="1">
        <v>5.5259999999999998</v>
      </c>
      <c r="Q572" s="16">
        <v>730</v>
      </c>
      <c r="S572" s="1"/>
    </row>
    <row r="573" spans="1:19" x14ac:dyDescent="0.2">
      <c r="A573" s="42">
        <f t="shared" si="26"/>
        <v>42618</v>
      </c>
      <c r="B573" s="16">
        <v>5.84</v>
      </c>
      <c r="C573" s="16">
        <v>93.44</v>
      </c>
      <c r="D573" s="16">
        <v>24.12</v>
      </c>
      <c r="E573" s="16">
        <v>22.09</v>
      </c>
      <c r="F573" s="16">
        <v>28.64</v>
      </c>
      <c r="G573" s="16">
        <v>2.17</v>
      </c>
      <c r="H573" s="16">
        <v>6.8</v>
      </c>
      <c r="I573" s="16">
        <v>324.79000000000002</v>
      </c>
      <c r="J573" s="41">
        <v>2.92</v>
      </c>
      <c r="K573" s="16">
        <v>13.67</v>
      </c>
      <c r="L573" s="16">
        <v>26.14</v>
      </c>
      <c r="M573" s="16">
        <v>29.456189568578726</v>
      </c>
      <c r="N573" s="16">
        <f t="shared" si="25"/>
        <v>2.1548053817541133</v>
      </c>
      <c r="O573" s="41">
        <f t="shared" si="27"/>
        <v>2.1548053817541133</v>
      </c>
      <c r="P573" s="1">
        <v>9.5090000000000003</v>
      </c>
      <c r="Q573" s="16">
        <v>730.15</v>
      </c>
      <c r="S573" s="1"/>
    </row>
    <row r="574" spans="1:19" x14ac:dyDescent="0.2">
      <c r="A574" s="42">
        <f t="shared" si="26"/>
        <v>42619</v>
      </c>
      <c r="B574" s="16">
        <v>21.759999999999998</v>
      </c>
      <c r="C574" s="16">
        <v>89.63</v>
      </c>
      <c r="D574" s="16">
        <v>24</v>
      </c>
      <c r="E574" s="16">
        <v>21.13</v>
      </c>
      <c r="F574" s="16">
        <v>28.84</v>
      </c>
      <c r="G574" s="16">
        <v>2.3199999999999998</v>
      </c>
      <c r="H574" s="16">
        <v>10.27</v>
      </c>
      <c r="I574" s="16">
        <v>339.23</v>
      </c>
      <c r="J574" s="41">
        <v>3.77</v>
      </c>
      <c r="K574" s="16">
        <v>16.89</v>
      </c>
      <c r="L574" s="16">
        <v>26.14</v>
      </c>
      <c r="M574" s="16">
        <v>35.626188540418362</v>
      </c>
      <c r="N574" s="16">
        <f t="shared" si="25"/>
        <v>2.1093066039324073</v>
      </c>
      <c r="O574" s="41">
        <f t="shared" si="27"/>
        <v>2.1093066039324073</v>
      </c>
      <c r="P574" s="1">
        <v>11.749000000000001</v>
      </c>
      <c r="Q574" s="16">
        <v>731.24</v>
      </c>
      <c r="S574" s="1"/>
    </row>
    <row r="575" spans="1:19" x14ac:dyDescent="0.2">
      <c r="A575" s="42">
        <f t="shared" si="26"/>
        <v>42620</v>
      </c>
      <c r="B575" s="16">
        <v>17.18</v>
      </c>
      <c r="C575" s="16">
        <v>92.89</v>
      </c>
      <c r="D575" s="16">
        <v>23.65</v>
      </c>
      <c r="E575" s="16">
        <v>21.38</v>
      </c>
      <c r="F575" s="16">
        <v>28.44</v>
      </c>
      <c r="G575" s="16">
        <v>2.58</v>
      </c>
      <c r="H575" s="16">
        <v>10.47</v>
      </c>
      <c r="I575" s="16">
        <v>311.36</v>
      </c>
      <c r="J575" s="41">
        <v>2.2999999999999998</v>
      </c>
      <c r="K575" s="16">
        <v>9.59</v>
      </c>
      <c r="L575" s="16">
        <v>26.16</v>
      </c>
      <c r="M575" s="16">
        <v>20.598631250718199</v>
      </c>
      <c r="N575" s="16">
        <f t="shared" si="25"/>
        <v>2.1479281804711365</v>
      </c>
      <c r="O575" s="41">
        <f t="shared" si="27"/>
        <v>2.1479281804711365</v>
      </c>
      <c r="P575" s="1">
        <v>5.976</v>
      </c>
      <c r="Q575" s="16">
        <v>731.43</v>
      </c>
      <c r="S575" s="1"/>
    </row>
    <row r="576" spans="1:19" x14ac:dyDescent="0.2">
      <c r="A576" s="42">
        <f t="shared" si="26"/>
        <v>42621</v>
      </c>
      <c r="B576" s="16">
        <v>1.77</v>
      </c>
      <c r="C576" s="16">
        <v>96.33</v>
      </c>
      <c r="D576" s="16">
        <v>23.95</v>
      </c>
      <c r="E576" s="16">
        <v>22.66</v>
      </c>
      <c r="F576" s="16">
        <v>27.94</v>
      </c>
      <c r="G576" s="16">
        <v>2.38</v>
      </c>
      <c r="H576" s="16">
        <v>7.25</v>
      </c>
      <c r="I576" s="16">
        <v>313.24</v>
      </c>
      <c r="J576" s="41">
        <v>2.81</v>
      </c>
      <c r="K576" s="16">
        <v>13.23</v>
      </c>
      <c r="L576" s="16">
        <v>26.04</v>
      </c>
      <c r="M576" s="16">
        <v>28.795920536164026</v>
      </c>
      <c r="N576" s="16">
        <f t="shared" si="25"/>
        <v>2.1765623988030254</v>
      </c>
      <c r="O576" s="41">
        <f t="shared" si="27"/>
        <v>2.1765623988030254</v>
      </c>
      <c r="P576" s="1">
        <v>9.532</v>
      </c>
      <c r="Q576" s="16">
        <v>730.61</v>
      </c>
      <c r="S576" s="1"/>
    </row>
    <row r="577" spans="1:19" x14ac:dyDescent="0.2">
      <c r="A577" s="42">
        <f t="shared" si="26"/>
        <v>42622</v>
      </c>
      <c r="B577" s="16">
        <v>0.25</v>
      </c>
      <c r="C577" s="16">
        <v>95.78</v>
      </c>
      <c r="D577" s="16">
        <v>24.22</v>
      </c>
      <c r="E577" s="16">
        <v>22.22</v>
      </c>
      <c r="F577" s="16">
        <v>27.2</v>
      </c>
      <c r="G577" s="16">
        <v>3.2</v>
      </c>
      <c r="H577" s="16">
        <v>7.88</v>
      </c>
      <c r="I577" s="16">
        <v>328.41</v>
      </c>
      <c r="J577" s="41">
        <v>2.58</v>
      </c>
      <c r="K577" s="16">
        <v>11.98</v>
      </c>
      <c r="L577" s="16">
        <v>25.99</v>
      </c>
      <c r="M577" s="16">
        <v>25.561794597751696</v>
      </c>
      <c r="N577" s="16">
        <f t="shared" si="25"/>
        <v>2.1337057260226793</v>
      </c>
      <c r="O577" s="41">
        <f t="shared" si="27"/>
        <v>2.1337057260226793</v>
      </c>
      <c r="P577" s="1">
        <v>8.1669999999999998</v>
      </c>
      <c r="Q577" s="16">
        <v>730.33</v>
      </c>
      <c r="S577" s="1"/>
    </row>
    <row r="578" spans="1:19" x14ac:dyDescent="0.2">
      <c r="A578" s="42">
        <f t="shared" si="26"/>
        <v>42623</v>
      </c>
      <c r="B578" s="16">
        <v>28.810000000000002</v>
      </c>
      <c r="C578" s="16">
        <v>94.86</v>
      </c>
      <c r="D578" s="16">
        <v>24.39</v>
      </c>
      <c r="E578" s="16">
        <v>21.88</v>
      </c>
      <c r="F578" s="16">
        <v>29.52</v>
      </c>
      <c r="G578" s="16">
        <v>2.11</v>
      </c>
      <c r="H578" s="16">
        <v>6.51</v>
      </c>
      <c r="I578" s="16">
        <v>316.45999999999998</v>
      </c>
      <c r="J578" s="41">
        <v>2.73</v>
      </c>
      <c r="K578" s="16">
        <v>12.45</v>
      </c>
      <c r="L578" s="16">
        <v>26.02</v>
      </c>
      <c r="M578" s="16">
        <v>26.716358204158084</v>
      </c>
      <c r="N578" s="16">
        <f t="shared" si="25"/>
        <v>2.145892225233581</v>
      </c>
      <c r="O578" s="41">
        <f t="shared" si="27"/>
        <v>2.145892225233581</v>
      </c>
      <c r="P578" s="1">
        <v>8.1880000000000006</v>
      </c>
      <c r="Q578" s="16">
        <v>731.51</v>
      </c>
      <c r="S578" s="1"/>
    </row>
    <row r="579" spans="1:19" x14ac:dyDescent="0.2">
      <c r="A579" s="42">
        <f t="shared" si="26"/>
        <v>42624</v>
      </c>
      <c r="B579" s="16">
        <v>4.76</v>
      </c>
      <c r="C579" s="16">
        <v>98.03</v>
      </c>
      <c r="D579" s="16">
        <v>23.6</v>
      </c>
      <c r="E579" s="16">
        <v>22.6</v>
      </c>
      <c r="F579" s="16">
        <v>26.87</v>
      </c>
      <c r="G579" s="16">
        <v>1.95</v>
      </c>
      <c r="H579" s="16">
        <v>8.31</v>
      </c>
      <c r="I579" s="16">
        <v>284.99</v>
      </c>
      <c r="J579" s="41">
        <v>1.8</v>
      </c>
      <c r="K579" s="16">
        <v>8.8000000000000007</v>
      </c>
      <c r="L579" s="16">
        <v>25.98</v>
      </c>
      <c r="M579" s="16">
        <v>19.474912455169182</v>
      </c>
      <c r="N579" s="16">
        <f t="shared" si="25"/>
        <v>2.2130582335419522</v>
      </c>
      <c r="O579" s="41">
        <f t="shared" si="27"/>
        <v>2.2130582335419522</v>
      </c>
      <c r="P579" s="1">
        <v>6.3769999999999998</v>
      </c>
      <c r="Q579" s="16">
        <v>731.68</v>
      </c>
      <c r="S579" s="1"/>
    </row>
    <row r="580" spans="1:19" x14ac:dyDescent="0.2">
      <c r="A580" s="42">
        <f t="shared" si="26"/>
        <v>42625</v>
      </c>
      <c r="B580" s="16">
        <v>29.905000000000001</v>
      </c>
      <c r="C580" s="16">
        <v>96.19</v>
      </c>
      <c r="D580" s="16">
        <v>22.63</v>
      </c>
      <c r="E580" s="16">
        <v>20.99</v>
      </c>
      <c r="F580" s="16">
        <v>26.86</v>
      </c>
      <c r="G580" s="16">
        <v>1.73</v>
      </c>
      <c r="H580" s="16">
        <v>6.17</v>
      </c>
      <c r="I580" s="16">
        <v>183</v>
      </c>
      <c r="J580" s="41">
        <v>1.64</v>
      </c>
      <c r="K580" s="16">
        <v>7.44</v>
      </c>
      <c r="L580" s="16">
        <v>26.11</v>
      </c>
      <c r="M580" s="16">
        <v>16.517266614077847</v>
      </c>
      <c r="N580" s="16">
        <f t="shared" si="25"/>
        <v>2.220062716945947</v>
      </c>
      <c r="O580" s="41">
        <f t="shared" si="27"/>
        <v>2.220062716945947</v>
      </c>
      <c r="P580" s="1">
        <v>5.032</v>
      </c>
      <c r="Q580" s="16">
        <v>731.13</v>
      </c>
      <c r="S580" s="1"/>
    </row>
    <row r="581" spans="1:19" x14ac:dyDescent="0.2">
      <c r="A581" s="42">
        <f t="shared" si="26"/>
        <v>42626</v>
      </c>
      <c r="B581" s="16">
        <v>10.92</v>
      </c>
      <c r="C581" s="16">
        <v>88.29</v>
      </c>
      <c r="D581" s="16">
        <v>23.79</v>
      </c>
      <c r="E581" s="16">
        <v>21.19</v>
      </c>
      <c r="F581" s="16">
        <v>28.93</v>
      </c>
      <c r="G581" s="16">
        <v>1.84</v>
      </c>
      <c r="H581" s="16">
        <v>9.07</v>
      </c>
      <c r="I581" s="16">
        <v>90.09</v>
      </c>
      <c r="J581" s="41">
        <v>3.43</v>
      </c>
      <c r="K581" s="16">
        <v>14.82</v>
      </c>
      <c r="L581" s="16">
        <v>26.06</v>
      </c>
      <c r="M581" s="16">
        <v>31.123969355637211</v>
      </c>
      <c r="N581" s="16">
        <f t="shared" si="25"/>
        <v>2.1001328849957632</v>
      </c>
      <c r="O581" s="41">
        <f t="shared" si="27"/>
        <v>2.1001328849957632</v>
      </c>
      <c r="P581" s="1">
        <v>9.5660000000000007</v>
      </c>
      <c r="Q581" s="16">
        <v>731.02</v>
      </c>
      <c r="S581" s="1"/>
    </row>
    <row r="582" spans="1:19" x14ac:dyDescent="0.2">
      <c r="A582" s="42">
        <f t="shared" si="26"/>
        <v>42627</v>
      </c>
      <c r="B582" s="16">
        <v>0.63</v>
      </c>
      <c r="C582" s="16">
        <v>87.57</v>
      </c>
      <c r="D582" s="16">
        <v>24.97</v>
      </c>
      <c r="E582" s="16">
        <v>22.33</v>
      </c>
      <c r="F582" s="16">
        <v>29.6</v>
      </c>
      <c r="G582" s="16">
        <v>2.52</v>
      </c>
      <c r="H582" s="16">
        <v>7.59</v>
      </c>
      <c r="I582" s="16">
        <v>51.53</v>
      </c>
      <c r="J582" s="41">
        <v>4.4400000000000004</v>
      </c>
      <c r="K582" s="16">
        <v>18.71</v>
      </c>
      <c r="L582" s="16">
        <v>25.98</v>
      </c>
      <c r="M582" s="16">
        <v>40.011335683990154</v>
      </c>
      <c r="N582" s="16">
        <f t="shared" si="25"/>
        <v>2.1385000365574642</v>
      </c>
      <c r="O582" s="41">
        <f t="shared" si="27"/>
        <v>2.1385000365574642</v>
      </c>
      <c r="P582" s="1">
        <v>11.975</v>
      </c>
      <c r="Q582" s="16">
        <v>731.02</v>
      </c>
      <c r="S582" s="1"/>
    </row>
    <row r="583" spans="1:19" x14ac:dyDescent="0.2">
      <c r="A583" s="42">
        <f t="shared" si="26"/>
        <v>42628</v>
      </c>
      <c r="B583" s="16">
        <v>2.7549999999999999</v>
      </c>
      <c r="C583" s="16">
        <v>92.52</v>
      </c>
      <c r="D583" s="16">
        <v>22.49</v>
      </c>
      <c r="E583" s="16">
        <v>20.79</v>
      </c>
      <c r="F583" s="16">
        <v>24.76</v>
      </c>
      <c r="G583" s="16">
        <v>1.95</v>
      </c>
      <c r="H583" s="16">
        <v>7.27</v>
      </c>
      <c r="I583" s="16">
        <v>35.19</v>
      </c>
      <c r="J583" s="41">
        <v>1</v>
      </c>
      <c r="K583" s="16">
        <v>4.2699999999999996</v>
      </c>
      <c r="L583" s="16">
        <v>26.13</v>
      </c>
      <c r="M583" s="16">
        <v>10.018688326578289</v>
      </c>
      <c r="N583" s="16">
        <f t="shared" si="25"/>
        <v>2.3462970319855478</v>
      </c>
      <c r="O583" s="41">
        <f t="shared" si="27"/>
        <v>2.3462970319855478</v>
      </c>
      <c r="P583" s="1">
        <v>1.0720000000000001</v>
      </c>
      <c r="Q583" s="16">
        <v>730.97</v>
      </c>
      <c r="S583" s="1"/>
    </row>
    <row r="584" spans="1:19" x14ac:dyDescent="0.2">
      <c r="A584" s="42">
        <f t="shared" si="26"/>
        <v>42629</v>
      </c>
      <c r="B584" s="16">
        <v>0</v>
      </c>
      <c r="C584" s="16">
        <v>82.02</v>
      </c>
      <c r="D584" s="16">
        <v>24.43</v>
      </c>
      <c r="E584" s="16">
        <v>20.92</v>
      </c>
      <c r="F584" s="16">
        <v>30.6</v>
      </c>
      <c r="G584" s="16">
        <v>2.64</v>
      </c>
      <c r="H584" s="16">
        <v>8.49</v>
      </c>
      <c r="I584" s="16">
        <v>23.56</v>
      </c>
      <c r="J584" s="41">
        <v>4.58</v>
      </c>
      <c r="K584" s="16">
        <v>19.02</v>
      </c>
      <c r="L584" s="16">
        <v>26.07</v>
      </c>
      <c r="M584" s="16">
        <v>40.252737368963551</v>
      </c>
      <c r="N584" s="16">
        <f t="shared" si="25"/>
        <v>2.1163374011021845</v>
      </c>
      <c r="O584" s="41">
        <f t="shared" si="27"/>
        <v>2.1163374011021845</v>
      </c>
      <c r="P584" s="1">
        <v>11.696999999999999</v>
      </c>
      <c r="Q584" s="16">
        <v>730.35</v>
      </c>
      <c r="S584" s="1"/>
    </row>
    <row r="585" spans="1:19" x14ac:dyDescent="0.2">
      <c r="A585" s="42">
        <f t="shared" si="26"/>
        <v>42630</v>
      </c>
      <c r="B585" s="16">
        <v>5.34</v>
      </c>
      <c r="C585" s="16">
        <v>94.38</v>
      </c>
      <c r="D585" s="16">
        <v>24.48</v>
      </c>
      <c r="E585" s="16">
        <v>22.83</v>
      </c>
      <c r="F585" s="16">
        <v>28.76</v>
      </c>
      <c r="G585" s="16">
        <v>3.13</v>
      </c>
      <c r="H585" s="16">
        <v>12.39</v>
      </c>
      <c r="I585" s="16">
        <v>338.36</v>
      </c>
      <c r="J585" s="41">
        <v>3.12</v>
      </c>
      <c r="K585" s="16">
        <v>14.21</v>
      </c>
      <c r="L585" s="16">
        <v>25.79</v>
      </c>
      <c r="M585" s="16">
        <v>30.044660175720377</v>
      </c>
      <c r="N585" s="16">
        <f t="shared" si="25"/>
        <v>2.1143321728163529</v>
      </c>
      <c r="O585" s="41">
        <f t="shared" si="27"/>
        <v>2.1143321728163529</v>
      </c>
      <c r="P585" s="1">
        <v>9.4030000000000005</v>
      </c>
      <c r="Q585" s="16">
        <v>729.87</v>
      </c>
      <c r="S585" s="1"/>
    </row>
    <row r="586" spans="1:19" x14ac:dyDescent="0.2">
      <c r="A586" s="42">
        <f t="shared" si="26"/>
        <v>42631</v>
      </c>
      <c r="B586" s="16">
        <v>11.9</v>
      </c>
      <c r="C586" s="16">
        <v>91.41</v>
      </c>
      <c r="D586" s="16">
        <v>25.11</v>
      </c>
      <c r="E586" s="16">
        <v>22.76</v>
      </c>
      <c r="F586" s="16">
        <v>29.25</v>
      </c>
      <c r="G586" s="16">
        <v>2.87</v>
      </c>
      <c r="H586" s="16">
        <v>9.64</v>
      </c>
      <c r="I586" s="16">
        <v>2.35</v>
      </c>
      <c r="J586" s="41">
        <v>2.78</v>
      </c>
      <c r="K586" s="16">
        <v>11.65</v>
      </c>
      <c r="L586" s="16">
        <v>25.7</v>
      </c>
      <c r="M586" s="16">
        <v>24.941096779266065</v>
      </c>
      <c r="N586" s="16">
        <f t="shared" si="25"/>
        <v>2.1408666763318509</v>
      </c>
      <c r="O586" s="41">
        <f t="shared" si="27"/>
        <v>2.1408666763318509</v>
      </c>
      <c r="P586" s="1">
        <v>7.3609999999999998</v>
      </c>
      <c r="Q586" s="16">
        <v>729.26</v>
      </c>
      <c r="S586" s="1"/>
    </row>
    <row r="587" spans="1:19" x14ac:dyDescent="0.2">
      <c r="A587" s="42">
        <f t="shared" si="26"/>
        <v>42632</v>
      </c>
      <c r="B587" s="16">
        <v>1.76</v>
      </c>
      <c r="C587" s="16">
        <v>94.58</v>
      </c>
      <c r="D587" s="16">
        <v>23.02</v>
      </c>
      <c r="E587" s="16">
        <v>21.33</v>
      </c>
      <c r="F587" s="16">
        <v>25.07</v>
      </c>
      <c r="G587" s="16">
        <v>3.77</v>
      </c>
      <c r="H587" s="16">
        <v>10.6</v>
      </c>
      <c r="I587" s="16">
        <v>13.61</v>
      </c>
      <c r="J587" s="41">
        <v>1.1200000000000001</v>
      </c>
      <c r="K587" s="16">
        <v>3.9</v>
      </c>
      <c r="L587" s="16">
        <v>25.97</v>
      </c>
      <c r="M587" s="16">
        <v>8.9326399442892601</v>
      </c>
      <c r="N587" s="16">
        <f t="shared" ref="N587:N650" si="28">M587/K587</f>
        <v>2.2904204985357079</v>
      </c>
      <c r="O587" s="41">
        <f t="shared" si="27"/>
        <v>2.2904204985357079</v>
      </c>
      <c r="P587" s="1">
        <v>1.52</v>
      </c>
      <c r="Q587" s="16">
        <v>729.27</v>
      </c>
      <c r="S587" s="1"/>
    </row>
    <row r="588" spans="1:19" x14ac:dyDescent="0.2">
      <c r="A588" s="42">
        <f t="shared" si="26"/>
        <v>42633</v>
      </c>
      <c r="B588" s="16">
        <v>0.125</v>
      </c>
      <c r="C588" s="16">
        <v>94.25</v>
      </c>
      <c r="D588" s="16">
        <v>23.77</v>
      </c>
      <c r="E588" s="16">
        <v>22.33</v>
      </c>
      <c r="F588" s="16">
        <v>26.67</v>
      </c>
      <c r="G588" s="16">
        <v>2.86</v>
      </c>
      <c r="H588" s="16">
        <v>6.94</v>
      </c>
      <c r="I588" s="16">
        <v>310.37</v>
      </c>
      <c r="J588" s="41">
        <v>2.36</v>
      </c>
      <c r="K588" s="16">
        <v>10.93</v>
      </c>
      <c r="L588" s="16">
        <v>25.76</v>
      </c>
      <c r="M588" s="16">
        <v>23.397905836062854</v>
      </c>
      <c r="N588" s="16">
        <f t="shared" si="28"/>
        <v>2.1407050170231341</v>
      </c>
      <c r="O588" s="41">
        <f t="shared" si="27"/>
        <v>2.1407050170231341</v>
      </c>
      <c r="P588" s="1">
        <v>7.117</v>
      </c>
      <c r="Q588" s="16">
        <v>729.54</v>
      </c>
      <c r="S588" s="1"/>
    </row>
    <row r="589" spans="1:19" x14ac:dyDescent="0.2">
      <c r="A589" s="42">
        <f t="shared" si="26"/>
        <v>42634</v>
      </c>
      <c r="B589" s="16">
        <v>35.44</v>
      </c>
      <c r="C589" s="16">
        <v>94.05</v>
      </c>
      <c r="D589" s="16">
        <v>21.89</v>
      </c>
      <c r="E589" s="16">
        <v>19.91</v>
      </c>
      <c r="F589" s="16">
        <v>24.79</v>
      </c>
      <c r="G589" s="16">
        <v>2.74</v>
      </c>
      <c r="H589" s="16">
        <v>9.51</v>
      </c>
      <c r="I589" s="16">
        <v>359.82</v>
      </c>
      <c r="J589" s="41">
        <v>0.84</v>
      </c>
      <c r="K589" s="16">
        <v>3.77</v>
      </c>
      <c r="L589" s="16">
        <v>25.95</v>
      </c>
      <c r="M589" s="16">
        <v>8.9352319452016449</v>
      </c>
      <c r="N589" s="16">
        <f t="shared" si="28"/>
        <v>2.3700880491251048</v>
      </c>
      <c r="O589" s="41">
        <f t="shared" si="27"/>
        <v>2.3700880491251048</v>
      </c>
      <c r="P589" s="1">
        <v>2.3849999999999998</v>
      </c>
      <c r="Q589" s="16">
        <v>729.46</v>
      </c>
      <c r="S589" s="1"/>
    </row>
    <row r="590" spans="1:19" x14ac:dyDescent="0.2">
      <c r="A590" s="42">
        <f t="shared" si="26"/>
        <v>42635</v>
      </c>
      <c r="B590" s="16">
        <v>0</v>
      </c>
      <c r="C590" s="16">
        <v>83.46</v>
      </c>
      <c r="D590" s="16">
        <v>24.01</v>
      </c>
      <c r="E590" s="16">
        <v>21.06</v>
      </c>
      <c r="F590" s="16">
        <v>28.44</v>
      </c>
      <c r="G590" s="16">
        <v>2.2000000000000002</v>
      </c>
      <c r="H590" s="16">
        <v>5.88</v>
      </c>
      <c r="I590" s="16">
        <v>65.27</v>
      </c>
      <c r="J590" s="41">
        <v>3.25</v>
      </c>
      <c r="K590" s="16">
        <v>13.13</v>
      </c>
      <c r="L590" s="16">
        <v>25.87</v>
      </c>
      <c r="M590" s="16">
        <v>28.35960038257933</v>
      </c>
      <c r="N590" s="16">
        <f t="shared" si="28"/>
        <v>2.159908635383041</v>
      </c>
      <c r="O590" s="41">
        <f t="shared" si="27"/>
        <v>2.159908635383041</v>
      </c>
      <c r="P590" s="1">
        <v>8.7609999999999992</v>
      </c>
      <c r="Q590" s="16">
        <v>730.31</v>
      </c>
      <c r="S590" s="1"/>
    </row>
    <row r="591" spans="1:19" x14ac:dyDescent="0.2">
      <c r="A591" s="42">
        <f t="shared" si="26"/>
        <v>42636</v>
      </c>
      <c r="B591" s="16">
        <v>16.25</v>
      </c>
      <c r="C591" s="16">
        <v>92.96</v>
      </c>
      <c r="D591" s="16">
        <v>24.34</v>
      </c>
      <c r="E591" s="16">
        <v>22.61</v>
      </c>
      <c r="F591" s="16">
        <v>28.3</v>
      </c>
      <c r="G591" s="16">
        <v>2.39</v>
      </c>
      <c r="H591" s="16">
        <v>6.96</v>
      </c>
      <c r="I591" s="16">
        <v>341.37</v>
      </c>
      <c r="J591" s="41">
        <v>2.2400000000000002</v>
      </c>
      <c r="K591" s="16">
        <v>9.66</v>
      </c>
      <c r="L591" s="16">
        <v>25.61</v>
      </c>
      <c r="M591" s="16">
        <v>20.684080880796468</v>
      </c>
      <c r="N591" s="16">
        <f t="shared" si="28"/>
        <v>2.1412092009106076</v>
      </c>
      <c r="O591" s="41">
        <f t="shared" si="27"/>
        <v>2.1412092009106076</v>
      </c>
      <c r="P591" s="1">
        <v>6.1239999999999997</v>
      </c>
      <c r="Q591" s="16">
        <v>730.73</v>
      </c>
      <c r="S591" s="1"/>
    </row>
    <row r="592" spans="1:19" x14ac:dyDescent="0.2">
      <c r="A592" s="42">
        <f t="shared" si="26"/>
        <v>42637</v>
      </c>
      <c r="B592" s="16">
        <v>13.195</v>
      </c>
      <c r="C592" s="16">
        <v>95.02</v>
      </c>
      <c r="D592" s="16">
        <v>23.99</v>
      </c>
      <c r="E592" s="16">
        <v>20.95</v>
      </c>
      <c r="F592" s="16">
        <v>29.04</v>
      </c>
      <c r="G592" s="16">
        <v>3.09</v>
      </c>
      <c r="H592" s="16">
        <v>12.29</v>
      </c>
      <c r="I592" s="16">
        <v>350.21</v>
      </c>
      <c r="J592" s="41">
        <v>2.78</v>
      </c>
      <c r="K592" s="16">
        <v>12.25</v>
      </c>
      <c r="L592" s="16">
        <v>25.59</v>
      </c>
      <c r="M592" s="16">
        <v>26.112940391755018</v>
      </c>
      <c r="N592" s="16">
        <f t="shared" si="28"/>
        <v>2.1316686034085728</v>
      </c>
      <c r="O592" s="41">
        <f t="shared" si="27"/>
        <v>2.1316686034085728</v>
      </c>
      <c r="P592" s="1">
        <v>8.6950000000000003</v>
      </c>
      <c r="Q592" s="16">
        <v>730.83</v>
      </c>
      <c r="S592" s="1"/>
    </row>
    <row r="593" spans="1:19" x14ac:dyDescent="0.2">
      <c r="A593" s="42">
        <f t="shared" si="26"/>
        <v>42638</v>
      </c>
      <c r="B593" s="16">
        <v>1.51</v>
      </c>
      <c r="C593" s="16">
        <v>94.86</v>
      </c>
      <c r="D593" s="16">
        <v>23.63</v>
      </c>
      <c r="E593" s="16">
        <v>21.48</v>
      </c>
      <c r="F593" s="16">
        <v>27.84</v>
      </c>
      <c r="G593" s="16">
        <v>2</v>
      </c>
      <c r="H593" s="16">
        <v>11.84</v>
      </c>
      <c r="I593" s="16">
        <v>295.39999999999998</v>
      </c>
      <c r="J593" s="41">
        <v>2.4700000000000002</v>
      </c>
      <c r="K593" s="16">
        <v>10.83</v>
      </c>
      <c r="L593" s="16">
        <v>25.47</v>
      </c>
      <c r="M593" s="16">
        <v>23.043147311187848</v>
      </c>
      <c r="N593" s="16">
        <f t="shared" si="28"/>
        <v>2.1277144331660063</v>
      </c>
      <c r="O593" s="41">
        <f t="shared" si="27"/>
        <v>2.1277144331660063</v>
      </c>
      <c r="P593" s="1">
        <v>7.9029999999999996</v>
      </c>
      <c r="Q593" s="16">
        <v>730.38</v>
      </c>
      <c r="S593" s="1"/>
    </row>
    <row r="594" spans="1:19" x14ac:dyDescent="0.2">
      <c r="A594" s="42">
        <f t="shared" si="26"/>
        <v>42639</v>
      </c>
      <c r="B594" s="16">
        <v>0.25</v>
      </c>
      <c r="C594" s="16">
        <v>96.05</v>
      </c>
      <c r="D594" s="16">
        <v>23.66</v>
      </c>
      <c r="E594" s="16">
        <v>22.76</v>
      </c>
      <c r="F594" s="16">
        <v>26.87</v>
      </c>
      <c r="G594" s="16">
        <v>2.37</v>
      </c>
      <c r="H594" s="16">
        <v>5.98</v>
      </c>
      <c r="I594" s="16">
        <v>325.49</v>
      </c>
      <c r="J594" s="41">
        <v>1.81</v>
      </c>
      <c r="K594" s="16">
        <v>8.42</v>
      </c>
      <c r="L594" s="16">
        <v>25.39</v>
      </c>
      <c r="M594" s="16">
        <v>17.976303927658982</v>
      </c>
      <c r="N594" s="16">
        <f t="shared" si="28"/>
        <v>2.1349529605295703</v>
      </c>
      <c r="O594" s="41">
        <f t="shared" si="27"/>
        <v>2.1349529605295703</v>
      </c>
      <c r="P594" s="1">
        <v>4.9980000000000002</v>
      </c>
      <c r="Q594" s="16">
        <v>729.82</v>
      </c>
      <c r="S594" s="1"/>
    </row>
    <row r="595" spans="1:19" x14ac:dyDescent="0.2">
      <c r="A595" s="42">
        <f t="shared" si="26"/>
        <v>42640</v>
      </c>
      <c r="B595" s="16">
        <v>15.73</v>
      </c>
      <c r="C595" s="16">
        <v>96.47</v>
      </c>
      <c r="D595" s="16">
        <v>23.57</v>
      </c>
      <c r="E595" s="16">
        <v>20.73</v>
      </c>
      <c r="F595" s="16">
        <v>27.67</v>
      </c>
      <c r="G595" s="16">
        <v>2.63</v>
      </c>
      <c r="H595" s="16">
        <v>9.5500000000000007</v>
      </c>
      <c r="I595" s="16">
        <v>314.38</v>
      </c>
      <c r="J595" s="41">
        <v>1.68</v>
      </c>
      <c r="K595" s="16">
        <v>7.38</v>
      </c>
      <c r="L595" s="16">
        <v>25.39</v>
      </c>
      <c r="M595" s="16">
        <v>15.808267964510323</v>
      </c>
      <c r="N595" s="16">
        <f t="shared" si="28"/>
        <v>2.1420417296084451</v>
      </c>
      <c r="O595" s="41">
        <f t="shared" si="27"/>
        <v>2.1420417296084451</v>
      </c>
      <c r="P595" s="1">
        <v>4.6289999999999996</v>
      </c>
      <c r="Q595" s="16">
        <v>729.83</v>
      </c>
      <c r="S595" s="1"/>
    </row>
    <row r="596" spans="1:19" x14ac:dyDescent="0.2">
      <c r="A596" s="42">
        <f t="shared" si="26"/>
        <v>42641</v>
      </c>
      <c r="B596" s="16">
        <v>2.2799999999999998</v>
      </c>
      <c r="C596" s="16">
        <v>96.14</v>
      </c>
      <c r="D596" s="16">
        <v>23.04</v>
      </c>
      <c r="E596" s="16">
        <v>20.32</v>
      </c>
      <c r="F596" s="16">
        <v>26.17</v>
      </c>
      <c r="G596" s="16">
        <v>2.91</v>
      </c>
      <c r="H596" s="16">
        <v>12.29</v>
      </c>
      <c r="I596" s="16">
        <v>327.64</v>
      </c>
      <c r="J596" s="41">
        <v>1.63</v>
      </c>
      <c r="K596" s="16">
        <v>7.64</v>
      </c>
      <c r="L596" s="16">
        <v>25.47</v>
      </c>
      <c r="M596" s="16">
        <v>16.528153017909862</v>
      </c>
      <c r="N596" s="16">
        <f t="shared" si="28"/>
        <v>2.1633708138625476</v>
      </c>
      <c r="O596" s="41">
        <f t="shared" si="27"/>
        <v>2.1633708138625476</v>
      </c>
      <c r="P596" s="1">
        <v>4.9960000000000004</v>
      </c>
      <c r="Q596" s="16">
        <v>730.8</v>
      </c>
      <c r="S596" s="1"/>
    </row>
    <row r="597" spans="1:19" x14ac:dyDescent="0.2">
      <c r="A597" s="42">
        <f t="shared" ref="A597:A660" si="29">A596+1</f>
        <v>42642</v>
      </c>
      <c r="B597" s="16">
        <v>2.27</v>
      </c>
      <c r="C597" s="16">
        <v>94.52</v>
      </c>
      <c r="D597" s="16">
        <v>24.34</v>
      </c>
      <c r="E597" s="16">
        <v>22.16</v>
      </c>
      <c r="F597" s="16">
        <v>27</v>
      </c>
      <c r="G597" s="16">
        <v>2.88</v>
      </c>
      <c r="H597" s="16">
        <v>7.21</v>
      </c>
      <c r="I597" s="16">
        <v>339.78</v>
      </c>
      <c r="J597" s="41">
        <v>1.84</v>
      </c>
      <c r="K597" s="16">
        <v>8.2200000000000006</v>
      </c>
      <c r="L597" s="16">
        <v>25.15</v>
      </c>
      <c r="M597" s="16">
        <v>17.695158228695696</v>
      </c>
      <c r="N597" s="16">
        <f t="shared" si="28"/>
        <v>2.152695648259817</v>
      </c>
      <c r="O597" s="41">
        <f t="shared" si="27"/>
        <v>2.152695648259817</v>
      </c>
      <c r="P597" s="1">
        <v>4.819</v>
      </c>
      <c r="Q597" s="16">
        <v>730.89</v>
      </c>
      <c r="S597" s="1"/>
    </row>
    <row r="598" spans="1:19" x14ac:dyDescent="0.2">
      <c r="A598" s="42">
        <f t="shared" si="29"/>
        <v>42643</v>
      </c>
      <c r="B598" s="16">
        <v>19.28</v>
      </c>
      <c r="C598" s="16">
        <v>96.83</v>
      </c>
      <c r="D598" s="16">
        <v>23.09</v>
      </c>
      <c r="E598" s="16">
        <v>21.51</v>
      </c>
      <c r="F598" s="16">
        <v>25.56</v>
      </c>
      <c r="G598" s="16">
        <v>3.27</v>
      </c>
      <c r="H598" s="16">
        <v>10.43</v>
      </c>
      <c r="I598" s="16">
        <v>326.93</v>
      </c>
      <c r="J598" s="41">
        <v>1.62</v>
      </c>
      <c r="K598" s="16">
        <v>7.54</v>
      </c>
      <c r="L598" s="16">
        <v>25.3</v>
      </c>
      <c r="M598" s="16">
        <v>16.261954524207994</v>
      </c>
      <c r="N598" s="16">
        <f t="shared" si="28"/>
        <v>2.1567578944572934</v>
      </c>
      <c r="O598" s="41">
        <f t="shared" si="27"/>
        <v>2.1567578944572934</v>
      </c>
      <c r="P598" s="1">
        <v>4.9420000000000002</v>
      </c>
      <c r="Q598" s="16">
        <v>729.89</v>
      </c>
      <c r="S598" s="1"/>
    </row>
    <row r="599" spans="1:19" x14ac:dyDescent="0.2">
      <c r="A599" s="42">
        <f t="shared" si="29"/>
        <v>42644</v>
      </c>
      <c r="B599" s="16">
        <v>72.954999999999998</v>
      </c>
      <c r="C599" s="16">
        <v>98.7</v>
      </c>
      <c r="D599" s="16">
        <v>23</v>
      </c>
      <c r="E599" s="16">
        <v>21.8</v>
      </c>
      <c r="F599" s="16">
        <v>25.06</v>
      </c>
      <c r="G599" s="16">
        <v>2.73</v>
      </c>
      <c r="H599" s="16">
        <v>8.4499999999999993</v>
      </c>
      <c r="I599" s="16">
        <v>305.58</v>
      </c>
      <c r="J599" s="41">
        <v>1.34</v>
      </c>
      <c r="K599" s="16">
        <v>7.1</v>
      </c>
      <c r="L599" s="16">
        <v>25.21</v>
      </c>
      <c r="M599" s="16">
        <v>15.604623092827328</v>
      </c>
      <c r="N599" s="16">
        <f t="shared" si="28"/>
        <v>2.1978342384263843</v>
      </c>
      <c r="O599" s="41">
        <f t="shared" si="27"/>
        <v>2.1978342384263843</v>
      </c>
      <c r="P599" s="1">
        <v>5.2149999999999999</v>
      </c>
      <c r="Q599" s="16">
        <v>730</v>
      </c>
      <c r="S599" s="1"/>
    </row>
    <row r="600" spans="1:19" x14ac:dyDescent="0.2">
      <c r="A600" s="42">
        <f t="shared" si="29"/>
        <v>42645</v>
      </c>
      <c r="B600" s="16">
        <v>0.125</v>
      </c>
      <c r="C600" s="16">
        <v>88.98</v>
      </c>
      <c r="D600" s="16">
        <v>24.22</v>
      </c>
      <c r="E600" s="16">
        <v>21.7</v>
      </c>
      <c r="F600" s="16">
        <v>29.21</v>
      </c>
      <c r="G600" s="16">
        <v>2.2799999999999998</v>
      </c>
      <c r="H600" s="16">
        <v>6.76</v>
      </c>
      <c r="I600" s="16">
        <v>223.2</v>
      </c>
      <c r="J600" s="41">
        <v>4.0199999999999996</v>
      </c>
      <c r="K600" s="16">
        <v>17.96</v>
      </c>
      <c r="L600" s="16">
        <v>25.26</v>
      </c>
      <c r="M600" s="16">
        <v>39.11510816851807</v>
      </c>
      <c r="N600" s="16">
        <f t="shared" si="28"/>
        <v>2.1779013456858611</v>
      </c>
      <c r="O600" s="41">
        <f t="shared" si="27"/>
        <v>2.1779013456858611</v>
      </c>
      <c r="P600" s="1">
        <v>12.298999999999999</v>
      </c>
      <c r="Q600" s="16">
        <v>729.43</v>
      </c>
      <c r="S600" s="1"/>
    </row>
    <row r="601" spans="1:19" x14ac:dyDescent="0.2">
      <c r="A601" s="42">
        <f t="shared" si="29"/>
        <v>42646</v>
      </c>
      <c r="B601" s="16">
        <v>0.25</v>
      </c>
      <c r="C601" s="16">
        <v>86.04</v>
      </c>
      <c r="D601" s="16">
        <v>24.06</v>
      </c>
      <c r="E601" s="16">
        <v>21.8</v>
      </c>
      <c r="F601" s="16">
        <v>30.87</v>
      </c>
      <c r="G601" s="16">
        <v>2.2799999999999998</v>
      </c>
      <c r="H601" s="16">
        <v>7.74</v>
      </c>
      <c r="I601" s="16">
        <v>174.64</v>
      </c>
      <c r="J601" s="41">
        <v>3.78</v>
      </c>
      <c r="K601" s="16">
        <v>16.12</v>
      </c>
      <c r="L601" s="16">
        <v>25.31</v>
      </c>
      <c r="M601" s="16">
        <v>35.200495590574448</v>
      </c>
      <c r="N601" s="16">
        <f t="shared" si="28"/>
        <v>2.1836535726162807</v>
      </c>
      <c r="O601" s="41">
        <f t="shared" si="27"/>
        <v>2.1836535726162807</v>
      </c>
      <c r="P601" s="1">
        <v>9.6059999999999999</v>
      </c>
      <c r="Q601" s="16">
        <v>728.88</v>
      </c>
      <c r="S601" s="1"/>
    </row>
    <row r="602" spans="1:19" x14ac:dyDescent="0.2">
      <c r="A602" s="42">
        <f t="shared" si="29"/>
        <v>42647</v>
      </c>
      <c r="B602" s="16">
        <v>15.865</v>
      </c>
      <c r="C602" s="16">
        <v>90.78</v>
      </c>
      <c r="D602" s="16">
        <v>24.2</v>
      </c>
      <c r="E602" s="16">
        <v>21.47</v>
      </c>
      <c r="F602" s="16">
        <v>30.06</v>
      </c>
      <c r="G602" s="16">
        <v>2.4900000000000002</v>
      </c>
      <c r="H602" s="16">
        <v>6.35</v>
      </c>
      <c r="I602" s="16">
        <v>134.33000000000001</v>
      </c>
      <c r="J602" s="41">
        <v>3.81</v>
      </c>
      <c r="K602" s="16">
        <v>17.239999999999998</v>
      </c>
      <c r="L602" s="16">
        <v>25.13</v>
      </c>
      <c r="M602" s="16">
        <v>38.325498290575396</v>
      </c>
      <c r="N602" s="16">
        <f t="shared" si="28"/>
        <v>2.2230567453930048</v>
      </c>
      <c r="O602" s="41">
        <f t="shared" si="27"/>
        <v>2.2230567453930048</v>
      </c>
      <c r="P602" s="1">
        <v>10.545999999999999</v>
      </c>
      <c r="Q602" s="16">
        <v>729.43</v>
      </c>
      <c r="S602" s="1"/>
    </row>
    <row r="603" spans="1:19" x14ac:dyDescent="0.2">
      <c r="A603" s="42">
        <f t="shared" si="29"/>
        <v>42648</v>
      </c>
      <c r="B603" s="16">
        <v>0.125</v>
      </c>
      <c r="C603" s="16">
        <v>90.6</v>
      </c>
      <c r="D603" s="16">
        <v>24.69</v>
      </c>
      <c r="E603" s="16">
        <v>22.34</v>
      </c>
      <c r="F603" s="16">
        <v>29.75</v>
      </c>
      <c r="G603" s="16">
        <v>2.15</v>
      </c>
      <c r="H603" s="16">
        <v>6.9</v>
      </c>
      <c r="I603" s="16">
        <v>139.01</v>
      </c>
      <c r="J603" s="41">
        <v>3.68</v>
      </c>
      <c r="K603" s="16">
        <v>16.3</v>
      </c>
      <c r="L603" s="16">
        <v>25</v>
      </c>
      <c r="M603" s="16">
        <v>35.770390191177349</v>
      </c>
      <c r="N603" s="16">
        <f t="shared" si="28"/>
        <v>2.1945024657164018</v>
      </c>
      <c r="O603" s="41">
        <f t="shared" si="27"/>
        <v>2.1945024657164018</v>
      </c>
      <c r="P603" s="1">
        <v>10.839</v>
      </c>
      <c r="Q603" s="16">
        <v>729.55</v>
      </c>
      <c r="S603" s="1"/>
    </row>
    <row r="604" spans="1:19" x14ac:dyDescent="0.2">
      <c r="A604" s="42">
        <f t="shared" si="29"/>
        <v>42649</v>
      </c>
      <c r="B604" s="16">
        <v>26.15</v>
      </c>
      <c r="C604" s="16">
        <v>90.86</v>
      </c>
      <c r="D604" s="16">
        <v>24.3</v>
      </c>
      <c r="E604" s="16">
        <v>21.6</v>
      </c>
      <c r="F604" s="16">
        <v>28.64</v>
      </c>
      <c r="G604" s="16">
        <v>1.87</v>
      </c>
      <c r="H604" s="16">
        <v>10.039999999999999</v>
      </c>
      <c r="I604" s="16">
        <v>114.38</v>
      </c>
      <c r="J604" s="41">
        <v>2.61</v>
      </c>
      <c r="K604" s="16">
        <v>12.24</v>
      </c>
      <c r="L604" s="16">
        <v>24.97</v>
      </c>
      <c r="M604" s="16">
        <v>25.969170741148101</v>
      </c>
      <c r="N604" s="16">
        <f t="shared" si="28"/>
        <v>2.1216642762375901</v>
      </c>
      <c r="O604" s="41">
        <f t="shared" si="27"/>
        <v>2.1216642762375901</v>
      </c>
      <c r="P604" s="1">
        <v>7.5179999999999998</v>
      </c>
      <c r="Q604" s="16">
        <v>729.18</v>
      </c>
      <c r="S604" s="1"/>
    </row>
    <row r="605" spans="1:19" x14ac:dyDescent="0.2">
      <c r="A605" s="42">
        <f t="shared" si="29"/>
        <v>42650</v>
      </c>
      <c r="B605" s="16">
        <v>5.6950000000000003</v>
      </c>
      <c r="C605" s="16">
        <v>92.51</v>
      </c>
      <c r="D605" s="16">
        <v>23.48</v>
      </c>
      <c r="E605" s="16">
        <v>21.06</v>
      </c>
      <c r="F605" s="16">
        <v>28.98</v>
      </c>
      <c r="G605" s="16">
        <v>2.0499999999999998</v>
      </c>
      <c r="H605" s="16">
        <v>7.37</v>
      </c>
      <c r="I605" s="16">
        <v>121.46</v>
      </c>
      <c r="J605" s="41">
        <v>2.2599999999999998</v>
      </c>
      <c r="K605" s="16">
        <v>10.26</v>
      </c>
      <c r="L605" s="16">
        <v>24.91</v>
      </c>
      <c r="M605" s="16">
        <v>21.92875971892342</v>
      </c>
      <c r="N605" s="16">
        <f t="shared" si="28"/>
        <v>2.137306015489612</v>
      </c>
      <c r="O605" s="41">
        <f t="shared" si="27"/>
        <v>2.137306015489612</v>
      </c>
      <c r="P605" s="1">
        <v>6.3250000000000002</v>
      </c>
      <c r="Q605" s="16">
        <v>728.97</v>
      </c>
      <c r="S605" s="1"/>
    </row>
    <row r="606" spans="1:19" x14ac:dyDescent="0.2">
      <c r="A606" s="42">
        <f t="shared" si="29"/>
        <v>42651</v>
      </c>
      <c r="B606" s="16">
        <v>9.2899999999999991</v>
      </c>
      <c r="C606" s="16">
        <v>96.6</v>
      </c>
      <c r="D606" s="16">
        <v>22.8</v>
      </c>
      <c r="E606" s="16">
        <v>22.04</v>
      </c>
      <c r="F606" s="16">
        <v>25.56</v>
      </c>
      <c r="G606" s="16">
        <v>2.15</v>
      </c>
      <c r="H606" s="16">
        <v>5.59</v>
      </c>
      <c r="I606" s="16">
        <v>131.97999999999999</v>
      </c>
      <c r="J606" s="41">
        <v>1.35</v>
      </c>
      <c r="K606" s="16">
        <v>6.07</v>
      </c>
      <c r="L606" s="16">
        <v>24.88</v>
      </c>
      <c r="M606" s="16">
        <v>13.619063993910524</v>
      </c>
      <c r="N606" s="16">
        <f t="shared" si="28"/>
        <v>2.2436678737908604</v>
      </c>
      <c r="O606" s="41">
        <f t="shared" si="27"/>
        <v>2.2436678737908604</v>
      </c>
      <c r="P606" s="1">
        <v>3.0049999999999999</v>
      </c>
      <c r="Q606" s="16">
        <v>729.1</v>
      </c>
      <c r="S606" s="1"/>
    </row>
    <row r="607" spans="1:19" x14ac:dyDescent="0.2">
      <c r="A607" s="42">
        <f t="shared" si="29"/>
        <v>42652</v>
      </c>
      <c r="B607" s="16">
        <v>59.64</v>
      </c>
      <c r="C607" s="16">
        <v>91.54</v>
      </c>
      <c r="D607" s="16">
        <v>23.79</v>
      </c>
      <c r="E607" s="16">
        <v>21.57</v>
      </c>
      <c r="F607" s="16">
        <v>28.91</v>
      </c>
      <c r="G607" s="16">
        <v>1.92</v>
      </c>
      <c r="H607" s="16">
        <v>8.9</v>
      </c>
      <c r="I607" s="16">
        <v>151.75</v>
      </c>
      <c r="J607" s="41">
        <v>3.12</v>
      </c>
      <c r="K607" s="16">
        <v>13.86</v>
      </c>
      <c r="L607" s="16">
        <v>24.81</v>
      </c>
      <c r="M607" s="16">
        <v>29.822266497437806</v>
      </c>
      <c r="N607" s="16">
        <f t="shared" si="28"/>
        <v>2.1516786794688172</v>
      </c>
      <c r="O607" s="41">
        <f t="shared" si="27"/>
        <v>2.1516786794688172</v>
      </c>
      <c r="P607" s="1">
        <v>9.5449999999999999</v>
      </c>
      <c r="Q607" s="16">
        <v>729.42</v>
      </c>
      <c r="S607" s="1"/>
    </row>
    <row r="608" spans="1:19" x14ac:dyDescent="0.2">
      <c r="A608" s="42">
        <f t="shared" si="29"/>
        <v>42653</v>
      </c>
      <c r="B608" s="16">
        <v>19.54</v>
      </c>
      <c r="C608" s="16">
        <v>93.34</v>
      </c>
      <c r="D608" s="16">
        <v>23.58</v>
      </c>
      <c r="E608" s="16">
        <v>21.87</v>
      </c>
      <c r="F608" s="16">
        <v>29.92</v>
      </c>
      <c r="G608" s="16">
        <v>2.2000000000000002</v>
      </c>
      <c r="H608" s="16">
        <v>8.02</v>
      </c>
      <c r="I608" s="16">
        <v>121.35</v>
      </c>
      <c r="J608" s="41">
        <v>2.59</v>
      </c>
      <c r="K608" s="16">
        <v>12</v>
      </c>
      <c r="L608" s="16">
        <v>24.72</v>
      </c>
      <c r="M608" s="16">
        <v>26.287554853219309</v>
      </c>
      <c r="N608" s="16">
        <f t="shared" si="28"/>
        <v>2.1906295711016091</v>
      </c>
      <c r="O608" s="41">
        <f t="shared" si="27"/>
        <v>2.1906295711016091</v>
      </c>
      <c r="P608" s="1">
        <v>9.1489999999999991</v>
      </c>
      <c r="Q608" s="16">
        <v>729.92</v>
      </c>
      <c r="S608" s="1"/>
    </row>
    <row r="609" spans="1:19" x14ac:dyDescent="0.2">
      <c r="A609" s="42">
        <f t="shared" si="29"/>
        <v>42654</v>
      </c>
      <c r="B609" s="16">
        <v>9.09</v>
      </c>
      <c r="C609" s="16">
        <v>95.14</v>
      </c>
      <c r="D609" s="16">
        <v>23.5</v>
      </c>
      <c r="E609" s="16">
        <v>21.29</v>
      </c>
      <c r="F609" s="16">
        <v>26.73</v>
      </c>
      <c r="G609" s="16">
        <v>1.56</v>
      </c>
      <c r="H609" s="16">
        <v>5.65</v>
      </c>
      <c r="I609" s="16">
        <v>252.59</v>
      </c>
      <c r="J609" s="41">
        <v>1.88</v>
      </c>
      <c r="K609" s="16">
        <v>8.07</v>
      </c>
      <c r="L609" s="16">
        <v>24.61</v>
      </c>
      <c r="M609" s="16">
        <v>17.396559723589021</v>
      </c>
      <c r="N609" s="16">
        <f t="shared" si="28"/>
        <v>2.1557075246083048</v>
      </c>
      <c r="O609" s="41">
        <f t="shared" si="27"/>
        <v>2.1557075246083048</v>
      </c>
      <c r="P609" s="1">
        <v>5.4059999999999997</v>
      </c>
      <c r="Q609" s="16">
        <v>729.81</v>
      </c>
      <c r="S609" s="1"/>
    </row>
    <row r="610" spans="1:19" x14ac:dyDescent="0.2">
      <c r="A610" s="42">
        <f t="shared" si="29"/>
        <v>42655</v>
      </c>
      <c r="B610" s="16">
        <v>8.7650000000000006</v>
      </c>
      <c r="C610" s="16">
        <v>94.87</v>
      </c>
      <c r="D610" s="16">
        <v>23.26</v>
      </c>
      <c r="E610" s="16">
        <v>21.84</v>
      </c>
      <c r="F610" s="16">
        <v>27.5</v>
      </c>
      <c r="G610" s="16">
        <v>1.65</v>
      </c>
      <c r="H610" s="16">
        <v>7.31</v>
      </c>
      <c r="I610" s="16">
        <v>169.61</v>
      </c>
      <c r="J610" s="41">
        <v>1.92</v>
      </c>
      <c r="K610" s="16">
        <v>8.4</v>
      </c>
      <c r="L610" s="16">
        <v>24.62</v>
      </c>
      <c r="M610" s="16">
        <v>18.071948761325963</v>
      </c>
      <c r="N610" s="16">
        <f t="shared" si="28"/>
        <v>2.1514224715864243</v>
      </c>
      <c r="O610" s="41">
        <f t="shared" si="27"/>
        <v>2.1514224715864243</v>
      </c>
      <c r="P610" s="1">
        <v>5.891</v>
      </c>
      <c r="Q610" s="16">
        <v>729.68</v>
      </c>
      <c r="S610" s="1"/>
    </row>
    <row r="611" spans="1:19" x14ac:dyDescent="0.2">
      <c r="A611" s="42">
        <f t="shared" si="29"/>
        <v>42656</v>
      </c>
      <c r="B611" s="16">
        <v>40.494999999999997</v>
      </c>
      <c r="C611" s="16">
        <v>88.47</v>
      </c>
      <c r="D611" s="16">
        <v>24</v>
      </c>
      <c r="E611" s="16">
        <v>21.57</v>
      </c>
      <c r="F611" s="16">
        <v>28.57</v>
      </c>
      <c r="G611" s="16">
        <v>2.23</v>
      </c>
      <c r="H611" s="16">
        <v>6.57</v>
      </c>
      <c r="I611" s="16">
        <v>38.08</v>
      </c>
      <c r="J611" s="41">
        <v>2.87</v>
      </c>
      <c r="K611" s="16">
        <v>12.56</v>
      </c>
      <c r="L611" s="16">
        <v>24.58</v>
      </c>
      <c r="M611" s="16">
        <v>26.758348618938712</v>
      </c>
      <c r="N611" s="16">
        <f t="shared" si="28"/>
        <v>2.1304417690237827</v>
      </c>
      <c r="O611" s="41">
        <f t="shared" si="27"/>
        <v>2.1304417690237827</v>
      </c>
      <c r="P611" s="1">
        <v>8.4220000000000006</v>
      </c>
      <c r="Q611" s="16">
        <v>729.97</v>
      </c>
      <c r="S611" s="1"/>
    </row>
    <row r="612" spans="1:19" x14ac:dyDescent="0.2">
      <c r="A612" s="42">
        <f t="shared" si="29"/>
        <v>42657</v>
      </c>
      <c r="B612" s="16">
        <v>0</v>
      </c>
      <c r="C612" s="16">
        <v>88.96</v>
      </c>
      <c r="D612" s="16">
        <v>24.53</v>
      </c>
      <c r="E612" s="16">
        <v>22.31</v>
      </c>
      <c r="F612" s="16">
        <v>28.88</v>
      </c>
      <c r="G612" s="16">
        <v>3.03</v>
      </c>
      <c r="H612" s="16">
        <v>8.58</v>
      </c>
      <c r="I612" s="16">
        <v>346.31</v>
      </c>
      <c r="J612" s="41">
        <v>3.02</v>
      </c>
      <c r="K612" s="16">
        <v>13.12</v>
      </c>
      <c r="L612" s="16">
        <v>24.47</v>
      </c>
      <c r="M612" s="16">
        <v>28.372819587232495</v>
      </c>
      <c r="N612" s="16">
        <f t="shared" si="28"/>
        <v>2.1625624685390621</v>
      </c>
      <c r="O612" s="41">
        <f t="shared" si="27"/>
        <v>2.1625624685390621</v>
      </c>
      <c r="P612" s="1">
        <v>8.8930000000000007</v>
      </c>
      <c r="Q612" s="16">
        <v>730.17</v>
      </c>
      <c r="S612" s="1"/>
    </row>
    <row r="613" spans="1:19" x14ac:dyDescent="0.2">
      <c r="A613" s="42">
        <f t="shared" si="29"/>
        <v>42658</v>
      </c>
      <c r="B613" s="16">
        <v>22.715</v>
      </c>
      <c r="C613" s="16">
        <v>94</v>
      </c>
      <c r="D613" s="16">
        <v>24.34</v>
      </c>
      <c r="E613" s="16">
        <v>22.83</v>
      </c>
      <c r="F613" s="16">
        <v>28.44</v>
      </c>
      <c r="G613" s="16">
        <v>2.5</v>
      </c>
      <c r="H613" s="16">
        <v>8.9600000000000009</v>
      </c>
      <c r="I613" s="16">
        <v>325.27999999999997</v>
      </c>
      <c r="J613" s="41">
        <v>2.21</v>
      </c>
      <c r="K613" s="16">
        <v>9.9600000000000009</v>
      </c>
      <c r="L613" s="16">
        <v>24.34</v>
      </c>
      <c r="M613" s="16">
        <v>21.676039629965949</v>
      </c>
      <c r="N613" s="16">
        <f t="shared" si="28"/>
        <v>2.176309199795778</v>
      </c>
      <c r="O613" s="41">
        <f t="shared" si="27"/>
        <v>2.176309199795778</v>
      </c>
      <c r="P613" s="1">
        <v>6.81</v>
      </c>
      <c r="Q613" s="16">
        <v>729.55</v>
      </c>
      <c r="S613" s="1"/>
    </row>
    <row r="614" spans="1:19" x14ac:dyDescent="0.2">
      <c r="A614" s="42">
        <f t="shared" si="29"/>
        <v>42659</v>
      </c>
      <c r="B614" s="16">
        <v>10.484999999999999</v>
      </c>
      <c r="C614" s="16">
        <v>98.8</v>
      </c>
      <c r="D614" s="16">
        <v>22.8</v>
      </c>
      <c r="E614" s="16">
        <v>21.43</v>
      </c>
      <c r="F614" s="16">
        <v>24.89</v>
      </c>
      <c r="G614" s="16">
        <v>2.19</v>
      </c>
      <c r="H614" s="16">
        <v>8.7799999999999994</v>
      </c>
      <c r="I614" s="16">
        <v>185.72</v>
      </c>
      <c r="J614" s="41">
        <v>1.05</v>
      </c>
      <c r="K614" s="16">
        <v>5.6</v>
      </c>
      <c r="L614" s="16">
        <v>24.4</v>
      </c>
      <c r="M614" s="16">
        <v>12.181281087810941</v>
      </c>
      <c r="N614" s="16">
        <f t="shared" si="28"/>
        <v>2.1752287656805254</v>
      </c>
      <c r="O614" s="41">
        <f t="shared" si="27"/>
        <v>2.1752287656805254</v>
      </c>
      <c r="P614" s="1">
        <v>3.9239999999999999</v>
      </c>
      <c r="Q614" s="16">
        <v>729.26</v>
      </c>
      <c r="S614" s="1"/>
    </row>
    <row r="615" spans="1:19" x14ac:dyDescent="0.2">
      <c r="A615" s="42">
        <f t="shared" si="29"/>
        <v>42660</v>
      </c>
      <c r="B615" s="16">
        <v>40.045000000000002</v>
      </c>
      <c r="C615" s="16">
        <v>94.15</v>
      </c>
      <c r="D615" s="16">
        <v>23.34</v>
      </c>
      <c r="E615" s="16">
        <v>21.74</v>
      </c>
      <c r="F615" s="16">
        <v>28.57</v>
      </c>
      <c r="G615" s="16">
        <v>2.2200000000000002</v>
      </c>
      <c r="H615" s="16">
        <v>9.17</v>
      </c>
      <c r="I615" s="16">
        <v>161.13999999999999</v>
      </c>
      <c r="J615" s="41">
        <v>2.56</v>
      </c>
      <c r="K615" s="16">
        <v>11.79</v>
      </c>
      <c r="L615" s="16">
        <v>24.32</v>
      </c>
      <c r="M615" s="16">
        <v>25.228204080327835</v>
      </c>
      <c r="N615" s="16">
        <f t="shared" si="28"/>
        <v>2.1397967837428191</v>
      </c>
      <c r="O615" s="41">
        <f t="shared" si="27"/>
        <v>2.1397967837428191</v>
      </c>
      <c r="P615" s="1">
        <v>8.1880000000000006</v>
      </c>
      <c r="Q615" s="16">
        <v>728.74</v>
      </c>
      <c r="S615" s="1"/>
    </row>
    <row r="616" spans="1:19" x14ac:dyDescent="0.2">
      <c r="A616" s="42">
        <f t="shared" si="29"/>
        <v>42661</v>
      </c>
      <c r="B616" s="16">
        <v>0.125</v>
      </c>
      <c r="C616" s="16">
        <v>92.7</v>
      </c>
      <c r="D616" s="16">
        <v>23.56</v>
      </c>
      <c r="E616" s="16">
        <v>21.43</v>
      </c>
      <c r="F616" s="16">
        <v>28.3</v>
      </c>
      <c r="G616" s="16">
        <v>2.87</v>
      </c>
      <c r="H616" s="16">
        <v>9.92</v>
      </c>
      <c r="I616" s="16">
        <v>161.19</v>
      </c>
      <c r="J616" s="41">
        <v>2.77</v>
      </c>
      <c r="K616" s="16">
        <v>13.01</v>
      </c>
      <c r="L616" s="16">
        <v>24.28</v>
      </c>
      <c r="M616" s="16">
        <v>28.314326766643021</v>
      </c>
      <c r="N616" s="16">
        <f t="shared" si="28"/>
        <v>2.1763510197265967</v>
      </c>
      <c r="O616" s="41">
        <f t="shared" si="27"/>
        <v>2.1763510197265967</v>
      </c>
      <c r="P616" s="1">
        <v>9.4079999999999995</v>
      </c>
      <c r="Q616" s="16">
        <v>729.33</v>
      </c>
      <c r="S616" s="1"/>
    </row>
    <row r="617" spans="1:19" x14ac:dyDescent="0.2">
      <c r="A617" s="42">
        <f t="shared" si="29"/>
        <v>42662</v>
      </c>
      <c r="B617" s="16">
        <v>0</v>
      </c>
      <c r="C617" s="16">
        <v>92.57</v>
      </c>
      <c r="D617" s="16">
        <v>23.47</v>
      </c>
      <c r="E617" s="16">
        <v>21.43</v>
      </c>
      <c r="F617" s="16">
        <v>27.04</v>
      </c>
      <c r="G617" s="16">
        <v>3.29</v>
      </c>
      <c r="H617" s="16">
        <v>9.92</v>
      </c>
      <c r="I617" s="16">
        <v>161.97999999999999</v>
      </c>
      <c r="J617" s="41">
        <v>2.65</v>
      </c>
      <c r="K617" s="16">
        <v>11.9</v>
      </c>
      <c r="L617" s="16">
        <v>24.21</v>
      </c>
      <c r="M617" s="16">
        <v>25.398239340180247</v>
      </c>
      <c r="N617" s="16">
        <f t="shared" si="28"/>
        <v>2.1343058269059032</v>
      </c>
      <c r="O617" s="41">
        <f t="shared" si="27"/>
        <v>2.1343058269059032</v>
      </c>
      <c r="P617" s="1">
        <v>8.048</v>
      </c>
      <c r="Q617" s="16">
        <v>729.05</v>
      </c>
      <c r="S617" s="1"/>
    </row>
    <row r="618" spans="1:19" x14ac:dyDescent="0.2">
      <c r="A618" s="42">
        <f t="shared" si="29"/>
        <v>42663</v>
      </c>
      <c r="B618" s="16">
        <v>0</v>
      </c>
      <c r="C618" s="16">
        <v>92.51</v>
      </c>
      <c r="D618" s="16">
        <v>24.3</v>
      </c>
      <c r="E618" s="16">
        <v>22.27</v>
      </c>
      <c r="F618" s="16">
        <v>28.52</v>
      </c>
      <c r="G618" s="16">
        <v>2.4300000000000002</v>
      </c>
      <c r="H618" s="16">
        <v>8</v>
      </c>
      <c r="I618" s="16">
        <v>157.51</v>
      </c>
      <c r="J618" s="41">
        <v>3</v>
      </c>
      <c r="K618" s="16">
        <v>14.23</v>
      </c>
      <c r="L618" s="16">
        <v>24.06</v>
      </c>
      <c r="M618" s="16">
        <v>30.87038526637561</v>
      </c>
      <c r="N618" s="16">
        <f t="shared" si="28"/>
        <v>2.1693875802091083</v>
      </c>
      <c r="O618" s="41">
        <f t="shared" si="27"/>
        <v>2.1693875802091083</v>
      </c>
      <c r="P618" s="1">
        <v>10.041</v>
      </c>
      <c r="Q618" s="16">
        <v>728.81</v>
      </c>
      <c r="S618" s="1"/>
    </row>
    <row r="619" spans="1:19" x14ac:dyDescent="0.2">
      <c r="A619" s="42">
        <f t="shared" si="29"/>
        <v>42664</v>
      </c>
      <c r="B619" s="16">
        <v>6.3449999999999998</v>
      </c>
      <c r="C619" s="16">
        <v>94.21</v>
      </c>
      <c r="D619" s="16">
        <v>24.27</v>
      </c>
      <c r="E619" s="16">
        <v>22.57</v>
      </c>
      <c r="F619" s="16">
        <v>29.34</v>
      </c>
      <c r="G619" s="16">
        <v>2.0699999999999998</v>
      </c>
      <c r="H619" s="16">
        <v>7.04</v>
      </c>
      <c r="I619" s="16">
        <v>67.7</v>
      </c>
      <c r="J619" s="41">
        <v>2.27</v>
      </c>
      <c r="K619" s="16">
        <v>10.45</v>
      </c>
      <c r="L619" s="16">
        <v>23.98</v>
      </c>
      <c r="M619" s="16">
        <v>22.285764644589154</v>
      </c>
      <c r="N619" s="16">
        <f t="shared" si="28"/>
        <v>2.1326090568984837</v>
      </c>
      <c r="O619" s="41">
        <f t="shared" si="27"/>
        <v>2.1326090568984837</v>
      </c>
      <c r="P619" s="1">
        <v>6.4960000000000004</v>
      </c>
      <c r="Q619" s="16">
        <v>729.01</v>
      </c>
      <c r="S619" s="1"/>
    </row>
    <row r="620" spans="1:19" x14ac:dyDescent="0.2">
      <c r="A620" s="42">
        <f t="shared" si="29"/>
        <v>42665</v>
      </c>
      <c r="B620" s="16">
        <v>0.25</v>
      </c>
      <c r="C620" s="16">
        <v>96.22</v>
      </c>
      <c r="D620" s="16">
        <v>23.75</v>
      </c>
      <c r="E620" s="16">
        <v>22.6</v>
      </c>
      <c r="F620" s="16">
        <v>26.87</v>
      </c>
      <c r="G620" s="16">
        <v>2.08</v>
      </c>
      <c r="H620" s="16">
        <v>7.64</v>
      </c>
      <c r="I620" s="16">
        <v>341.7</v>
      </c>
      <c r="J620" s="41">
        <v>1.74</v>
      </c>
      <c r="K620" s="16">
        <v>7.8</v>
      </c>
      <c r="L620" s="16">
        <v>23.89</v>
      </c>
      <c r="M620" s="16">
        <v>16.945292364742912</v>
      </c>
      <c r="N620" s="16">
        <f t="shared" si="28"/>
        <v>2.1724733800952452</v>
      </c>
      <c r="O620" s="41">
        <f t="shared" si="27"/>
        <v>2.1724733800952452</v>
      </c>
      <c r="P620" s="1">
        <v>4.92</v>
      </c>
      <c r="Q620" s="16">
        <v>730.02</v>
      </c>
      <c r="S620" s="1"/>
    </row>
    <row r="621" spans="1:19" x14ac:dyDescent="0.2">
      <c r="A621" s="42">
        <f t="shared" si="29"/>
        <v>42666</v>
      </c>
      <c r="B621" s="16">
        <v>25.490000000000002</v>
      </c>
      <c r="C621" s="16">
        <v>98.33</v>
      </c>
      <c r="D621" s="16">
        <v>23.11</v>
      </c>
      <c r="E621" s="16">
        <v>21.91</v>
      </c>
      <c r="F621" s="16">
        <v>27.2</v>
      </c>
      <c r="G621" s="16">
        <v>2.95</v>
      </c>
      <c r="H621" s="16">
        <v>7.06</v>
      </c>
      <c r="I621" s="16">
        <v>332.91</v>
      </c>
      <c r="J621" s="41">
        <v>1.55</v>
      </c>
      <c r="K621" s="16">
        <v>7.43</v>
      </c>
      <c r="L621" s="16">
        <v>23.87</v>
      </c>
      <c r="M621" s="16">
        <v>16.459551393762087</v>
      </c>
      <c r="N621" s="16">
        <f t="shared" si="28"/>
        <v>2.215282825539985</v>
      </c>
      <c r="O621" s="41">
        <f t="shared" si="27"/>
        <v>2.215282825539985</v>
      </c>
      <c r="P621" s="1">
        <v>5.51</v>
      </c>
      <c r="Q621" s="16">
        <v>730.88</v>
      </c>
      <c r="S621" s="1"/>
    </row>
    <row r="622" spans="1:19" x14ac:dyDescent="0.2">
      <c r="A622" s="42">
        <f t="shared" si="29"/>
        <v>42667</v>
      </c>
      <c r="B622" s="16">
        <v>7.2249999999999996</v>
      </c>
      <c r="C622" s="16">
        <v>95.77</v>
      </c>
      <c r="D622" s="16">
        <v>24.08</v>
      </c>
      <c r="E622" s="16">
        <v>22.47</v>
      </c>
      <c r="F622" s="16">
        <v>28.23</v>
      </c>
      <c r="G622" s="16">
        <v>2.77</v>
      </c>
      <c r="H622" s="16">
        <v>8.6999999999999993</v>
      </c>
      <c r="I622" s="16">
        <v>334.3</v>
      </c>
      <c r="J622" s="41">
        <v>2.82</v>
      </c>
      <c r="K622" s="16">
        <v>13.68</v>
      </c>
      <c r="L622" s="16">
        <v>23.72</v>
      </c>
      <c r="M622" s="16">
        <v>29.347584730349823</v>
      </c>
      <c r="N622" s="16">
        <f t="shared" si="28"/>
        <v>2.1452912814583205</v>
      </c>
      <c r="O622" s="41">
        <f t="shared" si="27"/>
        <v>2.1452912814583205</v>
      </c>
      <c r="P622" s="1">
        <v>10.128</v>
      </c>
      <c r="Q622" s="16">
        <v>730.53</v>
      </c>
      <c r="S622" s="1"/>
    </row>
    <row r="623" spans="1:19" x14ac:dyDescent="0.2">
      <c r="A623" s="42">
        <f t="shared" si="29"/>
        <v>42668</v>
      </c>
      <c r="B623" s="16">
        <v>6.33</v>
      </c>
      <c r="C623" s="16">
        <v>95.05</v>
      </c>
      <c r="D623" s="16">
        <v>23.37</v>
      </c>
      <c r="E623" s="16">
        <v>21.48</v>
      </c>
      <c r="F623" s="16">
        <v>27.1</v>
      </c>
      <c r="G623" s="16">
        <v>2.46</v>
      </c>
      <c r="H623" s="16">
        <v>10.8</v>
      </c>
      <c r="I623" s="16">
        <v>322.39999999999998</v>
      </c>
      <c r="J623" s="41">
        <v>2.48</v>
      </c>
      <c r="K623" s="16">
        <v>11.59</v>
      </c>
      <c r="L623" s="16">
        <v>23.76</v>
      </c>
      <c r="M623" s="16">
        <v>24.533547835808836</v>
      </c>
      <c r="N623" s="16">
        <f t="shared" si="28"/>
        <v>2.1167858357039546</v>
      </c>
      <c r="O623" s="41">
        <f t="shared" si="27"/>
        <v>2.1167858357039546</v>
      </c>
      <c r="P623" s="1">
        <v>7.6120000000000001</v>
      </c>
      <c r="Q623" s="16">
        <v>729.84</v>
      </c>
      <c r="S623" s="1"/>
    </row>
    <row r="624" spans="1:19" x14ac:dyDescent="0.2">
      <c r="A624" s="42">
        <f t="shared" si="29"/>
        <v>42669</v>
      </c>
      <c r="B624" s="16">
        <v>1.2549999999999999</v>
      </c>
      <c r="C624" s="16">
        <v>94.59</v>
      </c>
      <c r="D624" s="16">
        <v>22.1</v>
      </c>
      <c r="E624" s="16">
        <v>20.67</v>
      </c>
      <c r="F624" s="16">
        <v>24.98</v>
      </c>
      <c r="G624" s="16">
        <v>2.09</v>
      </c>
      <c r="H624" s="16">
        <v>7.39</v>
      </c>
      <c r="I624" s="16">
        <v>223.51</v>
      </c>
      <c r="J624" s="41">
        <v>1.58</v>
      </c>
      <c r="K624" s="16">
        <v>7.04</v>
      </c>
      <c r="L624" s="16">
        <v>23.82</v>
      </c>
      <c r="M624" s="16">
        <v>15.253752569320904</v>
      </c>
      <c r="N624" s="16">
        <f t="shared" si="28"/>
        <v>2.1667262172330828</v>
      </c>
      <c r="O624" s="41">
        <f t="shared" si="27"/>
        <v>2.1667262172330828</v>
      </c>
      <c r="P624" s="1">
        <v>3.6579999999999999</v>
      </c>
      <c r="Q624" s="16">
        <v>729.48</v>
      </c>
      <c r="S624" s="1"/>
    </row>
    <row r="625" spans="1:19" x14ac:dyDescent="0.2">
      <c r="A625" s="42">
        <f t="shared" si="29"/>
        <v>42670</v>
      </c>
      <c r="B625" s="16">
        <v>2.91</v>
      </c>
      <c r="C625" s="16">
        <v>91.96</v>
      </c>
      <c r="D625" s="16">
        <v>23.1</v>
      </c>
      <c r="E625" s="16">
        <v>20.45</v>
      </c>
      <c r="F625" s="16">
        <v>27.83</v>
      </c>
      <c r="G625" s="16">
        <v>2.48</v>
      </c>
      <c r="H625" s="16">
        <v>7.51</v>
      </c>
      <c r="I625" s="16">
        <v>167.12</v>
      </c>
      <c r="J625" s="41">
        <v>2.97</v>
      </c>
      <c r="K625" s="16">
        <v>13.64</v>
      </c>
      <c r="L625" s="16">
        <v>23.68</v>
      </c>
      <c r="M625" s="16">
        <v>28.816310943341449</v>
      </c>
      <c r="N625" s="16">
        <f t="shared" si="28"/>
        <v>2.1126327671071441</v>
      </c>
      <c r="O625" s="41">
        <f t="shared" si="27"/>
        <v>2.1126327671071441</v>
      </c>
      <c r="P625" s="1">
        <v>9.3369999999999997</v>
      </c>
      <c r="Q625" s="16">
        <v>729.18</v>
      </c>
      <c r="S625" s="1"/>
    </row>
    <row r="626" spans="1:19" x14ac:dyDescent="0.2">
      <c r="A626" s="42">
        <f t="shared" si="29"/>
        <v>42671</v>
      </c>
      <c r="B626" s="16">
        <v>38.844999999999999</v>
      </c>
      <c r="C626" s="16">
        <v>91.76</v>
      </c>
      <c r="D626" s="16">
        <v>23.85</v>
      </c>
      <c r="E626" s="16">
        <v>21.84</v>
      </c>
      <c r="F626" s="16">
        <v>29.16</v>
      </c>
      <c r="G626" s="16">
        <v>2.0699999999999998</v>
      </c>
      <c r="H626" s="16">
        <v>5.45</v>
      </c>
      <c r="I626" s="16">
        <v>144.82</v>
      </c>
      <c r="J626" s="41">
        <v>2.66</v>
      </c>
      <c r="K626" s="16">
        <v>12.45</v>
      </c>
      <c r="L626" s="16">
        <v>23.59</v>
      </c>
      <c r="M626" s="16">
        <v>26.489039724141982</v>
      </c>
      <c r="N626" s="16">
        <f t="shared" si="28"/>
        <v>2.1276337127824885</v>
      </c>
      <c r="O626" s="41">
        <f t="shared" si="27"/>
        <v>2.1276337127824885</v>
      </c>
      <c r="P626" s="1">
        <v>8.6319999999999997</v>
      </c>
      <c r="Q626" s="16">
        <v>729.3</v>
      </c>
      <c r="S626" s="1"/>
    </row>
    <row r="627" spans="1:19" x14ac:dyDescent="0.2">
      <c r="A627" s="42">
        <f t="shared" si="29"/>
        <v>42672</v>
      </c>
      <c r="B627" s="16">
        <v>5.43</v>
      </c>
      <c r="C627" s="16">
        <v>92.69</v>
      </c>
      <c r="D627" s="16">
        <v>23.35</v>
      </c>
      <c r="E627" s="16">
        <v>21.88</v>
      </c>
      <c r="F627" s="16">
        <v>25.97</v>
      </c>
      <c r="G627" s="16">
        <v>1.72</v>
      </c>
      <c r="H627" s="16">
        <v>6.47</v>
      </c>
      <c r="I627" s="16">
        <v>85.42</v>
      </c>
      <c r="J627" s="41">
        <v>1.65</v>
      </c>
      <c r="K627" s="16">
        <v>7</v>
      </c>
      <c r="L627" s="16">
        <v>23.5</v>
      </c>
      <c r="M627" s="16">
        <v>15.450744638662112</v>
      </c>
      <c r="N627" s="16">
        <f t="shared" si="28"/>
        <v>2.2072492340945873</v>
      </c>
      <c r="O627" s="41">
        <f t="shared" si="27"/>
        <v>2.2072492340945873</v>
      </c>
      <c r="P627" s="1">
        <v>3.4390000000000001</v>
      </c>
      <c r="Q627" s="16">
        <v>730.15</v>
      </c>
      <c r="S627" s="1"/>
    </row>
    <row r="628" spans="1:19" x14ac:dyDescent="0.2">
      <c r="A628" s="42">
        <f t="shared" si="29"/>
        <v>42673</v>
      </c>
      <c r="B628" s="16">
        <v>21.439999999999998</v>
      </c>
      <c r="C628" s="16">
        <v>92.53</v>
      </c>
      <c r="D628" s="16">
        <v>23.68</v>
      </c>
      <c r="E628" s="16">
        <v>21.7</v>
      </c>
      <c r="F628" s="16">
        <v>28.03</v>
      </c>
      <c r="G628" s="16">
        <v>1.86</v>
      </c>
      <c r="H628" s="16">
        <v>6.08</v>
      </c>
      <c r="I628" s="16">
        <v>355.5</v>
      </c>
      <c r="J628" s="41">
        <v>2.4500000000000002</v>
      </c>
      <c r="K628" s="16">
        <v>10.61</v>
      </c>
      <c r="L628" s="16">
        <v>23.41</v>
      </c>
      <c r="M628" s="16">
        <v>23.016968101972768</v>
      </c>
      <c r="N628" s="16">
        <f t="shared" si="28"/>
        <v>2.1693655138522874</v>
      </c>
      <c r="O628" s="41">
        <f t="shared" si="27"/>
        <v>2.1693655138522874</v>
      </c>
      <c r="P628" s="1">
        <v>6.8979999999999997</v>
      </c>
      <c r="Q628" s="16">
        <v>730.05</v>
      </c>
      <c r="S628" s="1"/>
    </row>
    <row r="629" spans="1:19" x14ac:dyDescent="0.2">
      <c r="A629" s="42">
        <f t="shared" si="29"/>
        <v>42674</v>
      </c>
      <c r="B629" s="16">
        <v>6.915</v>
      </c>
      <c r="C629" s="16">
        <v>97.93</v>
      </c>
      <c r="D629" s="16">
        <v>22.99</v>
      </c>
      <c r="E629" s="16">
        <v>21.06</v>
      </c>
      <c r="F629" s="16">
        <v>26.33</v>
      </c>
      <c r="G629" s="16">
        <v>2.88</v>
      </c>
      <c r="H629" s="16">
        <v>9.06</v>
      </c>
      <c r="I629" s="16">
        <v>298.8</v>
      </c>
      <c r="J629" s="41">
        <v>2.1</v>
      </c>
      <c r="K629" s="16">
        <v>10.74</v>
      </c>
      <c r="L629" s="16">
        <v>23.35</v>
      </c>
      <c r="M629" s="16">
        <v>23.307272204159812</v>
      </c>
      <c r="N629" s="16">
        <f t="shared" si="28"/>
        <v>2.1701370767374124</v>
      </c>
      <c r="O629" s="41">
        <f t="shared" si="27"/>
        <v>2.1701370767374124</v>
      </c>
      <c r="P629" s="1">
        <v>8.9039999999999999</v>
      </c>
      <c r="Q629" s="16">
        <v>729.32</v>
      </c>
      <c r="S629" s="1"/>
    </row>
    <row r="630" spans="1:19" x14ac:dyDescent="0.2">
      <c r="A630" s="42">
        <f t="shared" si="29"/>
        <v>42675</v>
      </c>
      <c r="B630" s="16">
        <v>23.655000000000001</v>
      </c>
      <c r="C630" s="16">
        <v>94.65</v>
      </c>
      <c r="D630" s="16">
        <v>22.83</v>
      </c>
      <c r="E630" s="16">
        <v>21.06</v>
      </c>
      <c r="F630" s="16">
        <v>26</v>
      </c>
      <c r="G630" s="16">
        <v>1.67</v>
      </c>
      <c r="H630" s="16">
        <v>5.65</v>
      </c>
      <c r="I630" s="16">
        <v>196.11</v>
      </c>
      <c r="J630" s="41">
        <v>1.47</v>
      </c>
      <c r="K630" s="16">
        <v>6.16</v>
      </c>
      <c r="L630" s="16">
        <v>23.27</v>
      </c>
      <c r="M630" s="16">
        <v>13.133495822990529</v>
      </c>
      <c r="N630" s="16">
        <f t="shared" si="28"/>
        <v>2.1320610102257351</v>
      </c>
      <c r="O630" s="41">
        <f t="shared" si="27"/>
        <v>2.1320610102257351</v>
      </c>
      <c r="P630" s="1">
        <v>4.1059999999999999</v>
      </c>
      <c r="Q630" s="16">
        <v>729.43</v>
      </c>
      <c r="S630" s="1"/>
    </row>
    <row r="631" spans="1:19" x14ac:dyDescent="0.2">
      <c r="A631" s="42">
        <f t="shared" si="29"/>
        <v>42676</v>
      </c>
      <c r="B631" s="16">
        <v>56.734999999999999</v>
      </c>
      <c r="C631" s="16">
        <v>88.62</v>
      </c>
      <c r="D631" s="16">
        <v>23.71</v>
      </c>
      <c r="E631" s="16">
        <v>20.6</v>
      </c>
      <c r="F631" s="16">
        <v>28.81</v>
      </c>
      <c r="G631" s="16">
        <v>1.96</v>
      </c>
      <c r="H631" s="16">
        <v>8.08</v>
      </c>
      <c r="I631" s="16">
        <v>153.79</v>
      </c>
      <c r="J631" s="41">
        <v>3.5</v>
      </c>
      <c r="K631" s="16">
        <v>16.149999999999999</v>
      </c>
      <c r="L631" s="16">
        <v>23.27</v>
      </c>
      <c r="M631" s="16">
        <v>34.961426706422202</v>
      </c>
      <c r="N631" s="16">
        <f t="shared" si="28"/>
        <v>2.1647942233078763</v>
      </c>
      <c r="O631" s="41">
        <f t="shared" si="27"/>
        <v>2.1647942233078763</v>
      </c>
      <c r="P631" s="1">
        <v>11.986000000000001</v>
      </c>
      <c r="Q631" s="16">
        <v>729.83</v>
      </c>
      <c r="S631" s="1"/>
    </row>
    <row r="632" spans="1:19" x14ac:dyDescent="0.2">
      <c r="A632" s="42">
        <f t="shared" si="29"/>
        <v>42677</v>
      </c>
      <c r="B632" s="16">
        <v>39.33</v>
      </c>
      <c r="C632" s="16">
        <v>94.57</v>
      </c>
      <c r="D632" s="16">
        <v>23.54</v>
      </c>
      <c r="E632" s="16">
        <v>21.6</v>
      </c>
      <c r="F632" s="16">
        <v>28.5</v>
      </c>
      <c r="G632" s="16">
        <v>2.1800000000000002</v>
      </c>
      <c r="H632" s="16">
        <v>8.5500000000000007</v>
      </c>
      <c r="I632" s="16">
        <v>296.42</v>
      </c>
      <c r="J632" s="41">
        <v>2.5099999999999998</v>
      </c>
      <c r="K632" s="16">
        <v>13.79</v>
      </c>
      <c r="L632" s="16">
        <v>23.13</v>
      </c>
      <c r="M632" s="16">
        <v>29.760749675783881</v>
      </c>
      <c r="N632" s="16">
        <f t="shared" si="28"/>
        <v>2.1581399329792519</v>
      </c>
      <c r="O632" s="41">
        <f t="shared" si="27"/>
        <v>2.1581399329792519</v>
      </c>
      <c r="P632" s="1">
        <v>10.651</v>
      </c>
      <c r="Q632" s="16">
        <v>729.92</v>
      </c>
      <c r="S632" s="1"/>
    </row>
    <row r="633" spans="1:19" x14ac:dyDescent="0.2">
      <c r="A633" s="42">
        <f t="shared" si="29"/>
        <v>42678</v>
      </c>
      <c r="B633" s="16">
        <v>5.1899999999999995</v>
      </c>
      <c r="C633" s="16">
        <v>90.53</v>
      </c>
      <c r="D633" s="16">
        <v>23.93</v>
      </c>
      <c r="E633" s="16">
        <v>22.11</v>
      </c>
      <c r="F633" s="16">
        <v>27.93</v>
      </c>
      <c r="G633" s="16">
        <v>2.13</v>
      </c>
      <c r="H633" s="16">
        <v>7.68</v>
      </c>
      <c r="I633" s="16">
        <v>18.03</v>
      </c>
      <c r="J633" s="41">
        <v>2.5099999999999998</v>
      </c>
      <c r="K633" s="16">
        <v>12.09</v>
      </c>
      <c r="L633" s="16">
        <v>23.06</v>
      </c>
      <c r="M633" s="16">
        <v>26.218002828736996</v>
      </c>
      <c r="N633" s="16">
        <f t="shared" si="28"/>
        <v>2.1685692993165424</v>
      </c>
      <c r="O633" s="41">
        <f t="shared" ref="O633:O696" si="30">N633-$N2408</f>
        <v>2.1685692993165424</v>
      </c>
      <c r="P633" s="1">
        <v>8.09</v>
      </c>
      <c r="Q633" s="16">
        <v>729.82</v>
      </c>
      <c r="S633" s="1"/>
    </row>
    <row r="634" spans="1:19" x14ac:dyDescent="0.2">
      <c r="A634" s="42">
        <f t="shared" si="29"/>
        <v>42679</v>
      </c>
      <c r="B634" s="16">
        <v>21.82</v>
      </c>
      <c r="C634" s="16">
        <v>92.99</v>
      </c>
      <c r="D634" s="16">
        <v>23.92</v>
      </c>
      <c r="E634" s="16">
        <v>22.11</v>
      </c>
      <c r="F634" s="16">
        <v>28.32</v>
      </c>
      <c r="G634" s="16">
        <v>2.66</v>
      </c>
      <c r="H634" s="16">
        <v>10.58</v>
      </c>
      <c r="I634" s="16">
        <v>337</v>
      </c>
      <c r="J634" s="41">
        <v>2.64</v>
      </c>
      <c r="K634" s="16">
        <v>11.99</v>
      </c>
      <c r="L634" s="16">
        <v>23.02</v>
      </c>
      <c r="M634" s="16">
        <v>26.512626932444675</v>
      </c>
      <c r="N634" s="16">
        <f t="shared" si="28"/>
        <v>2.2112282679269954</v>
      </c>
      <c r="O634" s="41">
        <f t="shared" si="30"/>
        <v>2.2112282679269954</v>
      </c>
      <c r="P634" s="1">
        <v>8.4049999999999994</v>
      </c>
      <c r="Q634" s="16">
        <v>730.37</v>
      </c>
      <c r="S634" s="1"/>
    </row>
    <row r="635" spans="1:19" x14ac:dyDescent="0.2">
      <c r="A635" s="42">
        <f t="shared" si="29"/>
        <v>42680</v>
      </c>
      <c r="B635" s="16">
        <v>0.125</v>
      </c>
      <c r="C635" s="16">
        <v>95.03</v>
      </c>
      <c r="D635" s="16">
        <v>22.4</v>
      </c>
      <c r="E635" s="16">
        <v>20.75</v>
      </c>
      <c r="F635" s="16">
        <v>26.12</v>
      </c>
      <c r="G635" s="16">
        <v>3.28</v>
      </c>
      <c r="H635" s="16">
        <v>10.039999999999999</v>
      </c>
      <c r="I635" s="16">
        <v>325.98</v>
      </c>
      <c r="J635" s="41">
        <v>2.77</v>
      </c>
      <c r="K635" s="16">
        <v>13.81</v>
      </c>
      <c r="L635" s="16">
        <v>23.07</v>
      </c>
      <c r="M635" s="16">
        <v>29.214528683514093</v>
      </c>
      <c r="N635" s="16">
        <f t="shared" si="28"/>
        <v>2.1154618887410637</v>
      </c>
      <c r="O635" s="41">
        <f t="shared" si="30"/>
        <v>2.1154618887410637</v>
      </c>
      <c r="P635" s="1">
        <v>10.125</v>
      </c>
      <c r="Q635" s="16">
        <v>730.67</v>
      </c>
      <c r="S635" s="1"/>
    </row>
    <row r="636" spans="1:19" x14ac:dyDescent="0.2">
      <c r="A636" s="42">
        <f t="shared" si="29"/>
        <v>42681</v>
      </c>
      <c r="B636" s="16">
        <v>83.2</v>
      </c>
      <c r="C636" s="16">
        <v>98.71</v>
      </c>
      <c r="D636" s="16">
        <v>21.72</v>
      </c>
      <c r="E636" s="16">
        <v>20.25</v>
      </c>
      <c r="F636" s="16">
        <v>23.48</v>
      </c>
      <c r="G636" s="16">
        <v>3.08</v>
      </c>
      <c r="H636" s="16">
        <v>9.0399999999999991</v>
      </c>
      <c r="I636" s="16">
        <v>325.77999999999997</v>
      </c>
      <c r="J636" s="41">
        <v>0.37</v>
      </c>
      <c r="K636" s="16">
        <v>1.73</v>
      </c>
      <c r="L636" s="16">
        <v>22.97</v>
      </c>
      <c r="M636" s="16">
        <v>4.5925072165625398</v>
      </c>
      <c r="N636" s="16">
        <f t="shared" si="28"/>
        <v>2.6546284488800809</v>
      </c>
      <c r="O636" s="41">
        <f t="shared" si="30"/>
        <v>2.6546284488800809</v>
      </c>
      <c r="P636" s="1">
        <v>0.621</v>
      </c>
      <c r="Q636" s="16">
        <v>730.43</v>
      </c>
      <c r="S636" s="1"/>
    </row>
    <row r="637" spans="1:19" x14ac:dyDescent="0.2">
      <c r="A637" s="42">
        <f t="shared" si="29"/>
        <v>42682</v>
      </c>
      <c r="B637" s="16">
        <v>0.125</v>
      </c>
      <c r="C637" s="16">
        <v>90.39</v>
      </c>
      <c r="D637" s="16">
        <v>23.49</v>
      </c>
      <c r="E637" s="16">
        <v>21.03</v>
      </c>
      <c r="F637" s="16">
        <v>26.96</v>
      </c>
      <c r="G637" s="16">
        <v>3.28</v>
      </c>
      <c r="H637" s="16">
        <v>8.25</v>
      </c>
      <c r="I637" s="16">
        <v>320.38</v>
      </c>
      <c r="J637" s="41">
        <v>3.84</v>
      </c>
      <c r="K637" s="16">
        <v>17.64</v>
      </c>
      <c r="L637" s="16">
        <v>22.94</v>
      </c>
      <c r="M637" s="16">
        <v>37.679571663209224</v>
      </c>
      <c r="N637" s="16">
        <f t="shared" si="28"/>
        <v>2.136030139637711</v>
      </c>
      <c r="O637" s="41">
        <f t="shared" si="30"/>
        <v>2.136030139637711</v>
      </c>
      <c r="P637" s="1">
        <v>12.612</v>
      </c>
      <c r="Q637" s="16">
        <v>730.21</v>
      </c>
      <c r="S637" s="1"/>
    </row>
    <row r="638" spans="1:19" x14ac:dyDescent="0.2">
      <c r="A638" s="42">
        <f t="shared" si="29"/>
        <v>42683</v>
      </c>
      <c r="B638" s="16">
        <v>0</v>
      </c>
      <c r="C638" s="16">
        <v>87.51</v>
      </c>
      <c r="D638" s="16">
        <v>24.13</v>
      </c>
      <c r="E638" s="16">
        <v>22.01</v>
      </c>
      <c r="F638" s="16">
        <v>27.7</v>
      </c>
      <c r="G638" s="16">
        <v>3.51</v>
      </c>
      <c r="H638" s="16">
        <v>8.6999999999999993</v>
      </c>
      <c r="I638" s="16">
        <v>329.71</v>
      </c>
      <c r="J638" s="41">
        <v>3.9</v>
      </c>
      <c r="K638" s="16">
        <v>18.41</v>
      </c>
      <c r="L638" s="16">
        <v>22.87</v>
      </c>
      <c r="M638" s="16">
        <v>40.376548612545115</v>
      </c>
      <c r="N638" s="16">
        <f t="shared" si="28"/>
        <v>2.1931856932398217</v>
      </c>
      <c r="O638" s="41">
        <f t="shared" si="30"/>
        <v>2.1931856932398217</v>
      </c>
      <c r="P638" s="1">
        <v>12.500999999999999</v>
      </c>
      <c r="Q638" s="16">
        <v>729.78</v>
      </c>
      <c r="S638" s="1"/>
    </row>
    <row r="639" spans="1:19" x14ac:dyDescent="0.2">
      <c r="A639" s="42">
        <f t="shared" si="29"/>
        <v>42684</v>
      </c>
      <c r="B639" s="16">
        <v>8.2349999999999994</v>
      </c>
      <c r="C639" s="16">
        <v>95.86</v>
      </c>
      <c r="D639" s="16">
        <v>23.65</v>
      </c>
      <c r="E639" s="16">
        <v>21.92</v>
      </c>
      <c r="F639" s="16">
        <v>26.87</v>
      </c>
      <c r="G639" s="16">
        <v>3.7</v>
      </c>
      <c r="H639" s="16">
        <v>8.5299999999999994</v>
      </c>
      <c r="I639" s="16">
        <v>337.32</v>
      </c>
      <c r="J639" s="41">
        <v>1.87</v>
      </c>
      <c r="K639" s="16">
        <v>9.5399999999999991</v>
      </c>
      <c r="L639" s="16">
        <v>22.65</v>
      </c>
      <c r="M639" s="16">
        <v>20.452442399259724</v>
      </c>
      <c r="N639" s="16">
        <f t="shared" si="28"/>
        <v>2.143861886714856</v>
      </c>
      <c r="O639" s="41">
        <f t="shared" si="30"/>
        <v>2.143861886714856</v>
      </c>
      <c r="P639" s="1">
        <v>6.8319999999999999</v>
      </c>
      <c r="Q639" s="16">
        <v>730.34</v>
      </c>
      <c r="S639" s="1"/>
    </row>
    <row r="640" spans="1:19" x14ac:dyDescent="0.2">
      <c r="A640" s="42">
        <f t="shared" si="29"/>
        <v>42685</v>
      </c>
      <c r="B640" s="16">
        <v>23.42</v>
      </c>
      <c r="C640" s="16">
        <v>97.36</v>
      </c>
      <c r="D640" s="16">
        <v>22.56</v>
      </c>
      <c r="E640" s="16">
        <v>20.45</v>
      </c>
      <c r="F640" s="16">
        <v>24.52</v>
      </c>
      <c r="G640" s="16">
        <v>2.9</v>
      </c>
      <c r="H640" s="16">
        <v>8.19</v>
      </c>
      <c r="I640" s="16">
        <v>329.81</v>
      </c>
      <c r="J640" s="41">
        <v>0.86</v>
      </c>
      <c r="K640" s="16">
        <v>3.98</v>
      </c>
      <c r="L640" s="16">
        <v>22.6</v>
      </c>
      <c r="M640" s="16">
        <v>8.6050110289638813</v>
      </c>
      <c r="N640" s="16">
        <f t="shared" si="28"/>
        <v>2.1620630726039902</v>
      </c>
      <c r="O640" s="41">
        <f t="shared" si="30"/>
        <v>2.1620630726039902</v>
      </c>
      <c r="P640" s="1">
        <v>2.794</v>
      </c>
      <c r="Q640" s="16">
        <v>729.92</v>
      </c>
      <c r="S640" s="1"/>
    </row>
    <row r="641" spans="1:19" x14ac:dyDescent="0.2">
      <c r="A641" s="42">
        <f t="shared" si="29"/>
        <v>42686</v>
      </c>
      <c r="B641" s="16">
        <v>76.28</v>
      </c>
      <c r="C641" s="16">
        <v>99.83</v>
      </c>
      <c r="D641" s="16">
        <v>22.48</v>
      </c>
      <c r="E641" s="16">
        <v>21.18</v>
      </c>
      <c r="F641" s="16">
        <v>23.88</v>
      </c>
      <c r="G641" s="16">
        <v>2.8</v>
      </c>
      <c r="H641" s="16">
        <v>8.15</v>
      </c>
      <c r="I641" s="16">
        <v>307.94</v>
      </c>
      <c r="J641" s="41">
        <v>0.88</v>
      </c>
      <c r="K641" s="16">
        <v>4.21</v>
      </c>
      <c r="L641" s="16">
        <v>22.57</v>
      </c>
      <c r="M641" s="16">
        <v>9.5433153592470052</v>
      </c>
      <c r="N641" s="16">
        <f t="shared" si="28"/>
        <v>2.2668207504149658</v>
      </c>
      <c r="O641" s="41">
        <f t="shared" si="30"/>
        <v>2.2668207504149658</v>
      </c>
      <c r="P641" s="1">
        <v>3.53</v>
      </c>
      <c r="Q641" s="16">
        <v>730.41</v>
      </c>
      <c r="S641" s="1"/>
    </row>
    <row r="642" spans="1:19" x14ac:dyDescent="0.2">
      <c r="A642" s="42">
        <f t="shared" si="29"/>
        <v>42687</v>
      </c>
      <c r="B642" s="16">
        <v>0.125</v>
      </c>
      <c r="C642" s="16">
        <v>95.3</v>
      </c>
      <c r="D642" s="16">
        <v>23.49</v>
      </c>
      <c r="E642" s="16">
        <v>21.63</v>
      </c>
      <c r="F642" s="16">
        <v>26.16</v>
      </c>
      <c r="G642" s="16">
        <v>3.33</v>
      </c>
      <c r="H642" s="16">
        <v>8.92</v>
      </c>
      <c r="I642" s="16">
        <v>317.14999999999998</v>
      </c>
      <c r="J642" s="41">
        <v>2.42</v>
      </c>
      <c r="K642" s="16">
        <v>11.27</v>
      </c>
      <c r="L642" s="16">
        <v>22.5</v>
      </c>
      <c r="M642" s="16">
        <v>24.48326301810858</v>
      </c>
      <c r="N642" s="16">
        <f t="shared" si="28"/>
        <v>2.1724279519173542</v>
      </c>
      <c r="O642" s="41">
        <f t="shared" si="30"/>
        <v>2.1724279519173542</v>
      </c>
      <c r="P642" s="1">
        <v>8.59</v>
      </c>
      <c r="Q642" s="16">
        <v>729.97</v>
      </c>
      <c r="S642" s="1"/>
    </row>
    <row r="643" spans="1:19" x14ac:dyDescent="0.2">
      <c r="A643" s="42">
        <f t="shared" si="29"/>
        <v>42688</v>
      </c>
      <c r="B643" s="16">
        <v>6.8049999999999997</v>
      </c>
      <c r="C643" s="16">
        <v>98.71</v>
      </c>
      <c r="D643" s="16">
        <v>22.73</v>
      </c>
      <c r="E643" s="16">
        <v>21.42</v>
      </c>
      <c r="F643" s="16">
        <v>24.19</v>
      </c>
      <c r="G643" s="16">
        <v>2.62</v>
      </c>
      <c r="H643" s="16">
        <v>8.4700000000000006</v>
      </c>
      <c r="I643" s="16">
        <v>291.91000000000003</v>
      </c>
      <c r="J643" s="41">
        <v>1.0900000000000001</v>
      </c>
      <c r="K643" s="16">
        <v>5.85</v>
      </c>
      <c r="L643" s="16">
        <v>22.49</v>
      </c>
      <c r="M643" s="16">
        <v>12.830058916180738</v>
      </c>
      <c r="N643" s="16">
        <f t="shared" si="28"/>
        <v>2.1931724643043999</v>
      </c>
      <c r="O643" s="41">
        <f t="shared" si="30"/>
        <v>2.1931724643043999</v>
      </c>
      <c r="P643" s="1">
        <v>4.5199999999999996</v>
      </c>
      <c r="Q643" s="16">
        <v>729.45</v>
      </c>
      <c r="S643" s="1"/>
    </row>
    <row r="644" spans="1:19" x14ac:dyDescent="0.2">
      <c r="A644" s="42">
        <f t="shared" si="29"/>
        <v>42689</v>
      </c>
      <c r="B644" s="16">
        <v>6.4050000000000002</v>
      </c>
      <c r="C644" s="16">
        <v>98.73</v>
      </c>
      <c r="D644" s="16">
        <v>22.27</v>
      </c>
      <c r="E644" s="16">
        <v>21.63</v>
      </c>
      <c r="F644" s="16">
        <v>23.78</v>
      </c>
      <c r="G644" s="16">
        <v>2.16</v>
      </c>
      <c r="H644" s="16">
        <v>5.78</v>
      </c>
      <c r="I644" s="16">
        <v>205.24</v>
      </c>
      <c r="J644" s="41">
        <v>0.99</v>
      </c>
      <c r="K644" s="16">
        <v>4.82</v>
      </c>
      <c r="L644" s="16">
        <v>22.46</v>
      </c>
      <c r="M644" s="16">
        <v>10.952759055371187</v>
      </c>
      <c r="N644" s="16">
        <f t="shared" si="28"/>
        <v>2.2723566504919472</v>
      </c>
      <c r="O644" s="41">
        <f t="shared" si="30"/>
        <v>2.2723566504919472</v>
      </c>
      <c r="P644" s="1">
        <v>3.6629999999999998</v>
      </c>
      <c r="Q644" s="16">
        <v>729.11</v>
      </c>
      <c r="S644" s="1"/>
    </row>
    <row r="645" spans="1:19" x14ac:dyDescent="0.2">
      <c r="A645" s="42">
        <f t="shared" si="29"/>
        <v>42690</v>
      </c>
      <c r="B645" s="16">
        <v>14.824999999999999</v>
      </c>
      <c r="C645" s="16">
        <v>96.52</v>
      </c>
      <c r="D645" s="16">
        <v>22.19</v>
      </c>
      <c r="E645" s="16">
        <v>20.82</v>
      </c>
      <c r="F645" s="16">
        <v>26.43</v>
      </c>
      <c r="G645" s="16">
        <v>2.27</v>
      </c>
      <c r="H645" s="16">
        <v>8.76</v>
      </c>
      <c r="I645" s="16">
        <v>184.35</v>
      </c>
      <c r="J645" s="41">
        <v>1.77</v>
      </c>
      <c r="K645" s="16">
        <v>7.99</v>
      </c>
      <c r="L645" s="16">
        <v>22.42</v>
      </c>
      <c r="M645" s="16">
        <v>17.65714221531406</v>
      </c>
      <c r="N645" s="16">
        <f t="shared" si="28"/>
        <v>2.20990515836221</v>
      </c>
      <c r="O645" s="41">
        <f t="shared" si="30"/>
        <v>2.20990515836221</v>
      </c>
      <c r="P645" s="1">
        <v>6.0910000000000002</v>
      </c>
      <c r="Q645" s="16">
        <v>728.83</v>
      </c>
      <c r="S645" s="1"/>
    </row>
    <row r="646" spans="1:19" x14ac:dyDescent="0.2">
      <c r="A646" s="42">
        <f t="shared" si="29"/>
        <v>42691</v>
      </c>
      <c r="B646" s="16">
        <v>25.740000000000002</v>
      </c>
      <c r="C646" s="16">
        <v>91.47</v>
      </c>
      <c r="D646" s="16">
        <v>22.73</v>
      </c>
      <c r="E646" s="16">
        <v>20.89</v>
      </c>
      <c r="F646" s="16">
        <v>26.8</v>
      </c>
      <c r="G646" s="16">
        <v>2.16</v>
      </c>
      <c r="H646" s="16">
        <v>7.19</v>
      </c>
      <c r="I646" s="16">
        <v>195.95</v>
      </c>
      <c r="J646" s="41">
        <v>2.94</v>
      </c>
      <c r="K646" s="16">
        <v>13.88</v>
      </c>
      <c r="L646" s="16">
        <v>22.4</v>
      </c>
      <c r="M646" s="16">
        <v>30.408317903727898</v>
      </c>
      <c r="N646" s="16">
        <f t="shared" si="28"/>
        <v>2.1908010017095028</v>
      </c>
      <c r="O646" s="41">
        <f t="shared" si="30"/>
        <v>2.1908010017095028</v>
      </c>
      <c r="P646" s="1">
        <v>10.534000000000001</v>
      </c>
      <c r="Q646" s="16">
        <v>728.64</v>
      </c>
      <c r="S646" s="1"/>
    </row>
    <row r="647" spans="1:19" x14ac:dyDescent="0.2">
      <c r="A647" s="42">
        <f t="shared" si="29"/>
        <v>42692</v>
      </c>
      <c r="B647" s="16">
        <v>16.244999999999997</v>
      </c>
      <c r="C647" s="16">
        <v>90.61</v>
      </c>
      <c r="D647" s="16">
        <v>23.45</v>
      </c>
      <c r="E647" s="16">
        <v>21.23</v>
      </c>
      <c r="F647" s="16">
        <v>28.28</v>
      </c>
      <c r="G647" s="16">
        <v>2.2599999999999998</v>
      </c>
      <c r="H647" s="16">
        <v>6.53</v>
      </c>
      <c r="I647" s="16">
        <v>171.29</v>
      </c>
      <c r="J647" s="41">
        <v>2.69</v>
      </c>
      <c r="K647" s="16">
        <v>13.67</v>
      </c>
      <c r="L647" s="16">
        <v>22.3</v>
      </c>
      <c r="M647" s="16">
        <v>30.323213873771284</v>
      </c>
      <c r="N647" s="16">
        <f t="shared" si="28"/>
        <v>2.2182307149796112</v>
      </c>
      <c r="O647" s="41">
        <f t="shared" si="30"/>
        <v>2.2182307149796112</v>
      </c>
      <c r="P647" s="1">
        <v>10.122999999999999</v>
      </c>
      <c r="Q647" s="16">
        <v>728.87</v>
      </c>
      <c r="S647" s="1"/>
    </row>
    <row r="648" spans="1:19" x14ac:dyDescent="0.2">
      <c r="A648" s="42">
        <f t="shared" si="29"/>
        <v>42693</v>
      </c>
      <c r="B648" s="16">
        <v>13.85</v>
      </c>
      <c r="C648" s="16">
        <v>95.95</v>
      </c>
      <c r="D648" s="16">
        <v>22.61</v>
      </c>
      <c r="E648" s="16">
        <v>21.06</v>
      </c>
      <c r="F648" s="16">
        <v>26.15</v>
      </c>
      <c r="G648" s="16">
        <v>2.37</v>
      </c>
      <c r="H648" s="16">
        <v>8.06</v>
      </c>
      <c r="I648" s="16">
        <v>183.6</v>
      </c>
      <c r="J648" s="41">
        <v>1.76</v>
      </c>
      <c r="K648" s="16">
        <v>8.68</v>
      </c>
      <c r="L648" s="16">
        <v>22.22</v>
      </c>
      <c r="M648" s="16">
        <v>19.124041931662759</v>
      </c>
      <c r="N648" s="16">
        <f t="shared" si="28"/>
        <v>2.2032306372883363</v>
      </c>
      <c r="O648" s="41">
        <f t="shared" si="30"/>
        <v>2.2032306372883363</v>
      </c>
      <c r="P648" s="1">
        <v>6.7850000000000001</v>
      </c>
      <c r="Q648" s="16">
        <v>729.21</v>
      </c>
      <c r="S648" s="1"/>
    </row>
    <row r="649" spans="1:19" x14ac:dyDescent="0.2">
      <c r="A649" s="42">
        <f t="shared" si="29"/>
        <v>42694</v>
      </c>
      <c r="B649" s="16">
        <v>58.125</v>
      </c>
      <c r="C649" s="16">
        <v>97.94</v>
      </c>
      <c r="D649" s="16">
        <v>22.09</v>
      </c>
      <c r="E649" s="16">
        <v>20.96</v>
      </c>
      <c r="F649" s="16">
        <v>25.96</v>
      </c>
      <c r="G649" s="16">
        <v>3.36</v>
      </c>
      <c r="H649" s="16">
        <v>10.35</v>
      </c>
      <c r="I649" s="16">
        <v>234.5</v>
      </c>
      <c r="J649" s="41">
        <v>1.98</v>
      </c>
      <c r="K649" s="16">
        <v>10.14</v>
      </c>
      <c r="L649" s="16">
        <v>22.18</v>
      </c>
      <c r="M649" s="16">
        <v>22.443617500153358</v>
      </c>
      <c r="N649" s="16">
        <f t="shared" si="28"/>
        <v>2.2133745069184769</v>
      </c>
      <c r="O649" s="41">
        <f t="shared" si="30"/>
        <v>2.2133745069184769</v>
      </c>
      <c r="P649" s="1">
        <v>8.6449999999999996</v>
      </c>
      <c r="Q649" s="16">
        <v>729.56</v>
      </c>
      <c r="S649" s="1"/>
    </row>
    <row r="650" spans="1:19" x14ac:dyDescent="0.2">
      <c r="A650" s="42">
        <f t="shared" si="29"/>
        <v>42695</v>
      </c>
      <c r="B650" s="16">
        <v>153.07499999999999</v>
      </c>
      <c r="C650" s="16">
        <v>100</v>
      </c>
      <c r="D650" s="16">
        <v>20.95</v>
      </c>
      <c r="E650" s="16">
        <v>19.91</v>
      </c>
      <c r="F650" s="16">
        <v>21.74</v>
      </c>
      <c r="G650" s="16">
        <v>4.72</v>
      </c>
      <c r="H650" s="16">
        <v>11.88</v>
      </c>
      <c r="I650" s="16">
        <v>231.9</v>
      </c>
      <c r="J650" s="41">
        <v>0.43</v>
      </c>
      <c r="K650" s="16">
        <v>2.25</v>
      </c>
      <c r="L650" s="16">
        <v>22.23</v>
      </c>
      <c r="M650" s="16">
        <v>5.5868851665835777</v>
      </c>
      <c r="N650" s="16">
        <f t="shared" si="28"/>
        <v>2.4830600740371458</v>
      </c>
      <c r="O650" s="41">
        <f t="shared" si="30"/>
        <v>2.4830600740371458</v>
      </c>
      <c r="P650" s="1">
        <v>2.0459999999999998</v>
      </c>
      <c r="Q650" s="16">
        <v>728.99</v>
      </c>
      <c r="S650" s="1"/>
    </row>
    <row r="651" spans="1:19" x14ac:dyDescent="0.2">
      <c r="A651" s="42">
        <f t="shared" si="29"/>
        <v>42696</v>
      </c>
      <c r="B651" s="16">
        <v>150.45499999999998</v>
      </c>
      <c r="C651" s="16">
        <v>100</v>
      </c>
      <c r="D651" s="16">
        <v>20.88</v>
      </c>
      <c r="E651" s="16">
        <v>19.77</v>
      </c>
      <c r="F651" s="16">
        <v>22.04</v>
      </c>
      <c r="G651" s="16">
        <v>6.84</v>
      </c>
      <c r="H651" s="16">
        <v>17.7</v>
      </c>
      <c r="I651" s="16">
        <v>257.42</v>
      </c>
      <c r="J651" s="41">
        <v>0.33</v>
      </c>
      <c r="K651" s="16">
        <v>1.85</v>
      </c>
      <c r="L651" s="16">
        <v>22.23</v>
      </c>
      <c r="M651" s="16">
        <v>5.0879249909495963</v>
      </c>
      <c r="N651" s="16">
        <f t="shared" ref="N651:N714" si="31">M651/K651</f>
        <v>2.7502297248376193</v>
      </c>
      <c r="O651" s="41">
        <f t="shared" si="30"/>
        <v>2.7502297248376193</v>
      </c>
      <c r="P651" s="1">
        <v>1.8049999999999999</v>
      </c>
      <c r="Q651" s="16">
        <v>727.33</v>
      </c>
      <c r="S651" s="1"/>
    </row>
    <row r="652" spans="1:19" x14ac:dyDescent="0.2">
      <c r="A652" s="42">
        <f t="shared" si="29"/>
        <v>42697</v>
      </c>
      <c r="B652" s="16">
        <v>7.9050000000000002</v>
      </c>
      <c r="C652" s="16">
        <v>96.99</v>
      </c>
      <c r="D652" s="16">
        <v>21.55</v>
      </c>
      <c r="E652" s="16">
        <v>19.98</v>
      </c>
      <c r="F652" s="16">
        <v>24.15</v>
      </c>
      <c r="G652" s="16">
        <v>3.19</v>
      </c>
      <c r="H652" s="16">
        <v>9.11</v>
      </c>
      <c r="I652" s="16">
        <v>199.34</v>
      </c>
      <c r="J652" s="41">
        <v>1.59</v>
      </c>
      <c r="K652" s="16">
        <v>7.74</v>
      </c>
      <c r="L652" s="16">
        <v>22.08</v>
      </c>
      <c r="M652" s="16">
        <v>17.880659093992001</v>
      </c>
      <c r="N652" s="16">
        <f t="shared" si="31"/>
        <v>2.3101626736423775</v>
      </c>
      <c r="O652" s="41">
        <f t="shared" si="30"/>
        <v>2.3101626736423775</v>
      </c>
      <c r="P652" s="1">
        <v>6.6059999999999999</v>
      </c>
      <c r="Q652" s="16">
        <v>728.68</v>
      </c>
      <c r="S652" s="1"/>
    </row>
    <row r="653" spans="1:19" x14ac:dyDescent="0.2">
      <c r="A653" s="42">
        <f t="shared" si="29"/>
        <v>42698</v>
      </c>
      <c r="B653" s="16">
        <v>0.125</v>
      </c>
      <c r="C653" s="16">
        <v>91.66</v>
      </c>
      <c r="D653" s="16">
        <v>23.62</v>
      </c>
      <c r="E653" s="16">
        <v>20.99</v>
      </c>
      <c r="F653" s="16">
        <v>28.18</v>
      </c>
      <c r="G653" s="16">
        <v>2.61</v>
      </c>
      <c r="H653" s="16">
        <v>7.29</v>
      </c>
      <c r="I653" s="16">
        <v>139.75</v>
      </c>
      <c r="J653" s="41">
        <v>2.97</v>
      </c>
      <c r="K653" s="16">
        <v>15.14</v>
      </c>
      <c r="L653" s="16">
        <v>21.96</v>
      </c>
      <c r="M653" s="16">
        <v>33.682965456403835</v>
      </c>
      <c r="N653" s="16">
        <f t="shared" si="31"/>
        <v>2.2247665426951011</v>
      </c>
      <c r="O653" s="41">
        <f t="shared" si="30"/>
        <v>2.2247665426951011</v>
      </c>
      <c r="P653" s="1">
        <v>10.45</v>
      </c>
      <c r="Q653" s="16">
        <v>729.48</v>
      </c>
      <c r="S653" s="1"/>
    </row>
    <row r="654" spans="1:19" x14ac:dyDescent="0.2">
      <c r="A654" s="42">
        <f t="shared" si="29"/>
        <v>42699</v>
      </c>
      <c r="B654" s="16">
        <v>1.135</v>
      </c>
      <c r="C654" s="16">
        <v>95.29</v>
      </c>
      <c r="D654" s="16">
        <v>23.61</v>
      </c>
      <c r="E654" s="16">
        <v>22.04</v>
      </c>
      <c r="F654" s="16">
        <v>26.33</v>
      </c>
      <c r="G654" s="16">
        <v>1.92</v>
      </c>
      <c r="H654" s="16">
        <v>6.33</v>
      </c>
      <c r="I654" s="16">
        <v>325.04000000000002</v>
      </c>
      <c r="J654" s="41">
        <v>1.58</v>
      </c>
      <c r="K654" s="16">
        <v>7.56</v>
      </c>
      <c r="L654" s="16">
        <v>21.86</v>
      </c>
      <c r="M654" s="16">
        <v>16.843081128764556</v>
      </c>
      <c r="N654" s="16">
        <f t="shared" si="31"/>
        <v>2.2279207842281159</v>
      </c>
      <c r="O654" s="41">
        <f t="shared" si="30"/>
        <v>2.2279207842281159</v>
      </c>
      <c r="P654" s="1">
        <v>4.7859999999999996</v>
      </c>
      <c r="Q654" s="16">
        <v>729.62</v>
      </c>
      <c r="S654" s="1"/>
    </row>
    <row r="655" spans="1:19" x14ac:dyDescent="0.2">
      <c r="A655" s="42">
        <f t="shared" si="29"/>
        <v>42700</v>
      </c>
      <c r="B655" s="16">
        <v>29.759999999999998</v>
      </c>
      <c r="C655" s="16">
        <v>97.64</v>
      </c>
      <c r="D655" s="16">
        <v>23.09</v>
      </c>
      <c r="E655" s="16">
        <v>21.53</v>
      </c>
      <c r="F655" s="16">
        <v>25.89</v>
      </c>
      <c r="G655" s="16">
        <v>2.5</v>
      </c>
      <c r="H655" s="16">
        <v>7.64</v>
      </c>
      <c r="I655" s="16">
        <v>297.83999999999997</v>
      </c>
      <c r="J655" s="41">
        <v>1.71</v>
      </c>
      <c r="K655" s="16">
        <v>8.42</v>
      </c>
      <c r="L655" s="16">
        <v>21.83</v>
      </c>
      <c r="M655" s="16">
        <v>18.859398638508321</v>
      </c>
      <c r="N655" s="16">
        <f t="shared" si="31"/>
        <v>2.239833567518803</v>
      </c>
      <c r="O655" s="41">
        <f t="shared" si="30"/>
        <v>2.239833567518803</v>
      </c>
      <c r="P655" s="1">
        <v>6.8369999999999997</v>
      </c>
      <c r="Q655" s="16">
        <v>729.98</v>
      </c>
      <c r="S655" s="1"/>
    </row>
    <row r="656" spans="1:19" x14ac:dyDescent="0.2">
      <c r="A656" s="42">
        <f t="shared" si="29"/>
        <v>42701</v>
      </c>
      <c r="B656" s="16">
        <v>7.85</v>
      </c>
      <c r="C656" s="16">
        <v>96.08</v>
      </c>
      <c r="D656" s="16">
        <v>23.46</v>
      </c>
      <c r="E656" s="16">
        <v>21.53</v>
      </c>
      <c r="F656" s="16">
        <v>26.77</v>
      </c>
      <c r="G656" s="16">
        <v>2.34</v>
      </c>
      <c r="H656" s="16">
        <v>6.92</v>
      </c>
      <c r="I656" s="16">
        <v>267.72000000000003</v>
      </c>
      <c r="J656" s="41">
        <v>2.37</v>
      </c>
      <c r="K656" s="16">
        <v>11.38</v>
      </c>
      <c r="L656" s="16">
        <v>21.79</v>
      </c>
      <c r="M656" s="16">
        <v>25.104392836746278</v>
      </c>
      <c r="N656" s="16">
        <f t="shared" si="31"/>
        <v>2.2060099153555601</v>
      </c>
      <c r="O656" s="41">
        <f t="shared" si="30"/>
        <v>2.2060099153555601</v>
      </c>
      <c r="P656" s="1">
        <v>9.1180000000000003</v>
      </c>
      <c r="Q656" s="16">
        <v>729.29</v>
      </c>
      <c r="S656" s="1"/>
    </row>
    <row r="657" spans="1:19" x14ac:dyDescent="0.2">
      <c r="A657" s="42">
        <f t="shared" si="29"/>
        <v>42702</v>
      </c>
      <c r="B657" s="16">
        <v>41.405000000000001</v>
      </c>
      <c r="C657" s="16">
        <v>98.07</v>
      </c>
      <c r="D657" s="16">
        <v>22.91</v>
      </c>
      <c r="E657" s="16">
        <v>21.5</v>
      </c>
      <c r="F657" s="16">
        <v>27.37</v>
      </c>
      <c r="G657" s="16">
        <v>1.45</v>
      </c>
      <c r="H657" s="16">
        <v>5.17</v>
      </c>
      <c r="I657" s="16">
        <v>264.98</v>
      </c>
      <c r="J657" s="41">
        <v>1.52</v>
      </c>
      <c r="K657" s="16">
        <v>7.53</v>
      </c>
      <c r="L657" s="16">
        <v>21.72</v>
      </c>
      <c r="M657" s="16">
        <v>16.590706639928737</v>
      </c>
      <c r="N657" s="16">
        <f t="shared" si="31"/>
        <v>2.2032810942800447</v>
      </c>
      <c r="O657" s="41">
        <f t="shared" si="30"/>
        <v>2.2032810942800447</v>
      </c>
      <c r="P657" s="1">
        <v>5.8849999999999998</v>
      </c>
      <c r="Q657" s="16">
        <v>728.75</v>
      </c>
      <c r="S657" s="1"/>
    </row>
    <row r="658" spans="1:19" x14ac:dyDescent="0.2">
      <c r="A658" s="42">
        <f t="shared" si="29"/>
        <v>42703</v>
      </c>
      <c r="B658" s="16">
        <v>7.7050000000000001</v>
      </c>
      <c r="C658" s="16">
        <v>96.3</v>
      </c>
      <c r="D658" s="16">
        <v>23.49</v>
      </c>
      <c r="E658" s="16">
        <v>22.2</v>
      </c>
      <c r="F658" s="16">
        <v>27.22</v>
      </c>
      <c r="G658" s="16">
        <v>1.9</v>
      </c>
      <c r="H658" s="16">
        <v>6.86</v>
      </c>
      <c r="I658" s="16">
        <v>306.29000000000002</v>
      </c>
      <c r="J658" s="41">
        <v>2.2799999999999998</v>
      </c>
      <c r="K658" s="16">
        <v>12.22</v>
      </c>
      <c r="L658" s="16">
        <v>21.7</v>
      </c>
      <c r="M658" s="16">
        <v>26.950502286576803</v>
      </c>
      <c r="N658" s="16">
        <f t="shared" si="31"/>
        <v>2.2054420856445827</v>
      </c>
      <c r="O658" s="41">
        <f t="shared" si="30"/>
        <v>2.2054420856445827</v>
      </c>
      <c r="P658" s="1">
        <v>9.5950000000000006</v>
      </c>
      <c r="Q658" s="16">
        <v>728.63</v>
      </c>
      <c r="S658" s="1"/>
    </row>
    <row r="659" spans="1:19" x14ac:dyDescent="0.2">
      <c r="A659" s="42">
        <f t="shared" si="29"/>
        <v>42704</v>
      </c>
      <c r="B659" s="16">
        <v>40.07</v>
      </c>
      <c r="C659" s="16">
        <v>96.18</v>
      </c>
      <c r="D659" s="16">
        <v>23.36</v>
      </c>
      <c r="E659" s="16">
        <v>21.97</v>
      </c>
      <c r="F659" s="16">
        <v>26.4</v>
      </c>
      <c r="G659" s="16">
        <v>1.67</v>
      </c>
      <c r="H659" s="16">
        <v>5.37</v>
      </c>
      <c r="I659" s="16">
        <v>273.56</v>
      </c>
      <c r="J659" s="41">
        <v>1.34</v>
      </c>
      <c r="K659" s="16">
        <v>6.89</v>
      </c>
      <c r="L659" s="16">
        <v>21.66</v>
      </c>
      <c r="M659" s="16">
        <v>15.337992598973393</v>
      </c>
      <c r="N659" s="16">
        <f t="shared" si="31"/>
        <v>2.2261237444083299</v>
      </c>
      <c r="O659" s="41">
        <f t="shared" si="30"/>
        <v>2.2261237444083299</v>
      </c>
      <c r="P659" s="1">
        <v>5.2220000000000004</v>
      </c>
      <c r="Q659" s="16">
        <v>729.03</v>
      </c>
      <c r="S659" s="1"/>
    </row>
    <row r="660" spans="1:19" x14ac:dyDescent="0.2">
      <c r="A660" s="42">
        <f t="shared" si="29"/>
        <v>42705</v>
      </c>
      <c r="B660" s="16">
        <v>4.2750000000000004</v>
      </c>
      <c r="C660" s="16">
        <v>96.29</v>
      </c>
      <c r="D660" s="16">
        <v>23.37</v>
      </c>
      <c r="E660" s="16">
        <v>22.07</v>
      </c>
      <c r="F660" s="16">
        <v>25.2</v>
      </c>
      <c r="G660" s="16">
        <v>2.27</v>
      </c>
      <c r="H660" s="16">
        <v>6.82</v>
      </c>
      <c r="I660" s="16">
        <v>22.35</v>
      </c>
      <c r="J660" s="41">
        <v>1.51</v>
      </c>
      <c r="K660" s="16">
        <v>7.15</v>
      </c>
      <c r="L660" s="16">
        <v>21.63</v>
      </c>
      <c r="M660" s="16">
        <v>16.055717651612614</v>
      </c>
      <c r="N660" s="16">
        <f t="shared" si="31"/>
        <v>2.2455549163094566</v>
      </c>
      <c r="O660" s="41">
        <f t="shared" si="30"/>
        <v>2.2455549163094566</v>
      </c>
      <c r="P660" s="1">
        <v>4.8810000000000002</v>
      </c>
      <c r="Q660" s="16">
        <v>729.63</v>
      </c>
      <c r="S660" s="1"/>
    </row>
    <row r="661" spans="1:19" x14ac:dyDescent="0.2">
      <c r="A661" s="42">
        <f t="shared" ref="A661:A690" si="32">A660+1</f>
        <v>42706</v>
      </c>
      <c r="B661" s="16">
        <v>2.0299999999999998</v>
      </c>
      <c r="C661" s="16">
        <v>91.34</v>
      </c>
      <c r="D661" s="16">
        <v>23.3</v>
      </c>
      <c r="E661" s="16">
        <v>21.97</v>
      </c>
      <c r="F661" s="16">
        <v>26.13</v>
      </c>
      <c r="G661" s="16">
        <v>4.0599999999999996</v>
      </c>
      <c r="H661" s="16">
        <v>9.07</v>
      </c>
      <c r="I661" s="16">
        <v>341.17</v>
      </c>
      <c r="J661" s="41">
        <v>3.08</v>
      </c>
      <c r="K661" s="16">
        <v>15.17</v>
      </c>
      <c r="L661" s="16">
        <v>21.73</v>
      </c>
      <c r="M661" s="16">
        <v>32.901477181319962</v>
      </c>
      <c r="N661" s="16">
        <f t="shared" si="31"/>
        <v>2.1688514951430431</v>
      </c>
      <c r="O661" s="41">
        <f t="shared" si="30"/>
        <v>2.1688514951430431</v>
      </c>
      <c r="P661" s="1">
        <v>9.6329999999999991</v>
      </c>
      <c r="Q661" s="16">
        <v>730.47</v>
      </c>
      <c r="S661" s="1"/>
    </row>
    <row r="662" spans="1:19" x14ac:dyDescent="0.2">
      <c r="A662" s="42">
        <f t="shared" si="32"/>
        <v>42707</v>
      </c>
      <c r="B662" s="16">
        <v>0.375</v>
      </c>
      <c r="C662" s="16">
        <v>91.24</v>
      </c>
      <c r="D662" s="16">
        <v>23.43</v>
      </c>
      <c r="E662" s="16">
        <v>20.69</v>
      </c>
      <c r="F662" s="16">
        <v>26.89</v>
      </c>
      <c r="G662" s="16">
        <v>2.88</v>
      </c>
      <c r="H662" s="16">
        <v>7.02</v>
      </c>
      <c r="I662" s="16">
        <v>326.33</v>
      </c>
      <c r="J662" s="41">
        <v>3.3</v>
      </c>
      <c r="K662" s="16">
        <v>16.82</v>
      </c>
      <c r="L662" s="16">
        <v>21.66</v>
      </c>
      <c r="M662" s="16">
        <v>36.189343938649067</v>
      </c>
      <c r="N662" s="16">
        <f t="shared" si="31"/>
        <v>2.1515662270302656</v>
      </c>
      <c r="O662" s="41">
        <f t="shared" si="30"/>
        <v>2.1515662270302656</v>
      </c>
      <c r="P662" s="1">
        <v>10.454000000000001</v>
      </c>
      <c r="Q662" s="16">
        <v>730.23</v>
      </c>
      <c r="S662" s="1"/>
    </row>
    <row r="663" spans="1:19" x14ac:dyDescent="0.2">
      <c r="A663" s="42">
        <f t="shared" si="32"/>
        <v>42708</v>
      </c>
      <c r="B663" s="16">
        <v>0</v>
      </c>
      <c r="C663" s="16">
        <v>91.22</v>
      </c>
      <c r="D663" s="16">
        <v>23.79</v>
      </c>
      <c r="E663" s="16">
        <v>21.6</v>
      </c>
      <c r="F663" s="16">
        <v>28.34</v>
      </c>
      <c r="G663" s="16">
        <v>1.75</v>
      </c>
      <c r="H663" s="16">
        <v>6.04</v>
      </c>
      <c r="I663" s="16">
        <v>107.09</v>
      </c>
      <c r="J663" s="41">
        <v>3.03</v>
      </c>
      <c r="K663" s="16">
        <v>14.64</v>
      </c>
      <c r="L663" s="16">
        <v>21.6</v>
      </c>
      <c r="M663" s="16">
        <v>32.225137743248482</v>
      </c>
      <c r="N663" s="16">
        <f t="shared" si="31"/>
        <v>2.2011706108776283</v>
      </c>
      <c r="O663" s="41">
        <f t="shared" si="30"/>
        <v>2.2011706108776283</v>
      </c>
      <c r="P663" s="1">
        <v>8.2859999999999996</v>
      </c>
      <c r="Q663" s="16">
        <v>730.25</v>
      </c>
      <c r="S663" s="1"/>
    </row>
    <row r="664" spans="1:19" x14ac:dyDescent="0.2">
      <c r="A664" s="42">
        <f t="shared" si="32"/>
        <v>42709</v>
      </c>
      <c r="B664" s="16">
        <v>0</v>
      </c>
      <c r="C664" s="16">
        <v>93.36</v>
      </c>
      <c r="D664" s="16">
        <v>23.46</v>
      </c>
      <c r="E664" s="16">
        <v>21.84</v>
      </c>
      <c r="F664" s="16">
        <v>26.16</v>
      </c>
      <c r="G664" s="16">
        <v>2.95</v>
      </c>
      <c r="H664" s="16">
        <v>9.02</v>
      </c>
      <c r="I664" s="16">
        <v>353.46</v>
      </c>
      <c r="J664" s="41">
        <v>2.69</v>
      </c>
      <c r="K664" s="16">
        <v>12.4</v>
      </c>
      <c r="L664" s="16">
        <v>21.56</v>
      </c>
      <c r="M664" s="16">
        <v>27.168143963186676</v>
      </c>
      <c r="N664" s="16">
        <f t="shared" si="31"/>
        <v>2.1909793518698932</v>
      </c>
      <c r="O664" s="41">
        <f t="shared" si="30"/>
        <v>2.1909793518698932</v>
      </c>
      <c r="P664" s="1">
        <v>7.6360000000000001</v>
      </c>
      <c r="Q664" s="16">
        <v>730.39</v>
      </c>
      <c r="S664" s="1"/>
    </row>
    <row r="665" spans="1:19" x14ac:dyDescent="0.2">
      <c r="A665" s="42">
        <f t="shared" si="32"/>
        <v>42710</v>
      </c>
      <c r="B665" s="16">
        <v>0.755</v>
      </c>
      <c r="C665" s="16">
        <v>92.07</v>
      </c>
      <c r="D665" s="16">
        <v>23.87</v>
      </c>
      <c r="E665" s="16">
        <v>21.97</v>
      </c>
      <c r="F665" s="16">
        <v>27.86</v>
      </c>
      <c r="G665" s="16">
        <v>2.5499999999999998</v>
      </c>
      <c r="H665" s="16">
        <v>8.7799999999999994</v>
      </c>
      <c r="I665" s="16">
        <v>347.85</v>
      </c>
      <c r="J665" s="41">
        <v>2.5299999999999998</v>
      </c>
      <c r="K665" s="16">
        <v>12.36</v>
      </c>
      <c r="L665" s="16">
        <v>21.54</v>
      </c>
      <c r="M665" s="16">
        <v>27.209702377815237</v>
      </c>
      <c r="N665" s="16">
        <f t="shared" si="31"/>
        <v>2.2014322312148251</v>
      </c>
      <c r="O665" s="41">
        <f t="shared" si="30"/>
        <v>2.2014322312148251</v>
      </c>
      <c r="P665" s="1">
        <v>8.1780000000000008</v>
      </c>
      <c r="Q665" s="16">
        <v>730.36</v>
      </c>
      <c r="S665" s="1"/>
    </row>
    <row r="666" spans="1:19" x14ac:dyDescent="0.2">
      <c r="A666" s="42">
        <f t="shared" si="32"/>
        <v>42711</v>
      </c>
      <c r="B666" s="16">
        <v>32.760000000000005</v>
      </c>
      <c r="C666" s="16">
        <v>98.43</v>
      </c>
      <c r="D666" s="16">
        <v>22.74</v>
      </c>
      <c r="E666" s="16">
        <v>21.23</v>
      </c>
      <c r="F666" s="16">
        <v>25.12</v>
      </c>
      <c r="G666" s="16">
        <v>2.4900000000000002</v>
      </c>
      <c r="H666" s="16">
        <v>7.51</v>
      </c>
      <c r="I666" s="16">
        <v>311.12</v>
      </c>
      <c r="J666" s="41">
        <v>1.39</v>
      </c>
      <c r="K666" s="16">
        <v>7.58</v>
      </c>
      <c r="L666" s="16">
        <v>21.49</v>
      </c>
      <c r="M666" s="16">
        <v>16.426200982022745</v>
      </c>
      <c r="N666" s="16">
        <f t="shared" si="31"/>
        <v>2.1670449844357185</v>
      </c>
      <c r="O666" s="41">
        <f t="shared" si="30"/>
        <v>2.1670449844357185</v>
      </c>
      <c r="P666" s="1">
        <v>5.4930000000000003</v>
      </c>
      <c r="Q666" s="16">
        <v>730.41</v>
      </c>
      <c r="S666" s="1"/>
    </row>
    <row r="667" spans="1:19" x14ac:dyDescent="0.2">
      <c r="A667" s="42">
        <f t="shared" si="32"/>
        <v>42712</v>
      </c>
      <c r="B667" s="16">
        <v>0.5</v>
      </c>
      <c r="C667" s="16">
        <v>96.74</v>
      </c>
      <c r="D667" s="16">
        <v>22.87</v>
      </c>
      <c r="E667" s="16">
        <v>21.8</v>
      </c>
      <c r="F667" s="16">
        <v>25.59</v>
      </c>
      <c r="G667" s="16">
        <v>2.75</v>
      </c>
      <c r="H667" s="16">
        <v>6.66</v>
      </c>
      <c r="I667" s="16">
        <v>309.14999999999998</v>
      </c>
      <c r="J667" s="41">
        <v>1.89</v>
      </c>
      <c r="K667" s="16">
        <v>9.39</v>
      </c>
      <c r="L667" s="16">
        <v>21.48</v>
      </c>
      <c r="M667" s="16">
        <v>20.710346490041964</v>
      </c>
      <c r="N667" s="16">
        <f t="shared" si="31"/>
        <v>2.2055747060747564</v>
      </c>
      <c r="O667" s="41">
        <f t="shared" si="30"/>
        <v>2.2055747060747564</v>
      </c>
      <c r="P667" s="1">
        <v>6.9059999999999997</v>
      </c>
      <c r="Q667" s="16">
        <v>730.55</v>
      </c>
      <c r="S667" s="1"/>
    </row>
    <row r="668" spans="1:19" x14ac:dyDescent="0.2">
      <c r="A668" s="42">
        <f t="shared" si="32"/>
        <v>42713</v>
      </c>
      <c r="B668" s="16">
        <v>17.875</v>
      </c>
      <c r="C668" s="16">
        <v>97.15</v>
      </c>
      <c r="D668" s="16">
        <v>23.18</v>
      </c>
      <c r="E668" s="16">
        <v>21.13</v>
      </c>
      <c r="F668" s="16">
        <v>26.63</v>
      </c>
      <c r="G668" s="16">
        <v>2.54</v>
      </c>
      <c r="H668" s="16">
        <v>7.08</v>
      </c>
      <c r="I668" s="16">
        <v>321.05</v>
      </c>
      <c r="J668" s="41">
        <v>2</v>
      </c>
      <c r="K668" s="16">
        <v>10.050000000000001</v>
      </c>
      <c r="L668" s="16">
        <v>21.39</v>
      </c>
      <c r="M668" s="16">
        <v>22.236603027284264</v>
      </c>
      <c r="N668" s="16">
        <f t="shared" si="31"/>
        <v>2.2125973161476877</v>
      </c>
      <c r="O668" s="41">
        <f t="shared" si="30"/>
        <v>2.2125973161476877</v>
      </c>
      <c r="P668" s="1">
        <v>7.4219999999999997</v>
      </c>
      <c r="Q668" s="16">
        <v>730.69</v>
      </c>
      <c r="S668" s="1"/>
    </row>
    <row r="669" spans="1:19" x14ac:dyDescent="0.2">
      <c r="A669" s="42">
        <f t="shared" si="32"/>
        <v>42714</v>
      </c>
      <c r="B669" s="16">
        <v>9.120000000000001</v>
      </c>
      <c r="C669" s="16">
        <v>98.65</v>
      </c>
      <c r="D669" s="16">
        <v>22.07</v>
      </c>
      <c r="E669" s="16">
        <v>21.03</v>
      </c>
      <c r="F669" s="16">
        <v>24.22</v>
      </c>
      <c r="G669" s="16">
        <v>3.55</v>
      </c>
      <c r="H669" s="16">
        <v>8</v>
      </c>
      <c r="I669" s="16">
        <v>316.19</v>
      </c>
      <c r="J669" s="41">
        <v>1.45</v>
      </c>
      <c r="K669" s="16">
        <v>7.61</v>
      </c>
      <c r="L669" s="16">
        <v>21.48</v>
      </c>
      <c r="M669" s="16">
        <v>16.285887332632338</v>
      </c>
      <c r="N669" s="16">
        <f t="shared" si="31"/>
        <v>2.1400640384536582</v>
      </c>
      <c r="O669" s="41">
        <f t="shared" si="30"/>
        <v>2.1400640384536582</v>
      </c>
      <c r="P669" s="1">
        <v>6.0309999999999997</v>
      </c>
      <c r="Q669" s="16">
        <v>730.53</v>
      </c>
      <c r="S669" s="1"/>
    </row>
    <row r="670" spans="1:19" x14ac:dyDescent="0.2">
      <c r="A670" s="42">
        <f t="shared" si="32"/>
        <v>42715</v>
      </c>
      <c r="B670" s="16">
        <v>23.09</v>
      </c>
      <c r="C670" s="16">
        <v>90.55</v>
      </c>
      <c r="D670" s="16">
        <v>23.35</v>
      </c>
      <c r="E670" s="16">
        <v>21.06</v>
      </c>
      <c r="F670" s="16">
        <v>28.11</v>
      </c>
      <c r="G670" s="16">
        <v>2.2400000000000002</v>
      </c>
      <c r="H670" s="16">
        <v>8.41</v>
      </c>
      <c r="I670" s="16">
        <v>298.61</v>
      </c>
      <c r="J670" s="41">
        <v>2.93</v>
      </c>
      <c r="K670" s="16">
        <v>14.34</v>
      </c>
      <c r="L670" s="16">
        <v>21.48</v>
      </c>
      <c r="M670" s="16">
        <v>31.228254192345474</v>
      </c>
      <c r="N670" s="16">
        <f t="shared" si="31"/>
        <v>2.1777025238734642</v>
      </c>
      <c r="O670" s="41">
        <f t="shared" si="30"/>
        <v>2.1777025238734642</v>
      </c>
      <c r="P670" s="1">
        <v>10.262</v>
      </c>
      <c r="Q670" s="16">
        <v>729.58</v>
      </c>
      <c r="S670" s="1"/>
    </row>
    <row r="671" spans="1:19" x14ac:dyDescent="0.2">
      <c r="A671" s="42">
        <f t="shared" si="32"/>
        <v>42716</v>
      </c>
      <c r="B671" s="16">
        <v>0</v>
      </c>
      <c r="C671" s="16">
        <v>91.28</v>
      </c>
      <c r="D671" s="16">
        <v>23.8</v>
      </c>
      <c r="E671" s="16">
        <v>22.45</v>
      </c>
      <c r="F671" s="16">
        <v>27</v>
      </c>
      <c r="G671" s="16">
        <v>2.36</v>
      </c>
      <c r="H671" s="16">
        <v>7.92</v>
      </c>
      <c r="I671" s="16">
        <v>355.3</v>
      </c>
      <c r="J671" s="41">
        <v>2.33</v>
      </c>
      <c r="K671" s="16">
        <v>10.51</v>
      </c>
      <c r="L671" s="16">
        <v>21.36</v>
      </c>
      <c r="M671" s="16">
        <v>22.781268819006623</v>
      </c>
      <c r="N671" s="16">
        <f t="shared" si="31"/>
        <v>2.167580287250868</v>
      </c>
      <c r="O671" s="41">
        <f t="shared" si="30"/>
        <v>2.167580287250868</v>
      </c>
      <c r="P671" s="1">
        <v>6.9820000000000002</v>
      </c>
      <c r="Q671" s="16">
        <v>729.95</v>
      </c>
      <c r="S671" s="1"/>
    </row>
    <row r="672" spans="1:19" x14ac:dyDescent="0.2">
      <c r="A672" s="42">
        <f t="shared" si="32"/>
        <v>42717</v>
      </c>
      <c r="B672" s="16">
        <v>4.5649999999999995</v>
      </c>
      <c r="C672" s="16">
        <v>96.27</v>
      </c>
      <c r="D672" s="16">
        <v>23.76</v>
      </c>
      <c r="E672" s="16">
        <v>21.99</v>
      </c>
      <c r="F672" s="16">
        <v>27.67</v>
      </c>
      <c r="G672" s="16">
        <v>2.14</v>
      </c>
      <c r="H672" s="16">
        <v>6.78</v>
      </c>
      <c r="I672" s="16">
        <v>314.89999999999998</v>
      </c>
      <c r="J672" s="41">
        <v>2.06</v>
      </c>
      <c r="K672" s="16">
        <v>10.44</v>
      </c>
      <c r="L672" s="16">
        <v>21.33</v>
      </c>
      <c r="M672" s="16">
        <v>22.951217678828623</v>
      </c>
      <c r="N672" s="16">
        <f t="shared" si="31"/>
        <v>2.1983924979720904</v>
      </c>
      <c r="O672" s="41">
        <f t="shared" si="30"/>
        <v>2.1983924979720904</v>
      </c>
      <c r="P672" s="1">
        <v>7.6820000000000004</v>
      </c>
      <c r="Q672" s="16">
        <v>730.06</v>
      </c>
      <c r="S672" s="1"/>
    </row>
    <row r="673" spans="1:19" x14ac:dyDescent="0.2">
      <c r="A673" s="42">
        <f t="shared" si="32"/>
        <v>42718</v>
      </c>
      <c r="B673" s="16">
        <v>0.25</v>
      </c>
      <c r="C673" s="16">
        <v>91.66</v>
      </c>
      <c r="D673" s="16">
        <v>24.33</v>
      </c>
      <c r="E673" s="16">
        <v>22.38</v>
      </c>
      <c r="F673" s="16">
        <v>28.38</v>
      </c>
      <c r="G673" s="16">
        <v>1.87</v>
      </c>
      <c r="H673" s="16">
        <v>6.7</v>
      </c>
      <c r="I673" s="16">
        <v>352.84</v>
      </c>
      <c r="J673" s="41">
        <v>2.2799999999999998</v>
      </c>
      <c r="K673" s="16">
        <v>10.19</v>
      </c>
      <c r="L673" s="16">
        <v>21.29</v>
      </c>
      <c r="M673" s="16">
        <v>22.18363980864121</v>
      </c>
      <c r="N673" s="16">
        <f t="shared" si="31"/>
        <v>2.1770009625751925</v>
      </c>
      <c r="O673" s="41">
        <f t="shared" si="30"/>
        <v>2.1770009625751925</v>
      </c>
      <c r="P673" s="1">
        <v>6.1989999999999998</v>
      </c>
      <c r="Q673" s="16">
        <v>730.17</v>
      </c>
      <c r="S673" s="1"/>
    </row>
    <row r="674" spans="1:19" x14ac:dyDescent="0.2">
      <c r="A674" s="42">
        <f t="shared" si="32"/>
        <v>42719</v>
      </c>
      <c r="B674" s="16">
        <v>0</v>
      </c>
      <c r="C674" s="16">
        <v>88.78</v>
      </c>
      <c r="D674" s="16">
        <v>24.16</v>
      </c>
      <c r="E674" s="16">
        <v>22.89</v>
      </c>
      <c r="F674" s="16">
        <v>26.43</v>
      </c>
      <c r="G674" s="16">
        <v>3.28</v>
      </c>
      <c r="H674" s="16">
        <v>9.35</v>
      </c>
      <c r="I674" s="16">
        <v>13.74</v>
      </c>
      <c r="J674" s="41">
        <v>2.48</v>
      </c>
      <c r="K674" s="16">
        <v>9.59</v>
      </c>
      <c r="L674" s="16">
        <v>21.38</v>
      </c>
      <c r="M674" s="16">
        <v>20.935159369176098</v>
      </c>
      <c r="N674" s="16">
        <f t="shared" si="31"/>
        <v>2.1830197465251406</v>
      </c>
      <c r="O674" s="41">
        <f t="shared" si="30"/>
        <v>2.1830197465251406</v>
      </c>
      <c r="P674" s="1">
        <v>4.6539999999999999</v>
      </c>
      <c r="Q674" s="16">
        <v>730.34</v>
      </c>
      <c r="S674" s="1"/>
    </row>
    <row r="675" spans="1:19" x14ac:dyDescent="0.2">
      <c r="A675" s="42">
        <f t="shared" si="32"/>
        <v>42720</v>
      </c>
      <c r="B675" s="16">
        <v>0</v>
      </c>
      <c r="C675" s="16">
        <v>84.81</v>
      </c>
      <c r="D675" s="16">
        <v>24.54</v>
      </c>
      <c r="E675" s="16">
        <v>22.85</v>
      </c>
      <c r="F675" s="16">
        <v>27.43</v>
      </c>
      <c r="G675" s="16">
        <v>4.25</v>
      </c>
      <c r="H675" s="16">
        <v>10.8</v>
      </c>
      <c r="I675" s="16">
        <v>45.08</v>
      </c>
      <c r="J675" s="41">
        <v>3.15</v>
      </c>
      <c r="K675" s="16">
        <v>11.88</v>
      </c>
      <c r="L675" s="16">
        <v>21.39</v>
      </c>
      <c r="M675" s="16">
        <v>26.48230052176978</v>
      </c>
      <c r="N675" s="16">
        <f t="shared" si="31"/>
        <v>2.2291498755698465</v>
      </c>
      <c r="O675" s="41">
        <f t="shared" si="30"/>
        <v>2.2291498755698465</v>
      </c>
      <c r="P675" s="1">
        <v>6.6210000000000004</v>
      </c>
      <c r="Q675" s="16">
        <v>730.3</v>
      </c>
      <c r="S675" s="1"/>
    </row>
    <row r="676" spans="1:19" x14ac:dyDescent="0.2">
      <c r="A676" s="42">
        <f t="shared" si="32"/>
        <v>42721</v>
      </c>
      <c r="B676" s="16">
        <v>0</v>
      </c>
      <c r="C676" s="16">
        <v>78.8</v>
      </c>
      <c r="D676" s="16">
        <v>24.77</v>
      </c>
      <c r="E676" s="16">
        <v>22.58</v>
      </c>
      <c r="F676" s="16">
        <v>29.08</v>
      </c>
      <c r="G676" s="16">
        <v>3.62</v>
      </c>
      <c r="H676" s="16">
        <v>10.68</v>
      </c>
      <c r="I676" s="16">
        <v>46.68</v>
      </c>
      <c r="J676" s="41">
        <v>4.2699999999999996</v>
      </c>
      <c r="K676" s="16">
        <v>17.04</v>
      </c>
      <c r="L676" s="16">
        <v>21.53</v>
      </c>
      <c r="M676" s="16">
        <v>37.156937879242129</v>
      </c>
      <c r="N676" s="16">
        <f t="shared" si="31"/>
        <v>2.1805714717865099</v>
      </c>
      <c r="O676" s="41">
        <f t="shared" si="30"/>
        <v>2.1805714717865099</v>
      </c>
      <c r="P676" s="1">
        <v>9.8710000000000004</v>
      </c>
      <c r="Q676" s="16">
        <v>730.28</v>
      </c>
      <c r="S676" s="1"/>
    </row>
    <row r="677" spans="1:19" x14ac:dyDescent="0.2">
      <c r="A677" s="42">
        <f t="shared" si="32"/>
        <v>42722</v>
      </c>
      <c r="B677" s="16">
        <v>0</v>
      </c>
      <c r="C677" s="16">
        <v>82.6</v>
      </c>
      <c r="D677" s="16">
        <v>24.63</v>
      </c>
      <c r="E677" s="16">
        <v>22.21</v>
      </c>
      <c r="F677" s="16">
        <v>28.57</v>
      </c>
      <c r="G677" s="16">
        <v>4.12</v>
      </c>
      <c r="H677" s="16">
        <v>8.9600000000000009</v>
      </c>
      <c r="I677" s="16">
        <v>43.44</v>
      </c>
      <c r="J677" s="41">
        <v>4.51</v>
      </c>
      <c r="K677" s="16">
        <v>19.489999999999998</v>
      </c>
      <c r="L677" s="16">
        <v>21.42</v>
      </c>
      <c r="M677" s="16">
        <v>42.141182833696355</v>
      </c>
      <c r="N677" s="16">
        <f t="shared" si="31"/>
        <v>2.1621951171727223</v>
      </c>
      <c r="O677" s="41">
        <f t="shared" si="30"/>
        <v>2.1621951171727223</v>
      </c>
      <c r="P677" s="1">
        <v>10.625</v>
      </c>
      <c r="Q677" s="16">
        <v>730.01</v>
      </c>
      <c r="S677" s="1"/>
    </row>
    <row r="678" spans="1:19" x14ac:dyDescent="0.2">
      <c r="A678" s="42">
        <f t="shared" si="32"/>
        <v>42723</v>
      </c>
      <c r="B678" s="16">
        <v>0</v>
      </c>
      <c r="C678" s="16">
        <v>82.49</v>
      </c>
      <c r="D678" s="16">
        <v>24.43</v>
      </c>
      <c r="E678" s="16">
        <v>22.35</v>
      </c>
      <c r="F678" s="16">
        <v>27.3</v>
      </c>
      <c r="G678" s="16">
        <v>5.29</v>
      </c>
      <c r="H678" s="16">
        <v>12.11</v>
      </c>
      <c r="I678" s="16">
        <v>44.24</v>
      </c>
      <c r="J678" s="41">
        <v>4.33</v>
      </c>
      <c r="K678" s="16">
        <v>17.84</v>
      </c>
      <c r="L678" s="16">
        <v>21.44</v>
      </c>
      <c r="M678" s="16">
        <v>39.186301793578231</v>
      </c>
      <c r="N678" s="16">
        <f t="shared" si="31"/>
        <v>2.1965415803575241</v>
      </c>
      <c r="O678" s="41">
        <f t="shared" si="30"/>
        <v>2.1965415803575241</v>
      </c>
      <c r="P678" s="1">
        <v>9.9779999999999998</v>
      </c>
      <c r="Q678" s="16">
        <v>730.09</v>
      </c>
      <c r="S678" s="1"/>
    </row>
    <row r="679" spans="1:19" x14ac:dyDescent="0.2">
      <c r="A679" s="42">
        <f t="shared" si="32"/>
        <v>42724</v>
      </c>
      <c r="B679" s="16">
        <v>0</v>
      </c>
      <c r="C679" s="16">
        <v>81.319999999999993</v>
      </c>
      <c r="D679" s="16">
        <v>24.09</v>
      </c>
      <c r="E679" s="16">
        <v>22.68</v>
      </c>
      <c r="F679" s="16">
        <v>26.89</v>
      </c>
      <c r="G679" s="16">
        <v>5.61</v>
      </c>
      <c r="H679" s="16">
        <v>12.74</v>
      </c>
      <c r="I679" s="16">
        <v>51.51</v>
      </c>
      <c r="J679" s="41">
        <v>4.29</v>
      </c>
      <c r="K679" s="16">
        <v>17.29</v>
      </c>
      <c r="L679" s="16">
        <v>21.51</v>
      </c>
      <c r="M679" s="16">
        <v>38.148464628259546</v>
      </c>
      <c r="N679" s="16">
        <f t="shared" si="31"/>
        <v>2.2063889316517957</v>
      </c>
      <c r="O679" s="41">
        <f t="shared" si="30"/>
        <v>2.2063889316517957</v>
      </c>
      <c r="P679" s="1">
        <v>9.6300000000000008</v>
      </c>
      <c r="Q679" s="16">
        <v>729.31</v>
      </c>
      <c r="S679" s="1"/>
    </row>
    <row r="680" spans="1:19" x14ac:dyDescent="0.2">
      <c r="A680" s="42">
        <f t="shared" si="32"/>
        <v>42725</v>
      </c>
      <c r="B680" s="16">
        <v>0</v>
      </c>
      <c r="C680" s="16">
        <v>79.349999999999994</v>
      </c>
      <c r="D680" s="16">
        <v>24.26</v>
      </c>
      <c r="E680" s="16">
        <v>21.77</v>
      </c>
      <c r="F680" s="16">
        <v>28.03</v>
      </c>
      <c r="G680" s="16">
        <v>4.53</v>
      </c>
      <c r="H680" s="16">
        <v>10.94</v>
      </c>
      <c r="I680" s="16">
        <v>46.95</v>
      </c>
      <c r="J680" s="41">
        <v>4.58</v>
      </c>
      <c r="K680" s="16">
        <v>19.059999999999999</v>
      </c>
      <c r="L680" s="16">
        <v>21.52</v>
      </c>
      <c r="M680" s="16">
        <v>42.397790924022402</v>
      </c>
      <c r="N680" s="16">
        <f t="shared" si="31"/>
        <v>2.2244381387210077</v>
      </c>
      <c r="O680" s="41">
        <f t="shared" si="30"/>
        <v>2.2244381387210077</v>
      </c>
      <c r="P680" s="1">
        <v>10.391</v>
      </c>
      <c r="Q680" s="16">
        <v>729.37</v>
      </c>
      <c r="S680" s="1"/>
    </row>
    <row r="681" spans="1:19" x14ac:dyDescent="0.2">
      <c r="A681" s="42">
        <f t="shared" si="32"/>
        <v>42726</v>
      </c>
      <c r="B681" s="16">
        <v>40.365000000000002</v>
      </c>
      <c r="C681" s="16">
        <v>91.44</v>
      </c>
      <c r="D681" s="16">
        <v>22.7</v>
      </c>
      <c r="E681" s="16">
        <v>20.48</v>
      </c>
      <c r="F681" s="16">
        <v>25.72</v>
      </c>
      <c r="G681" s="16">
        <v>2.88</v>
      </c>
      <c r="H681" s="16">
        <v>8.4499999999999993</v>
      </c>
      <c r="I681" s="16">
        <v>353.69</v>
      </c>
      <c r="J681" s="41">
        <v>2.19</v>
      </c>
      <c r="K681" s="16">
        <v>10.29</v>
      </c>
      <c r="L681" s="16">
        <v>21.46</v>
      </c>
      <c r="M681" s="16">
        <v>23.419333043605231</v>
      </c>
      <c r="N681" s="16">
        <f t="shared" si="31"/>
        <v>2.275931296754639</v>
      </c>
      <c r="O681" s="41">
        <f t="shared" si="30"/>
        <v>2.275931296754639</v>
      </c>
      <c r="P681" s="1">
        <v>6.9880000000000004</v>
      </c>
      <c r="Q681" s="16">
        <v>730.43</v>
      </c>
      <c r="S681" s="1"/>
    </row>
    <row r="682" spans="1:19" x14ac:dyDescent="0.2">
      <c r="A682" s="42">
        <f t="shared" si="32"/>
        <v>42727</v>
      </c>
      <c r="B682" s="16">
        <v>10.66</v>
      </c>
      <c r="C682" s="16">
        <v>95.66</v>
      </c>
      <c r="D682" s="16">
        <v>22.48</v>
      </c>
      <c r="E682" s="16">
        <v>20.82</v>
      </c>
      <c r="F682" s="16">
        <v>26.02</v>
      </c>
      <c r="G682" s="16">
        <v>2.7</v>
      </c>
      <c r="H682" s="16">
        <v>12.01</v>
      </c>
      <c r="I682" s="16">
        <v>314.93</v>
      </c>
      <c r="J682" s="41">
        <v>2.64</v>
      </c>
      <c r="K682" s="16">
        <v>13.87</v>
      </c>
      <c r="L682" s="16">
        <v>21.42</v>
      </c>
      <c r="M682" s="16">
        <v>30.605223573038693</v>
      </c>
      <c r="N682" s="16">
        <f t="shared" si="31"/>
        <v>2.2065770420359549</v>
      </c>
      <c r="O682" s="41">
        <f t="shared" si="30"/>
        <v>2.2065770420359549</v>
      </c>
      <c r="P682" s="1">
        <v>10.363</v>
      </c>
      <c r="Q682" s="16">
        <v>730.46</v>
      </c>
      <c r="S682" s="1"/>
    </row>
    <row r="683" spans="1:19" x14ac:dyDescent="0.2">
      <c r="A683" s="42">
        <f t="shared" si="32"/>
        <v>42728</v>
      </c>
      <c r="B683" s="16">
        <v>2.6549999999999998</v>
      </c>
      <c r="C683" s="16">
        <v>97.89</v>
      </c>
      <c r="D683" s="16">
        <v>22.87</v>
      </c>
      <c r="E683" s="16">
        <v>21.13</v>
      </c>
      <c r="F683" s="16">
        <v>25.96</v>
      </c>
      <c r="G683" s="16">
        <v>2.74</v>
      </c>
      <c r="H683" s="16">
        <v>7.21</v>
      </c>
      <c r="I683" s="16">
        <v>322.25</v>
      </c>
      <c r="J683" s="41">
        <v>2.0699999999999998</v>
      </c>
      <c r="K683" s="16">
        <v>11.15</v>
      </c>
      <c r="L683" s="16">
        <v>21.33</v>
      </c>
      <c r="M683" s="16">
        <v>25.124264843741226</v>
      </c>
      <c r="N683" s="16">
        <f t="shared" si="31"/>
        <v>2.2532972954028003</v>
      </c>
      <c r="O683" s="41">
        <f t="shared" si="30"/>
        <v>2.2532972954028003</v>
      </c>
      <c r="P683" s="1">
        <v>8.5069999999999997</v>
      </c>
      <c r="Q683" s="16">
        <v>730.3</v>
      </c>
      <c r="S683" s="1"/>
    </row>
    <row r="684" spans="1:19" x14ac:dyDescent="0.2">
      <c r="A684" s="42">
        <f t="shared" si="32"/>
        <v>42729</v>
      </c>
      <c r="B684" s="16">
        <v>9.1350000000000016</v>
      </c>
      <c r="C684" s="16">
        <v>94.89</v>
      </c>
      <c r="D684" s="16">
        <v>23.55</v>
      </c>
      <c r="E684" s="16">
        <v>21.94</v>
      </c>
      <c r="F684" s="16">
        <v>26.46</v>
      </c>
      <c r="G684" s="16">
        <v>1.93</v>
      </c>
      <c r="H684" s="16">
        <v>7.04</v>
      </c>
      <c r="I684" s="16">
        <v>329.81</v>
      </c>
      <c r="J684" s="41">
        <v>1.73</v>
      </c>
      <c r="K684" s="16">
        <v>7.98</v>
      </c>
      <c r="L684" s="16">
        <v>21.38</v>
      </c>
      <c r="M684" s="16">
        <v>18.201980807097243</v>
      </c>
      <c r="N684" s="16">
        <f t="shared" si="31"/>
        <v>2.2809499758267222</v>
      </c>
      <c r="O684" s="41">
        <f t="shared" si="30"/>
        <v>2.2809499758267222</v>
      </c>
      <c r="P684" s="1">
        <v>4.8209999999999997</v>
      </c>
      <c r="Q684" s="16">
        <v>729.74</v>
      </c>
      <c r="S684" s="1"/>
    </row>
    <row r="685" spans="1:19" x14ac:dyDescent="0.2">
      <c r="A685" s="42">
        <f t="shared" si="32"/>
        <v>42730</v>
      </c>
      <c r="B685" s="16">
        <v>0</v>
      </c>
      <c r="C685" s="16">
        <v>90.82</v>
      </c>
      <c r="D685" s="16">
        <v>23.78</v>
      </c>
      <c r="E685" s="16">
        <v>22.14</v>
      </c>
      <c r="F685" s="16">
        <v>27.16</v>
      </c>
      <c r="G685" s="16">
        <v>4.8099999999999996</v>
      </c>
      <c r="H685" s="16">
        <v>12.7</v>
      </c>
      <c r="I685" s="16">
        <v>44.63</v>
      </c>
      <c r="J685" s="41">
        <v>3.01</v>
      </c>
      <c r="K685" s="16">
        <v>11.49</v>
      </c>
      <c r="L685" s="16">
        <v>21.45</v>
      </c>
      <c r="M685" s="16">
        <v>26.383372486947113</v>
      </c>
      <c r="N685" s="16">
        <f t="shared" si="31"/>
        <v>2.2962030014749444</v>
      </c>
      <c r="O685" s="41">
        <f t="shared" si="30"/>
        <v>2.2962030014749444</v>
      </c>
      <c r="P685" s="1">
        <v>7.9989999999999997</v>
      </c>
      <c r="Q685" s="16">
        <v>729.76</v>
      </c>
      <c r="S685" s="1"/>
    </row>
    <row r="686" spans="1:19" x14ac:dyDescent="0.2">
      <c r="A686" s="42">
        <f t="shared" si="32"/>
        <v>42731</v>
      </c>
      <c r="B686" s="16">
        <v>0</v>
      </c>
      <c r="C686" s="16">
        <v>84</v>
      </c>
      <c r="D686" s="16">
        <v>23.77</v>
      </c>
      <c r="E686" s="16">
        <v>22.35</v>
      </c>
      <c r="F686" s="16">
        <v>27.14</v>
      </c>
      <c r="G686" s="16">
        <v>5.55</v>
      </c>
      <c r="H686" s="16">
        <v>14.41</v>
      </c>
      <c r="I686" s="16">
        <v>43.73</v>
      </c>
      <c r="J686" s="41">
        <v>4.0199999999999996</v>
      </c>
      <c r="K686" s="16">
        <v>15.75</v>
      </c>
      <c r="L686" s="16">
        <v>21.61</v>
      </c>
      <c r="M686" s="16">
        <v>35.384959655505796</v>
      </c>
      <c r="N686" s="16">
        <f t="shared" si="31"/>
        <v>2.2466641051114791</v>
      </c>
      <c r="O686" s="41">
        <f t="shared" si="30"/>
        <v>2.2466641051114791</v>
      </c>
      <c r="P686" s="1">
        <v>9.9429999999999996</v>
      </c>
      <c r="Q686" s="16">
        <v>729.7</v>
      </c>
      <c r="S686" s="1"/>
    </row>
    <row r="687" spans="1:19" x14ac:dyDescent="0.2">
      <c r="A687" s="42">
        <f t="shared" si="32"/>
        <v>42732</v>
      </c>
      <c r="B687" s="16">
        <v>0</v>
      </c>
      <c r="C687" s="16">
        <v>82.86</v>
      </c>
      <c r="D687" s="16">
        <v>24.33</v>
      </c>
      <c r="E687" s="16">
        <v>22.04</v>
      </c>
      <c r="F687" s="16">
        <v>28.3</v>
      </c>
      <c r="G687" s="16">
        <v>4.07</v>
      </c>
      <c r="H687" s="16">
        <v>9.41</v>
      </c>
      <c r="I687" s="16">
        <v>46.61</v>
      </c>
      <c r="J687" s="41">
        <v>3.96</v>
      </c>
      <c r="K687" s="16">
        <v>16.93</v>
      </c>
      <c r="L687" s="16">
        <v>21.55</v>
      </c>
      <c r="M687" s="16">
        <v>38.036922188996613</v>
      </c>
      <c r="N687" s="16">
        <f t="shared" si="31"/>
        <v>2.2467171995863326</v>
      </c>
      <c r="O687" s="41">
        <f t="shared" si="30"/>
        <v>2.2467171995863326</v>
      </c>
      <c r="P687" s="1">
        <v>9.6690000000000005</v>
      </c>
      <c r="Q687" s="16">
        <v>729.16</v>
      </c>
      <c r="S687" s="1"/>
    </row>
    <row r="688" spans="1:19" x14ac:dyDescent="0.2">
      <c r="A688" s="42">
        <f t="shared" si="32"/>
        <v>42733</v>
      </c>
      <c r="B688" s="16">
        <v>0.75</v>
      </c>
      <c r="C688" s="16">
        <v>82.52</v>
      </c>
      <c r="D688" s="16">
        <v>23.74</v>
      </c>
      <c r="E688" s="16">
        <v>21.63</v>
      </c>
      <c r="F688" s="16">
        <v>27.87</v>
      </c>
      <c r="G688" s="16">
        <v>4.0199999999999996</v>
      </c>
      <c r="H688" s="16">
        <v>10.25</v>
      </c>
      <c r="I688" s="16">
        <v>5.52</v>
      </c>
      <c r="J688" s="41">
        <v>4.1500000000000004</v>
      </c>
      <c r="K688" s="16">
        <v>17.13</v>
      </c>
      <c r="L688" s="16">
        <v>21.67</v>
      </c>
      <c r="M688" s="16">
        <v>37.715254875769716</v>
      </c>
      <c r="N688" s="16">
        <f t="shared" si="31"/>
        <v>2.2017078152813614</v>
      </c>
      <c r="O688" s="41">
        <f t="shared" si="30"/>
        <v>2.2017078152813614</v>
      </c>
      <c r="P688" s="1">
        <v>9.4109999999999996</v>
      </c>
      <c r="Q688" s="16">
        <v>729.72</v>
      </c>
      <c r="S688" s="1"/>
    </row>
    <row r="689" spans="1:19" x14ac:dyDescent="0.2">
      <c r="A689" s="42">
        <f t="shared" si="32"/>
        <v>42734</v>
      </c>
      <c r="B689" s="16">
        <v>0.125</v>
      </c>
      <c r="C689" s="16">
        <v>83.25</v>
      </c>
      <c r="D689" s="16">
        <v>23.9</v>
      </c>
      <c r="E689" s="16">
        <v>21.43</v>
      </c>
      <c r="F689" s="16">
        <v>27.67</v>
      </c>
      <c r="G689" s="16">
        <v>3.78</v>
      </c>
      <c r="H689" s="16">
        <v>10.78</v>
      </c>
      <c r="I689" s="16">
        <v>27.3</v>
      </c>
      <c r="J689" s="41">
        <v>3.97</v>
      </c>
      <c r="K689" s="16">
        <v>16.36</v>
      </c>
      <c r="L689" s="16">
        <v>21.63</v>
      </c>
      <c r="M689" s="16">
        <v>36.80408015503621</v>
      </c>
      <c r="N689" s="16">
        <f t="shared" si="31"/>
        <v>2.2496381512858319</v>
      </c>
      <c r="O689" s="41">
        <f t="shared" si="30"/>
        <v>2.2496381512858319</v>
      </c>
      <c r="P689" s="1">
        <v>9.6829999999999998</v>
      </c>
      <c r="Q689" s="16">
        <v>730.28</v>
      </c>
      <c r="S689" s="1"/>
    </row>
    <row r="690" spans="1:19" x14ac:dyDescent="0.2">
      <c r="A690" s="42">
        <f t="shared" si="32"/>
        <v>42735</v>
      </c>
      <c r="B690" s="16">
        <v>0.38</v>
      </c>
      <c r="C690" s="16">
        <v>91.13</v>
      </c>
      <c r="D690" s="16">
        <v>23.09</v>
      </c>
      <c r="E690" s="16">
        <v>22.62</v>
      </c>
      <c r="F690" s="16">
        <v>23.53</v>
      </c>
      <c r="G690" s="16">
        <v>4.8099999999999996</v>
      </c>
      <c r="H690" s="16">
        <v>11.09</v>
      </c>
      <c r="I690" s="16">
        <v>49.03</v>
      </c>
      <c r="J690" s="41">
        <v>-0.01</v>
      </c>
      <c r="K690" s="16">
        <v>14.96</v>
      </c>
      <c r="M690" s="16">
        <v>35.132585166669976</v>
      </c>
      <c r="N690" s="16">
        <f t="shared" si="31"/>
        <v>2.3484348373442496</v>
      </c>
      <c r="O690" s="41">
        <f t="shared" si="30"/>
        <v>2.3484348373442496</v>
      </c>
      <c r="P690" s="1">
        <v>-4.008</v>
      </c>
      <c r="Q690" s="16">
        <v>730.21</v>
      </c>
      <c r="S690" s="1"/>
    </row>
    <row r="691" spans="1:19" x14ac:dyDescent="0.2">
      <c r="A691" s="42">
        <v>42736</v>
      </c>
      <c r="B691" s="16">
        <v>0</v>
      </c>
      <c r="G691" s="16">
        <v>4.9800000000000004</v>
      </c>
      <c r="H691" s="16">
        <v>12.33</v>
      </c>
      <c r="I691" s="16">
        <v>52.94</v>
      </c>
      <c r="J691" s="41">
        <v>2.13</v>
      </c>
      <c r="K691" s="16">
        <v>18.34</v>
      </c>
      <c r="M691" s="16">
        <v>41.423198580965895</v>
      </c>
      <c r="N691" s="16">
        <f t="shared" si="31"/>
        <v>2.2586258768247491</v>
      </c>
      <c r="O691" s="41">
        <f t="shared" si="30"/>
        <v>2.2586258768247491</v>
      </c>
      <c r="P691" s="1"/>
      <c r="Q691" s="16">
        <v>730.01</v>
      </c>
      <c r="S691" s="1"/>
    </row>
    <row r="692" spans="1:19" x14ac:dyDescent="0.2">
      <c r="A692" s="42">
        <f t="shared" ref="A692:A755" si="33">A691+1</f>
        <v>42737</v>
      </c>
      <c r="B692" s="16">
        <v>0</v>
      </c>
      <c r="G692" s="16">
        <v>3.87</v>
      </c>
      <c r="H692" s="16">
        <v>10.27</v>
      </c>
      <c r="I692" s="16">
        <v>38.26</v>
      </c>
      <c r="J692" s="41">
        <v>2.8</v>
      </c>
      <c r="K692" s="16">
        <v>18.97</v>
      </c>
      <c r="M692" s="16">
        <v>42.28287888357336</v>
      </c>
      <c r="N692" s="16">
        <f t="shared" si="31"/>
        <v>2.2289340476317006</v>
      </c>
      <c r="O692" s="41">
        <f t="shared" si="30"/>
        <v>2.2289340476317006</v>
      </c>
      <c r="P692" s="1"/>
      <c r="Q692" s="16">
        <v>730.16</v>
      </c>
      <c r="S692" s="1"/>
    </row>
    <row r="693" spans="1:19" x14ac:dyDescent="0.2">
      <c r="A693" s="42">
        <f t="shared" si="33"/>
        <v>42738</v>
      </c>
      <c r="B693" s="16">
        <v>0</v>
      </c>
      <c r="C693" s="16">
        <v>85.01</v>
      </c>
      <c r="D693" s="16">
        <v>23.95</v>
      </c>
      <c r="E693" s="16">
        <v>21.67</v>
      </c>
      <c r="F693" s="16">
        <v>26.9</v>
      </c>
      <c r="G693" s="16">
        <v>4.53</v>
      </c>
      <c r="H693" s="16">
        <v>10.07</v>
      </c>
      <c r="I693" s="16">
        <v>351.77</v>
      </c>
      <c r="J693" s="41">
        <v>2.96</v>
      </c>
      <c r="K693" s="16">
        <v>18.68</v>
      </c>
      <c r="L693" s="16">
        <v>22.93</v>
      </c>
      <c r="M693" s="16">
        <v>41.599800243129678</v>
      </c>
      <c r="N693" s="16">
        <f t="shared" si="31"/>
        <v>2.2269700344287835</v>
      </c>
      <c r="O693" s="41">
        <f t="shared" si="30"/>
        <v>2.2269700344287835</v>
      </c>
      <c r="P693" s="1">
        <v>14.163</v>
      </c>
      <c r="Q693" s="16">
        <v>729.39</v>
      </c>
      <c r="S693" s="1"/>
    </row>
    <row r="694" spans="1:19" x14ac:dyDescent="0.2">
      <c r="A694" s="42">
        <f t="shared" si="33"/>
        <v>42739</v>
      </c>
      <c r="B694" s="16">
        <v>0</v>
      </c>
      <c r="C694" s="16">
        <v>87.27</v>
      </c>
      <c r="D694" s="16">
        <v>23.74</v>
      </c>
      <c r="E694" s="16">
        <v>21.4</v>
      </c>
      <c r="F694" s="16">
        <v>27.91</v>
      </c>
      <c r="G694" s="16">
        <v>4.57</v>
      </c>
      <c r="H694" s="16">
        <v>10</v>
      </c>
      <c r="I694" s="16">
        <v>351.73</v>
      </c>
      <c r="J694" s="41">
        <v>3.7</v>
      </c>
      <c r="K694" s="16">
        <v>20.32</v>
      </c>
      <c r="L694" s="16">
        <v>21.95</v>
      </c>
      <c r="M694" s="16">
        <v>44.532476475431721</v>
      </c>
      <c r="N694" s="16">
        <f t="shared" si="31"/>
        <v>2.1915588816649469</v>
      </c>
      <c r="O694" s="41">
        <f t="shared" si="30"/>
        <v>2.1915588816649469</v>
      </c>
      <c r="P694" s="1">
        <v>9.6920000000000002</v>
      </c>
      <c r="Q694" s="16">
        <v>729.28</v>
      </c>
      <c r="S694" s="1"/>
    </row>
    <row r="695" spans="1:19" x14ac:dyDescent="0.2">
      <c r="A695" s="42">
        <f t="shared" si="33"/>
        <v>42740</v>
      </c>
      <c r="B695" s="16">
        <v>0</v>
      </c>
      <c r="C695" s="16">
        <v>81.73</v>
      </c>
      <c r="D695" s="16">
        <v>24.75</v>
      </c>
      <c r="E695" s="16">
        <v>22.2</v>
      </c>
      <c r="F695" s="16">
        <v>29.83</v>
      </c>
      <c r="G695" s="16">
        <v>3.91</v>
      </c>
      <c r="H695" s="16">
        <v>9.1300000000000008</v>
      </c>
      <c r="I695" s="16">
        <v>6.81</v>
      </c>
      <c r="J695" s="41">
        <v>4.34</v>
      </c>
      <c r="K695" s="16">
        <v>18.11</v>
      </c>
      <c r="L695" s="16">
        <v>21.81</v>
      </c>
      <c r="M695" s="16">
        <v>40.102833316197326</v>
      </c>
      <c r="N695" s="16">
        <f t="shared" si="31"/>
        <v>2.2144027231472849</v>
      </c>
      <c r="O695" s="41">
        <f t="shared" si="30"/>
        <v>2.2144027231472849</v>
      </c>
      <c r="P695" s="1">
        <v>7.7149999999999999</v>
      </c>
      <c r="Q695" s="16">
        <v>729.59</v>
      </c>
      <c r="S695" s="1"/>
    </row>
    <row r="696" spans="1:19" x14ac:dyDescent="0.2">
      <c r="A696" s="42">
        <f t="shared" si="33"/>
        <v>42741</v>
      </c>
      <c r="B696" s="16">
        <v>0</v>
      </c>
      <c r="C696" s="16">
        <v>87.46</v>
      </c>
      <c r="D696" s="16">
        <v>24.36</v>
      </c>
      <c r="E696" s="16">
        <v>21.93</v>
      </c>
      <c r="F696" s="16">
        <v>28.39</v>
      </c>
      <c r="G696" s="16">
        <v>4.0999999999999996</v>
      </c>
      <c r="H696" s="16">
        <v>9.9600000000000009</v>
      </c>
      <c r="I696" s="16">
        <v>351.04</v>
      </c>
      <c r="J696" s="41">
        <v>3.91</v>
      </c>
      <c r="K696" s="16">
        <v>17.88</v>
      </c>
      <c r="L696" s="16">
        <v>21.7</v>
      </c>
      <c r="M696" s="16">
        <v>39.406017070918011</v>
      </c>
      <c r="N696" s="16">
        <f t="shared" si="31"/>
        <v>2.2039159435636475</v>
      </c>
      <c r="O696" s="41">
        <f t="shared" si="30"/>
        <v>2.2039159435636475</v>
      </c>
      <c r="P696" s="1">
        <v>9.3070000000000004</v>
      </c>
      <c r="Q696" s="16">
        <v>730.02</v>
      </c>
      <c r="S696" s="1"/>
    </row>
    <row r="697" spans="1:19" x14ac:dyDescent="0.2">
      <c r="A697" s="42">
        <f t="shared" si="33"/>
        <v>42742</v>
      </c>
      <c r="B697" s="16">
        <v>0</v>
      </c>
      <c r="C697" s="16">
        <v>91.06</v>
      </c>
      <c r="D697" s="16">
        <v>24.72</v>
      </c>
      <c r="E697" s="16">
        <v>22.8</v>
      </c>
      <c r="F697" s="16">
        <v>28.62</v>
      </c>
      <c r="G697" s="16">
        <v>4.07</v>
      </c>
      <c r="H697" s="16">
        <v>9.6999999999999993</v>
      </c>
      <c r="I697" s="16">
        <v>343.14</v>
      </c>
      <c r="J697" s="41">
        <v>3.42</v>
      </c>
      <c r="K697" s="16">
        <v>16.36</v>
      </c>
      <c r="L697" s="16">
        <v>21.65</v>
      </c>
      <c r="M697" s="16">
        <v>36.743427333686419</v>
      </c>
      <c r="N697" s="16">
        <f t="shared" si="31"/>
        <v>2.2459307661177519</v>
      </c>
      <c r="O697" s="41">
        <f t="shared" ref="O697:O760" si="34">N697-$N2472</f>
        <v>2.2459307661177519</v>
      </c>
      <c r="P697" s="1">
        <v>10.275</v>
      </c>
      <c r="Q697" s="16">
        <v>730.83</v>
      </c>
      <c r="S697" s="1"/>
    </row>
    <row r="698" spans="1:19" x14ac:dyDescent="0.2">
      <c r="A698" s="42">
        <f t="shared" si="33"/>
        <v>42743</v>
      </c>
      <c r="B698" s="16">
        <v>0</v>
      </c>
      <c r="C698" s="16">
        <v>86.19</v>
      </c>
      <c r="D698" s="16">
        <v>25.12</v>
      </c>
      <c r="E698" s="16">
        <v>22.99</v>
      </c>
      <c r="F698" s="16">
        <v>29.54</v>
      </c>
      <c r="G698" s="16">
        <v>4.9000000000000004</v>
      </c>
      <c r="H698" s="16">
        <v>13.6</v>
      </c>
      <c r="I698" s="16">
        <v>29.58</v>
      </c>
      <c r="J698" s="41">
        <v>4.0599999999999996</v>
      </c>
      <c r="K698" s="16">
        <v>16.940000000000001</v>
      </c>
      <c r="L698" s="16">
        <v>21.75</v>
      </c>
      <c r="M698" s="16">
        <v>37.747914087265755</v>
      </c>
      <c r="N698" s="16">
        <f t="shared" si="31"/>
        <v>2.2283302294725944</v>
      </c>
      <c r="O698" s="41">
        <f t="shared" si="34"/>
        <v>2.2283302294725944</v>
      </c>
      <c r="P698" s="1">
        <v>9.7330000000000005</v>
      </c>
      <c r="Q698" s="16">
        <v>731.43</v>
      </c>
      <c r="S698" s="1"/>
    </row>
    <row r="699" spans="1:19" x14ac:dyDescent="0.2">
      <c r="A699" s="42">
        <f t="shared" si="33"/>
        <v>42744</v>
      </c>
      <c r="B699" s="16">
        <v>1.78</v>
      </c>
      <c r="C699" s="16">
        <v>77.459999999999994</v>
      </c>
      <c r="D699" s="16">
        <v>24.58</v>
      </c>
      <c r="E699" s="16">
        <v>21.51</v>
      </c>
      <c r="F699" s="16">
        <v>28.13</v>
      </c>
      <c r="G699" s="16">
        <v>4.8499999999999996</v>
      </c>
      <c r="H699" s="16">
        <v>14.41</v>
      </c>
      <c r="I699" s="16">
        <v>33.74</v>
      </c>
      <c r="J699" s="41">
        <v>4.5</v>
      </c>
      <c r="K699" s="16">
        <v>15.78</v>
      </c>
      <c r="L699" s="16">
        <v>22.02</v>
      </c>
      <c r="M699" s="16">
        <v>35.331823636801914</v>
      </c>
      <c r="N699" s="16">
        <f t="shared" si="31"/>
        <v>2.2390255790115283</v>
      </c>
      <c r="O699" s="41">
        <f t="shared" si="34"/>
        <v>2.2390255790115283</v>
      </c>
      <c r="P699" s="1">
        <v>8.7970000000000006</v>
      </c>
      <c r="Q699" s="16">
        <v>731.95</v>
      </c>
      <c r="S699" s="1"/>
    </row>
    <row r="700" spans="1:19" x14ac:dyDescent="0.2">
      <c r="A700" s="42">
        <f t="shared" si="33"/>
        <v>42745</v>
      </c>
      <c r="B700" s="16">
        <v>0.63500000000000001</v>
      </c>
      <c r="C700" s="16">
        <v>80.58</v>
      </c>
      <c r="D700" s="16">
        <v>23.98</v>
      </c>
      <c r="E700" s="16">
        <v>21.57</v>
      </c>
      <c r="F700" s="16">
        <v>27.44</v>
      </c>
      <c r="G700" s="16">
        <v>5.15</v>
      </c>
      <c r="H700" s="16">
        <v>13.6</v>
      </c>
      <c r="I700" s="16">
        <v>37.08</v>
      </c>
      <c r="J700" s="41">
        <v>4.5</v>
      </c>
      <c r="K700" s="16">
        <v>17.98</v>
      </c>
      <c r="L700" s="16">
        <v>21.99</v>
      </c>
      <c r="M700" s="16">
        <v>40.662273513120276</v>
      </c>
      <c r="N700" s="16">
        <f t="shared" si="31"/>
        <v>2.261528004066756</v>
      </c>
      <c r="O700" s="41">
        <f t="shared" si="34"/>
        <v>2.261528004066756</v>
      </c>
      <c r="P700" s="1">
        <v>10.477</v>
      </c>
      <c r="Q700" s="16">
        <v>730.53</v>
      </c>
      <c r="S700" s="1"/>
    </row>
    <row r="701" spans="1:19" x14ac:dyDescent="0.2">
      <c r="A701" s="42">
        <f t="shared" si="33"/>
        <v>42746</v>
      </c>
      <c r="B701" s="16">
        <v>0</v>
      </c>
      <c r="C701" s="16">
        <v>78.260000000000005</v>
      </c>
      <c r="D701" s="16">
        <v>24.1</v>
      </c>
      <c r="E701" s="16">
        <v>21.77</v>
      </c>
      <c r="F701" s="16">
        <v>28.28</v>
      </c>
      <c r="G701" s="16">
        <v>4.71</v>
      </c>
      <c r="H701" s="16">
        <v>12.58</v>
      </c>
      <c r="I701" s="16">
        <v>34.28</v>
      </c>
      <c r="J701" s="41">
        <v>5.08</v>
      </c>
      <c r="K701" s="16">
        <v>20.34</v>
      </c>
      <c r="L701" s="16">
        <v>22.11</v>
      </c>
      <c r="M701" s="16">
        <v>45.405116782601105</v>
      </c>
      <c r="N701" s="16">
        <f t="shared" si="31"/>
        <v>2.2323066264798972</v>
      </c>
      <c r="O701" s="41">
        <f t="shared" si="34"/>
        <v>2.2323066264798972</v>
      </c>
      <c r="P701" s="1">
        <v>10.066000000000001</v>
      </c>
      <c r="Q701" s="16">
        <v>730.35</v>
      </c>
      <c r="S701" s="1"/>
    </row>
    <row r="702" spans="1:19" x14ac:dyDescent="0.2">
      <c r="A702" s="42">
        <f t="shared" si="33"/>
        <v>42747</v>
      </c>
      <c r="B702" s="16">
        <v>0</v>
      </c>
      <c r="C702" s="16">
        <v>81.02</v>
      </c>
      <c r="D702" s="16">
        <v>24.42</v>
      </c>
      <c r="E702" s="16">
        <v>21.69</v>
      </c>
      <c r="F702" s="16">
        <v>29.12</v>
      </c>
      <c r="G702" s="16">
        <v>5.43</v>
      </c>
      <c r="H702" s="16">
        <v>12.31</v>
      </c>
      <c r="I702" s="16">
        <v>46.32</v>
      </c>
      <c r="J702" s="41">
        <v>4.99</v>
      </c>
      <c r="K702" s="16">
        <v>20.54</v>
      </c>
      <c r="L702" s="16">
        <v>22.06</v>
      </c>
      <c r="M702" s="16">
        <v>45.958681777455979</v>
      </c>
      <c r="N702" s="16">
        <f t="shared" si="31"/>
        <v>2.2375210212977596</v>
      </c>
      <c r="O702" s="41">
        <f t="shared" si="34"/>
        <v>2.2375210212977596</v>
      </c>
      <c r="P702" s="1">
        <v>10.407999999999999</v>
      </c>
      <c r="Q702" s="16">
        <v>730.65</v>
      </c>
      <c r="S702" s="1"/>
    </row>
    <row r="703" spans="1:19" x14ac:dyDescent="0.2">
      <c r="A703" s="42">
        <f t="shared" si="33"/>
        <v>42748</v>
      </c>
      <c r="B703" s="16">
        <v>2.5299999999999998</v>
      </c>
      <c r="C703" s="16">
        <v>85.53</v>
      </c>
      <c r="D703" s="16">
        <v>24</v>
      </c>
      <c r="E703" s="16">
        <v>21.99</v>
      </c>
      <c r="F703" s="16">
        <v>27.45</v>
      </c>
      <c r="G703" s="16">
        <v>6.91</v>
      </c>
      <c r="H703" s="16">
        <v>14.82</v>
      </c>
      <c r="I703" s="16">
        <v>55.48</v>
      </c>
      <c r="J703" s="41">
        <v>4.22</v>
      </c>
      <c r="K703" s="16">
        <v>17.670000000000002</v>
      </c>
      <c r="L703" s="16">
        <v>22.04</v>
      </c>
      <c r="M703" s="16">
        <v>39.796199608262256</v>
      </c>
      <c r="N703" s="16">
        <f t="shared" si="31"/>
        <v>2.2521901306317065</v>
      </c>
      <c r="O703" s="41">
        <f t="shared" si="34"/>
        <v>2.2521901306317065</v>
      </c>
      <c r="P703" s="1">
        <v>9.9640000000000004</v>
      </c>
      <c r="Q703" s="16">
        <v>730.93</v>
      </c>
      <c r="S703" s="1"/>
    </row>
    <row r="704" spans="1:19" x14ac:dyDescent="0.2">
      <c r="A704" s="42">
        <f t="shared" si="33"/>
        <v>42749</v>
      </c>
      <c r="B704" s="16">
        <v>0</v>
      </c>
      <c r="C704" s="16">
        <v>75.150000000000006</v>
      </c>
      <c r="D704" s="16">
        <v>23.98</v>
      </c>
      <c r="E704" s="16">
        <v>21.93</v>
      </c>
      <c r="F704" s="16">
        <v>27.64</v>
      </c>
      <c r="G704" s="16">
        <v>5.71</v>
      </c>
      <c r="H704" s="16">
        <v>14.88</v>
      </c>
      <c r="I704" s="16">
        <v>39.93</v>
      </c>
      <c r="J704" s="41">
        <v>5.74</v>
      </c>
      <c r="K704" s="16">
        <v>21.03</v>
      </c>
      <c r="L704" s="16">
        <v>22.39</v>
      </c>
      <c r="M704" s="16">
        <v>46.663792425654933</v>
      </c>
      <c r="N704" s="16">
        <f t="shared" si="31"/>
        <v>2.2189154743535391</v>
      </c>
      <c r="O704" s="41">
        <f t="shared" si="34"/>
        <v>2.2189154743535391</v>
      </c>
      <c r="P704" s="1">
        <v>10.378</v>
      </c>
      <c r="Q704" s="16">
        <v>731.14</v>
      </c>
      <c r="S704" s="1"/>
    </row>
    <row r="705" spans="1:19" x14ac:dyDescent="0.2">
      <c r="A705" s="42">
        <f t="shared" si="33"/>
        <v>42750</v>
      </c>
      <c r="B705" s="16">
        <v>0</v>
      </c>
      <c r="C705" s="16">
        <v>76.650000000000006</v>
      </c>
      <c r="D705" s="16">
        <v>24.07</v>
      </c>
      <c r="E705" s="16">
        <v>21.65</v>
      </c>
      <c r="F705" s="16">
        <v>28.35</v>
      </c>
      <c r="G705" s="16">
        <v>3.95</v>
      </c>
      <c r="H705" s="16">
        <v>11.35</v>
      </c>
      <c r="I705" s="16">
        <v>16.96</v>
      </c>
      <c r="J705" s="41">
        <v>4.9000000000000004</v>
      </c>
      <c r="K705" s="16">
        <v>18.989999999999998</v>
      </c>
      <c r="L705" s="16">
        <v>22.39</v>
      </c>
      <c r="M705" s="16">
        <v>42.180840447655832</v>
      </c>
      <c r="N705" s="16">
        <f t="shared" si="31"/>
        <v>2.2212132937154205</v>
      </c>
      <c r="O705" s="41">
        <f t="shared" si="34"/>
        <v>2.2212132937154205</v>
      </c>
      <c r="P705" s="1">
        <v>8.3650000000000002</v>
      </c>
      <c r="Q705" s="16">
        <v>730.63</v>
      </c>
      <c r="S705" s="1"/>
    </row>
    <row r="706" spans="1:19" x14ac:dyDescent="0.2">
      <c r="A706" s="42">
        <f t="shared" si="33"/>
        <v>42751</v>
      </c>
      <c r="B706" s="16">
        <v>0</v>
      </c>
      <c r="C706" s="16">
        <v>76.319999999999993</v>
      </c>
      <c r="D706" s="16">
        <v>24.45</v>
      </c>
      <c r="E706" s="16">
        <v>21.74</v>
      </c>
      <c r="F706" s="16">
        <v>29.5</v>
      </c>
      <c r="G706" s="16">
        <v>3.46</v>
      </c>
      <c r="H706" s="16">
        <v>8.66</v>
      </c>
      <c r="I706" s="16">
        <v>29.34</v>
      </c>
      <c r="J706" s="41">
        <v>4.68</v>
      </c>
      <c r="K706" s="16">
        <v>19.16</v>
      </c>
      <c r="L706" s="16">
        <v>22.37</v>
      </c>
      <c r="M706" s="16">
        <v>42.531365371040607</v>
      </c>
      <c r="N706" s="16">
        <f t="shared" si="31"/>
        <v>2.2197998627891757</v>
      </c>
      <c r="O706" s="41">
        <f t="shared" si="34"/>
        <v>2.2197998627891757</v>
      </c>
      <c r="P706" s="1">
        <v>8.0890000000000004</v>
      </c>
      <c r="Q706" s="16">
        <v>730.51</v>
      </c>
      <c r="S706" s="1"/>
    </row>
    <row r="707" spans="1:19" x14ac:dyDescent="0.2">
      <c r="A707" s="42">
        <f t="shared" si="33"/>
        <v>42752</v>
      </c>
      <c r="B707" s="16">
        <v>0</v>
      </c>
      <c r="C707" s="16">
        <v>78.459999999999994</v>
      </c>
      <c r="D707" s="16">
        <v>24.54</v>
      </c>
      <c r="E707" s="16">
        <v>22.02</v>
      </c>
      <c r="F707" s="16">
        <v>29.58</v>
      </c>
      <c r="G707" s="16">
        <v>4.54</v>
      </c>
      <c r="H707" s="16">
        <v>10.51</v>
      </c>
      <c r="I707" s="16">
        <v>48.44</v>
      </c>
      <c r="J707" s="41">
        <v>5.17</v>
      </c>
      <c r="K707" s="16">
        <v>20.9</v>
      </c>
      <c r="L707" s="16">
        <v>22.34</v>
      </c>
      <c r="M707" s="16">
        <v>46.475008359202938</v>
      </c>
      <c r="N707" s="16">
        <f t="shared" si="31"/>
        <v>2.2236846104881791</v>
      </c>
      <c r="O707" s="41">
        <f t="shared" si="34"/>
        <v>2.2236846104881791</v>
      </c>
      <c r="P707" s="1">
        <v>9.3000000000000007</v>
      </c>
      <c r="Q707" s="16">
        <v>730.77</v>
      </c>
      <c r="S707" s="1"/>
    </row>
    <row r="708" spans="1:19" x14ac:dyDescent="0.2">
      <c r="A708" s="42">
        <f t="shared" si="33"/>
        <v>42753</v>
      </c>
      <c r="B708" s="16">
        <v>0</v>
      </c>
      <c r="C708" s="16">
        <v>78.66</v>
      </c>
      <c r="D708" s="16">
        <v>24.41</v>
      </c>
      <c r="E708" s="16">
        <v>21.76</v>
      </c>
      <c r="F708" s="16">
        <v>29.52</v>
      </c>
      <c r="G708" s="16">
        <v>4.21</v>
      </c>
      <c r="H708" s="16">
        <v>11.13</v>
      </c>
      <c r="I708" s="16">
        <v>28.88</v>
      </c>
      <c r="J708" s="41">
        <v>4.7</v>
      </c>
      <c r="K708" s="16">
        <v>18.84</v>
      </c>
      <c r="L708" s="16">
        <v>22.43</v>
      </c>
      <c r="M708" s="16">
        <v>42.096254817881693</v>
      </c>
      <c r="N708" s="16">
        <f t="shared" si="31"/>
        <v>2.2344084298238691</v>
      </c>
      <c r="O708" s="41">
        <f t="shared" si="34"/>
        <v>2.2344084298238691</v>
      </c>
      <c r="P708" s="1">
        <v>8.5329999999999995</v>
      </c>
      <c r="Q708" s="16">
        <v>731.28</v>
      </c>
      <c r="S708" s="1"/>
    </row>
    <row r="709" spans="1:19" x14ac:dyDescent="0.2">
      <c r="A709" s="42">
        <f t="shared" si="33"/>
        <v>42754</v>
      </c>
      <c r="B709" s="16">
        <v>3.6749999999999998</v>
      </c>
      <c r="C709" s="16">
        <v>81.86</v>
      </c>
      <c r="D709" s="16">
        <v>24.02</v>
      </c>
      <c r="E709" s="16">
        <v>21.69</v>
      </c>
      <c r="F709" s="16">
        <v>29.04</v>
      </c>
      <c r="G709" s="16">
        <v>3.16</v>
      </c>
      <c r="H709" s="16">
        <v>8.8800000000000008</v>
      </c>
      <c r="I709" s="16">
        <v>9.75</v>
      </c>
      <c r="J709" s="41">
        <v>3.47</v>
      </c>
      <c r="K709" s="16">
        <v>13.26</v>
      </c>
      <c r="L709" s="16">
        <v>22.4</v>
      </c>
      <c r="M709" s="16">
        <v>29.502327184819165</v>
      </c>
      <c r="N709" s="16">
        <f t="shared" si="31"/>
        <v>2.2249115523996355</v>
      </c>
      <c r="O709" s="41">
        <f t="shared" si="34"/>
        <v>2.2249115523996355</v>
      </c>
      <c r="P709" s="1">
        <v>5.556</v>
      </c>
      <c r="Q709" s="16">
        <v>730.79</v>
      </c>
      <c r="S709" s="1"/>
    </row>
    <row r="710" spans="1:19" x14ac:dyDescent="0.2">
      <c r="A710" s="42">
        <f t="shared" si="33"/>
        <v>42755</v>
      </c>
      <c r="B710" s="16">
        <v>0</v>
      </c>
      <c r="C710" s="16">
        <v>81.06</v>
      </c>
      <c r="D710" s="16">
        <v>24.34</v>
      </c>
      <c r="E710" s="16">
        <v>21.76</v>
      </c>
      <c r="F710" s="16">
        <v>29.21</v>
      </c>
      <c r="G710" s="16">
        <v>3.2</v>
      </c>
      <c r="H710" s="16">
        <v>8.1300000000000008</v>
      </c>
      <c r="I710" s="16">
        <v>14.62</v>
      </c>
      <c r="J710" s="41">
        <v>4.1900000000000004</v>
      </c>
      <c r="K710" s="16">
        <v>16.86</v>
      </c>
      <c r="L710" s="16">
        <v>22.47</v>
      </c>
      <c r="M710" s="16">
        <v>37.517485206154795</v>
      </c>
      <c r="N710" s="16">
        <f t="shared" si="31"/>
        <v>2.2252363704718148</v>
      </c>
      <c r="O710" s="41">
        <f t="shared" si="34"/>
        <v>2.2252363704718148</v>
      </c>
      <c r="P710" s="1">
        <v>8.2629999999999999</v>
      </c>
      <c r="Q710" s="16">
        <v>731.32</v>
      </c>
      <c r="S710" s="1"/>
    </row>
    <row r="711" spans="1:19" x14ac:dyDescent="0.2">
      <c r="A711" s="42">
        <f t="shared" si="33"/>
        <v>42756</v>
      </c>
      <c r="B711" s="16">
        <v>0</v>
      </c>
      <c r="C711" s="16">
        <v>80.53</v>
      </c>
      <c r="D711" s="16">
        <v>24.48</v>
      </c>
      <c r="E711" s="16">
        <v>21.39</v>
      </c>
      <c r="F711" s="16">
        <v>30.91</v>
      </c>
      <c r="G711" s="16">
        <v>3.63</v>
      </c>
      <c r="H711" s="16">
        <v>9.8000000000000007</v>
      </c>
      <c r="I711" s="16">
        <v>37.22</v>
      </c>
      <c r="J711" s="41">
        <v>4.6900000000000004</v>
      </c>
      <c r="K711" s="16">
        <v>20.98</v>
      </c>
      <c r="L711" s="16">
        <v>22.58</v>
      </c>
      <c r="M711" s="16">
        <v>46.785184468384934</v>
      </c>
      <c r="N711" s="16">
        <f t="shared" si="31"/>
        <v>2.2299897268057642</v>
      </c>
      <c r="O711" s="41">
        <f t="shared" si="34"/>
        <v>2.2299897268057642</v>
      </c>
      <c r="P711" s="1">
        <v>9.9060000000000006</v>
      </c>
      <c r="Q711" s="16">
        <v>732.23</v>
      </c>
      <c r="S711" s="1"/>
    </row>
    <row r="712" spans="1:19" x14ac:dyDescent="0.2">
      <c r="A712" s="42">
        <f t="shared" si="33"/>
        <v>42757</v>
      </c>
      <c r="B712" s="16">
        <v>0</v>
      </c>
      <c r="C712" s="16">
        <v>82.36</v>
      </c>
      <c r="D712" s="16">
        <v>24.31</v>
      </c>
      <c r="E712" s="16">
        <v>20.28</v>
      </c>
      <c r="F712" s="16">
        <v>30.86</v>
      </c>
      <c r="G712" s="16">
        <v>2.61</v>
      </c>
      <c r="H712" s="16">
        <v>7.47</v>
      </c>
      <c r="I712" s="16">
        <v>81.98</v>
      </c>
      <c r="J712" s="41">
        <v>4.5199999999999996</v>
      </c>
      <c r="K712" s="16">
        <v>21.74</v>
      </c>
      <c r="L712" s="16">
        <v>22.62</v>
      </c>
      <c r="M712" s="16">
        <v>47.965408883823919</v>
      </c>
      <c r="N712" s="16">
        <f t="shared" si="31"/>
        <v>2.2063205558336669</v>
      </c>
      <c r="O712" s="41">
        <f t="shared" si="34"/>
        <v>2.2063205558336669</v>
      </c>
      <c r="P712" s="1">
        <v>9.7759999999999998</v>
      </c>
      <c r="Q712" s="16">
        <v>731.21</v>
      </c>
      <c r="S712" s="1"/>
    </row>
    <row r="713" spans="1:19" x14ac:dyDescent="0.2">
      <c r="A713" s="42">
        <f t="shared" si="33"/>
        <v>42758</v>
      </c>
      <c r="B713" s="16">
        <v>0.755</v>
      </c>
      <c r="C713" s="16">
        <v>83.89</v>
      </c>
      <c r="D713" s="16">
        <v>24.7</v>
      </c>
      <c r="E713" s="16">
        <v>21.29</v>
      </c>
      <c r="F713" s="16">
        <v>32.1</v>
      </c>
      <c r="G713" s="16">
        <v>1.59</v>
      </c>
      <c r="H713" s="16">
        <v>6.96</v>
      </c>
      <c r="I713" s="16">
        <v>190.08</v>
      </c>
      <c r="J713" s="41">
        <v>3.13</v>
      </c>
      <c r="K713" s="16">
        <v>14.68</v>
      </c>
      <c r="L713" s="16">
        <v>22.62</v>
      </c>
      <c r="M713" s="16">
        <v>32.992715613435898</v>
      </c>
      <c r="N713" s="16">
        <f t="shared" si="31"/>
        <v>2.2474601916509469</v>
      </c>
      <c r="O713" s="41">
        <f t="shared" si="34"/>
        <v>2.2474601916509469</v>
      </c>
      <c r="P713" s="1">
        <v>6.4930000000000003</v>
      </c>
      <c r="Q713" s="16">
        <v>731.02</v>
      </c>
      <c r="S713" s="1"/>
    </row>
    <row r="714" spans="1:19" x14ac:dyDescent="0.2">
      <c r="A714" s="42">
        <f t="shared" si="33"/>
        <v>42759</v>
      </c>
      <c r="B714" s="16">
        <v>0.125</v>
      </c>
      <c r="C714" s="16">
        <v>85.54</v>
      </c>
      <c r="D714" s="16">
        <v>23.87</v>
      </c>
      <c r="E714" s="16">
        <v>21.49</v>
      </c>
      <c r="F714" s="16">
        <v>28.36</v>
      </c>
      <c r="G714" s="16">
        <v>3.53</v>
      </c>
      <c r="H714" s="16">
        <v>9.8800000000000008</v>
      </c>
      <c r="I714" s="16">
        <v>13.97</v>
      </c>
      <c r="J714" s="41">
        <v>4.32</v>
      </c>
      <c r="K714" s="16">
        <v>19.489999999999998</v>
      </c>
      <c r="L714" s="16">
        <v>22.69</v>
      </c>
      <c r="M714" s="16">
        <v>43.243301621642168</v>
      </c>
      <c r="N714" s="16">
        <f t="shared" si="31"/>
        <v>2.2187430283038569</v>
      </c>
      <c r="O714" s="41">
        <f t="shared" si="34"/>
        <v>2.2187430283038569</v>
      </c>
      <c r="P714" s="1">
        <v>9.3040000000000003</v>
      </c>
      <c r="Q714" s="16">
        <v>731.89</v>
      </c>
      <c r="S714" s="1"/>
    </row>
    <row r="715" spans="1:19" x14ac:dyDescent="0.2">
      <c r="A715" s="42">
        <f t="shared" si="33"/>
        <v>42760</v>
      </c>
      <c r="B715" s="16">
        <v>0</v>
      </c>
      <c r="C715" s="16">
        <v>78.69</v>
      </c>
      <c r="D715" s="16">
        <v>23.6</v>
      </c>
      <c r="E715" s="16">
        <v>21.24</v>
      </c>
      <c r="F715" s="16">
        <v>28.48</v>
      </c>
      <c r="G715" s="16">
        <v>4.33</v>
      </c>
      <c r="H715" s="16">
        <v>9.41</v>
      </c>
      <c r="I715" s="16">
        <v>19.37</v>
      </c>
      <c r="J715" s="41">
        <v>4.26</v>
      </c>
      <c r="K715" s="16">
        <v>16.100000000000001</v>
      </c>
      <c r="L715" s="16">
        <v>22.91</v>
      </c>
      <c r="M715" s="16">
        <v>37.33241634101055</v>
      </c>
      <c r="N715" s="16">
        <f t="shared" ref="N715:N778" si="35">M715/K715</f>
        <v>2.3187836236652513</v>
      </c>
      <c r="O715" s="41">
        <f t="shared" si="34"/>
        <v>2.3187836236652513</v>
      </c>
      <c r="P715" s="1">
        <v>6.2519999999999998</v>
      </c>
      <c r="Q715" s="16">
        <v>731.68</v>
      </c>
      <c r="S715" s="1"/>
    </row>
    <row r="716" spans="1:19" x14ac:dyDescent="0.2">
      <c r="A716" s="42">
        <f t="shared" si="33"/>
        <v>42761</v>
      </c>
      <c r="B716" s="16">
        <v>5.83</v>
      </c>
      <c r="C716" s="16">
        <v>89.5</v>
      </c>
      <c r="D716" s="16">
        <v>23.35</v>
      </c>
      <c r="E716" s="16">
        <v>21.45</v>
      </c>
      <c r="F716" s="16">
        <v>26.45</v>
      </c>
      <c r="G716" s="16">
        <v>4.88</v>
      </c>
      <c r="H716" s="16">
        <v>10.74</v>
      </c>
      <c r="I716" s="16">
        <v>356.09</v>
      </c>
      <c r="J716" s="41">
        <v>2.59</v>
      </c>
      <c r="K716" s="16">
        <v>11.73</v>
      </c>
      <c r="L716" s="16">
        <v>22.7</v>
      </c>
      <c r="M716" s="16">
        <v>28.579056459827871</v>
      </c>
      <c r="N716" s="16">
        <f t="shared" si="35"/>
        <v>2.4364072003263315</v>
      </c>
      <c r="O716" s="41">
        <f t="shared" si="34"/>
        <v>2.4364072003263315</v>
      </c>
      <c r="P716" s="1">
        <v>7.2089999999999996</v>
      </c>
      <c r="Q716" s="16">
        <v>731.82</v>
      </c>
      <c r="S716" s="1"/>
    </row>
    <row r="717" spans="1:19" x14ac:dyDescent="0.2">
      <c r="A717" s="42">
        <f t="shared" si="33"/>
        <v>42762</v>
      </c>
      <c r="B717" s="16">
        <v>0</v>
      </c>
      <c r="C717" s="16">
        <v>90.58</v>
      </c>
      <c r="D717" s="16">
        <v>24.15</v>
      </c>
      <c r="E717" s="16">
        <v>22.28</v>
      </c>
      <c r="F717" s="16">
        <v>27.57</v>
      </c>
      <c r="G717" s="16">
        <v>4.1500000000000004</v>
      </c>
      <c r="H717" s="16">
        <v>11.27</v>
      </c>
      <c r="I717" s="16">
        <v>356.81</v>
      </c>
      <c r="J717" s="41">
        <v>3.07</v>
      </c>
      <c r="K717" s="16">
        <v>14.64</v>
      </c>
      <c r="L717" s="16">
        <v>22.72</v>
      </c>
      <c r="M717" s="16">
        <v>35.203605991669306</v>
      </c>
      <c r="N717" s="16">
        <f t="shared" si="35"/>
        <v>2.4046178956058268</v>
      </c>
      <c r="O717" s="41">
        <f t="shared" si="34"/>
        <v>2.4046178956058268</v>
      </c>
      <c r="P717" s="1">
        <v>8.6379999999999999</v>
      </c>
      <c r="Q717" s="16">
        <v>731.42</v>
      </c>
      <c r="S717" s="1"/>
    </row>
    <row r="718" spans="1:19" x14ac:dyDescent="0.2">
      <c r="A718" s="42">
        <f t="shared" si="33"/>
        <v>42763</v>
      </c>
      <c r="B718" s="16">
        <v>0</v>
      </c>
      <c r="C718" s="16">
        <v>83.14</v>
      </c>
      <c r="D718" s="16">
        <v>24.25</v>
      </c>
      <c r="E718" s="16">
        <v>22.08</v>
      </c>
      <c r="F718" s="16">
        <v>29.29</v>
      </c>
      <c r="G718" s="16">
        <v>4.37</v>
      </c>
      <c r="H718" s="16">
        <v>10.62</v>
      </c>
      <c r="I718" s="16">
        <v>7.19</v>
      </c>
      <c r="J718" s="41">
        <v>3.85</v>
      </c>
      <c r="K718" s="16">
        <v>15</v>
      </c>
      <c r="L718" s="16">
        <v>22.98</v>
      </c>
      <c r="M718" s="16">
        <v>35.448463677859216</v>
      </c>
      <c r="N718" s="16">
        <f t="shared" si="35"/>
        <v>2.363230911857281</v>
      </c>
      <c r="O718" s="41">
        <f t="shared" si="34"/>
        <v>2.363230911857281</v>
      </c>
      <c r="P718" s="1">
        <v>6.8550000000000004</v>
      </c>
      <c r="Q718" s="16">
        <v>730.72</v>
      </c>
      <c r="S718" s="1"/>
    </row>
    <row r="719" spans="1:19" x14ac:dyDescent="0.2">
      <c r="A719" s="42">
        <f t="shared" si="33"/>
        <v>42764</v>
      </c>
      <c r="B719" s="16">
        <v>0</v>
      </c>
      <c r="C719" s="16">
        <v>86.25</v>
      </c>
      <c r="D719" s="16">
        <v>23.79</v>
      </c>
      <c r="E719" s="16">
        <v>22.19</v>
      </c>
      <c r="F719" s="16">
        <v>26.71</v>
      </c>
      <c r="G719" s="16">
        <v>5.75</v>
      </c>
      <c r="H719" s="16">
        <v>12.09</v>
      </c>
      <c r="I719" s="16">
        <v>356.66</v>
      </c>
      <c r="J719" s="41">
        <v>3.49</v>
      </c>
      <c r="K719" s="16">
        <v>13.99</v>
      </c>
      <c r="L719" s="16">
        <v>22.96</v>
      </c>
      <c r="M719" s="16">
        <v>36.466515236213361</v>
      </c>
      <c r="N719" s="16">
        <f t="shared" si="35"/>
        <v>2.6066129546971668</v>
      </c>
      <c r="O719" s="41">
        <f t="shared" si="34"/>
        <v>2.6066129546971668</v>
      </c>
      <c r="P719" s="1">
        <v>7.0810000000000004</v>
      </c>
      <c r="Q719" s="16">
        <v>731.15</v>
      </c>
      <c r="S719" s="1"/>
    </row>
    <row r="720" spans="1:19" x14ac:dyDescent="0.2">
      <c r="A720" s="42">
        <f t="shared" si="33"/>
        <v>42765</v>
      </c>
      <c r="B720" s="16">
        <v>0</v>
      </c>
      <c r="C720" s="16">
        <v>84.13</v>
      </c>
      <c r="D720" s="16">
        <v>24.04</v>
      </c>
      <c r="E720" s="16">
        <v>22.1</v>
      </c>
      <c r="F720" s="16">
        <v>27.14</v>
      </c>
      <c r="G720" s="16">
        <v>6.13</v>
      </c>
      <c r="H720" s="16">
        <v>13.11</v>
      </c>
      <c r="I720" s="16">
        <v>355.01</v>
      </c>
      <c r="J720" s="41">
        <v>4.78</v>
      </c>
      <c r="K720" s="16">
        <v>20.399999999999999</v>
      </c>
      <c r="L720" s="16">
        <v>23.11</v>
      </c>
      <c r="M720" s="16">
        <v>50.999259551739357</v>
      </c>
      <c r="N720" s="16">
        <f t="shared" si="35"/>
        <v>2.4999637035166353</v>
      </c>
      <c r="O720" s="41">
        <f t="shared" si="34"/>
        <v>2.4999637035166353</v>
      </c>
      <c r="P720" s="1">
        <v>10.694000000000001</v>
      </c>
      <c r="Q720" s="16">
        <v>732.06</v>
      </c>
      <c r="S720" s="1"/>
    </row>
    <row r="721" spans="1:19" x14ac:dyDescent="0.2">
      <c r="A721" s="42">
        <f t="shared" si="33"/>
        <v>42766</v>
      </c>
      <c r="B721" s="16">
        <v>5.8449999999999998</v>
      </c>
      <c r="C721" s="16">
        <v>88.53</v>
      </c>
      <c r="D721" s="16">
        <v>23.91</v>
      </c>
      <c r="E721" s="16">
        <v>22.34</v>
      </c>
      <c r="F721" s="16">
        <v>26.83</v>
      </c>
      <c r="G721" s="16">
        <v>4.63</v>
      </c>
      <c r="H721" s="16">
        <v>10.29</v>
      </c>
      <c r="I721" s="16">
        <v>7.44</v>
      </c>
      <c r="J721" s="41">
        <v>2.69</v>
      </c>
      <c r="K721" s="16">
        <v>10.79</v>
      </c>
      <c r="L721" s="16">
        <v>23.06</v>
      </c>
      <c r="M721" s="16">
        <v>28.578451659614984</v>
      </c>
      <c r="N721" s="16">
        <f t="shared" si="35"/>
        <v>2.6486053438012034</v>
      </c>
      <c r="O721" s="41">
        <f t="shared" si="34"/>
        <v>2.6486053438012034</v>
      </c>
      <c r="P721" s="1">
        <v>5.516</v>
      </c>
      <c r="Q721" s="16">
        <v>731.68</v>
      </c>
      <c r="S721" s="1"/>
    </row>
    <row r="722" spans="1:19" x14ac:dyDescent="0.2">
      <c r="A722" s="42">
        <f t="shared" si="33"/>
        <v>42767</v>
      </c>
      <c r="B722" s="16">
        <v>0.125</v>
      </c>
      <c r="C722" s="16">
        <v>84.33</v>
      </c>
      <c r="D722" s="16">
        <v>24.39</v>
      </c>
      <c r="E722" s="16">
        <v>22.42</v>
      </c>
      <c r="F722" s="16">
        <v>28.43</v>
      </c>
      <c r="G722" s="16">
        <v>4.72</v>
      </c>
      <c r="H722" s="16">
        <v>14.17</v>
      </c>
      <c r="I722" s="16">
        <v>23.43</v>
      </c>
      <c r="J722" s="41">
        <v>3.89</v>
      </c>
      <c r="K722" s="16">
        <v>15.2</v>
      </c>
      <c r="L722" s="16">
        <v>23.17</v>
      </c>
      <c r="M722" s="16">
        <v>37.974886967160209</v>
      </c>
      <c r="N722" s="16">
        <f t="shared" si="35"/>
        <v>2.4983478267868562</v>
      </c>
      <c r="O722" s="41">
        <f t="shared" si="34"/>
        <v>2.4983478267868562</v>
      </c>
      <c r="P722" s="1">
        <v>9.2539999999999996</v>
      </c>
      <c r="Q722" s="16">
        <v>730.62</v>
      </c>
      <c r="S722" s="1"/>
    </row>
    <row r="723" spans="1:19" x14ac:dyDescent="0.2">
      <c r="A723" s="42">
        <f t="shared" si="33"/>
        <v>42768</v>
      </c>
      <c r="B723" s="16">
        <v>0</v>
      </c>
      <c r="C723" s="16">
        <v>83.07</v>
      </c>
      <c r="D723" s="16">
        <v>24.25</v>
      </c>
      <c r="E723" s="16">
        <v>22.07</v>
      </c>
      <c r="F723" s="16">
        <v>28.66</v>
      </c>
      <c r="G723" s="16">
        <v>5.27</v>
      </c>
      <c r="H723" s="16">
        <v>11.52</v>
      </c>
      <c r="I723" s="16">
        <v>2.6</v>
      </c>
      <c r="J723" s="41">
        <v>4.83</v>
      </c>
      <c r="K723" s="16">
        <v>19.63</v>
      </c>
      <c r="L723" s="16">
        <v>23.33</v>
      </c>
      <c r="M723" s="16">
        <v>49.719675101325628</v>
      </c>
      <c r="N723" s="16">
        <f t="shared" si="35"/>
        <v>2.5328413194765984</v>
      </c>
      <c r="O723" s="41">
        <f t="shared" si="34"/>
        <v>2.5328413194765984</v>
      </c>
      <c r="P723" s="1">
        <v>10.282999999999999</v>
      </c>
      <c r="Q723" s="16">
        <v>730.59</v>
      </c>
      <c r="S723" s="1"/>
    </row>
    <row r="724" spans="1:19" x14ac:dyDescent="0.2">
      <c r="A724" s="42">
        <f t="shared" si="33"/>
        <v>42769</v>
      </c>
      <c r="B724" s="16">
        <v>0</v>
      </c>
      <c r="C724" s="16">
        <v>85.63</v>
      </c>
      <c r="D724" s="16">
        <v>24.22</v>
      </c>
      <c r="E724" s="16">
        <v>21.9</v>
      </c>
      <c r="F724" s="16">
        <v>28.04</v>
      </c>
      <c r="G724" s="16">
        <v>5.39</v>
      </c>
      <c r="H724" s="16">
        <v>11.74</v>
      </c>
      <c r="I724" s="16">
        <v>358.45</v>
      </c>
      <c r="J724" s="41">
        <v>4.3600000000000003</v>
      </c>
      <c r="K724" s="16">
        <v>19.18</v>
      </c>
      <c r="L724" s="16">
        <v>23.32</v>
      </c>
      <c r="M724" s="16">
        <v>49.31826056002771</v>
      </c>
      <c r="N724" s="16">
        <f t="shared" si="35"/>
        <v>2.5713378811276177</v>
      </c>
      <c r="O724" s="41">
        <f t="shared" si="34"/>
        <v>2.5713378811276177</v>
      </c>
      <c r="P724" s="1">
        <v>10.507</v>
      </c>
      <c r="Q724" s="16">
        <v>730.66</v>
      </c>
      <c r="S724" s="1"/>
    </row>
    <row r="725" spans="1:19" x14ac:dyDescent="0.2">
      <c r="A725" s="42">
        <f t="shared" si="33"/>
        <v>42770</v>
      </c>
      <c r="B725" s="16">
        <v>0.25</v>
      </c>
      <c r="C725" s="16">
        <v>87.41</v>
      </c>
      <c r="D725" s="16">
        <v>24.53</v>
      </c>
      <c r="E725" s="16">
        <v>22.9</v>
      </c>
      <c r="F725" s="16">
        <v>29.41</v>
      </c>
      <c r="G725" s="16">
        <v>4.34</v>
      </c>
      <c r="H725" s="16">
        <v>10.25</v>
      </c>
      <c r="I725" s="16">
        <v>17.010000000000002</v>
      </c>
      <c r="J725" s="41">
        <v>3.07</v>
      </c>
      <c r="K725" s="16">
        <v>12.15</v>
      </c>
      <c r="L725" s="16">
        <v>23.33</v>
      </c>
      <c r="M725" s="16">
        <v>31.194471780454066</v>
      </c>
      <c r="N725" s="16">
        <f t="shared" si="35"/>
        <v>2.5674462370744084</v>
      </c>
      <c r="O725" s="41">
        <f t="shared" si="34"/>
        <v>2.5674462370744084</v>
      </c>
      <c r="P725" s="1">
        <v>6.6710000000000003</v>
      </c>
      <c r="Q725" s="16">
        <v>730.05</v>
      </c>
      <c r="S725" s="1"/>
    </row>
    <row r="726" spans="1:19" x14ac:dyDescent="0.2">
      <c r="A726" s="42">
        <f t="shared" si="33"/>
        <v>42771</v>
      </c>
      <c r="B726" s="16">
        <v>0</v>
      </c>
      <c r="C726" s="16">
        <v>87.66</v>
      </c>
      <c r="D726" s="16">
        <v>24.66</v>
      </c>
      <c r="E726" s="16">
        <v>22.61</v>
      </c>
      <c r="F726" s="16">
        <v>29.28</v>
      </c>
      <c r="G726" s="16">
        <v>3.96</v>
      </c>
      <c r="H726" s="16">
        <v>11.6</v>
      </c>
      <c r="I726" s="16">
        <v>2.72</v>
      </c>
      <c r="J726" s="41">
        <v>3.43</v>
      </c>
      <c r="K726" s="16">
        <v>14.24</v>
      </c>
      <c r="L726" s="16">
        <v>23.39</v>
      </c>
      <c r="M726" s="16">
        <v>37.597491634317052</v>
      </c>
      <c r="N726" s="16">
        <f t="shared" si="35"/>
        <v>2.6402732889267591</v>
      </c>
      <c r="O726" s="41">
        <f t="shared" si="34"/>
        <v>2.6402732889267591</v>
      </c>
      <c r="P726" s="1">
        <v>7.8680000000000003</v>
      </c>
      <c r="Q726" s="16">
        <v>729.51</v>
      </c>
      <c r="S726" s="1"/>
    </row>
    <row r="727" spans="1:19" x14ac:dyDescent="0.2">
      <c r="A727" s="42">
        <f t="shared" si="33"/>
        <v>42772</v>
      </c>
      <c r="B727" s="16">
        <v>0</v>
      </c>
      <c r="C727" s="16">
        <v>87.33</v>
      </c>
      <c r="D727" s="16">
        <v>24.76</v>
      </c>
      <c r="E727" s="16">
        <v>22.85</v>
      </c>
      <c r="F727" s="16">
        <v>28.81</v>
      </c>
      <c r="G727" s="16">
        <v>4.71</v>
      </c>
      <c r="H727" s="16">
        <v>11.25</v>
      </c>
      <c r="I727" s="16">
        <v>2.79</v>
      </c>
      <c r="J727" s="41">
        <v>3.64</v>
      </c>
      <c r="K727" s="16">
        <v>15.92</v>
      </c>
      <c r="L727" s="16">
        <v>23.44</v>
      </c>
      <c r="M727" s="16">
        <v>41.387083368253343</v>
      </c>
      <c r="N727" s="16">
        <f t="shared" si="35"/>
        <v>2.5996911663475717</v>
      </c>
      <c r="O727" s="41">
        <f t="shared" si="34"/>
        <v>2.5996911663475717</v>
      </c>
      <c r="P727" s="1">
        <v>8.6170000000000009</v>
      </c>
      <c r="Q727" s="16">
        <v>729.61</v>
      </c>
      <c r="S727" s="1"/>
    </row>
    <row r="728" spans="1:19" x14ac:dyDescent="0.2">
      <c r="A728" s="42">
        <f t="shared" si="33"/>
        <v>42773</v>
      </c>
      <c r="B728" s="16">
        <v>0</v>
      </c>
      <c r="C728" s="16">
        <v>85.42</v>
      </c>
      <c r="D728" s="16">
        <v>24.84</v>
      </c>
      <c r="E728" s="16">
        <v>22.97</v>
      </c>
      <c r="F728" s="16">
        <v>28.54</v>
      </c>
      <c r="G728" s="16">
        <v>4.3499999999999996</v>
      </c>
      <c r="H728" s="16">
        <v>10.210000000000001</v>
      </c>
      <c r="I728" s="16">
        <v>6.51</v>
      </c>
      <c r="J728" s="41">
        <v>3.55</v>
      </c>
      <c r="K728" s="16">
        <v>14.37</v>
      </c>
      <c r="L728" s="16">
        <v>23.53</v>
      </c>
      <c r="M728" s="16">
        <v>38.218880653045986</v>
      </c>
      <c r="N728" s="16">
        <f t="shared" si="35"/>
        <v>2.6596298297178835</v>
      </c>
      <c r="O728" s="41">
        <f t="shared" si="34"/>
        <v>2.6596298297178835</v>
      </c>
      <c r="P728" s="1">
        <v>7.9729999999999999</v>
      </c>
      <c r="Q728" s="16">
        <v>729.53</v>
      </c>
      <c r="S728" s="1"/>
    </row>
    <row r="729" spans="1:19" x14ac:dyDescent="0.2">
      <c r="A729" s="42">
        <f t="shared" si="33"/>
        <v>42774</v>
      </c>
      <c r="B729" s="16">
        <v>0</v>
      </c>
      <c r="C729" s="16">
        <v>88.54</v>
      </c>
      <c r="D729" s="16">
        <v>24.82</v>
      </c>
      <c r="E729" s="16">
        <v>23.11</v>
      </c>
      <c r="F729" s="16">
        <v>28.83</v>
      </c>
      <c r="G729" s="16">
        <v>4.74</v>
      </c>
      <c r="H729" s="16">
        <v>11.98</v>
      </c>
      <c r="I729" s="16">
        <v>352.59</v>
      </c>
      <c r="J729" s="41">
        <v>3.9</v>
      </c>
      <c r="K729" s="16">
        <v>17.399999999999999</v>
      </c>
      <c r="L729" s="16">
        <v>23.54</v>
      </c>
      <c r="M729" s="16">
        <v>46.349728315104365</v>
      </c>
      <c r="N729" s="16">
        <f t="shared" si="35"/>
        <v>2.6637774893738144</v>
      </c>
      <c r="O729" s="41">
        <f t="shared" si="34"/>
        <v>2.6637774893738144</v>
      </c>
      <c r="P729" s="1">
        <v>9.6959999999999997</v>
      </c>
      <c r="Q729" s="16">
        <v>729.46</v>
      </c>
      <c r="S729" s="1"/>
    </row>
    <row r="730" spans="1:19" x14ac:dyDescent="0.2">
      <c r="A730" s="42">
        <f t="shared" si="33"/>
        <v>42775</v>
      </c>
      <c r="B730" s="16">
        <v>0</v>
      </c>
      <c r="C730" s="16">
        <v>86.5</v>
      </c>
      <c r="D730" s="16">
        <v>24.83</v>
      </c>
      <c r="E730" s="16">
        <v>22.83</v>
      </c>
      <c r="F730" s="16">
        <v>29.06</v>
      </c>
      <c r="G730" s="16">
        <v>4.83</v>
      </c>
      <c r="H730" s="16">
        <v>11.66</v>
      </c>
      <c r="I730" s="16">
        <v>356.61</v>
      </c>
      <c r="J730" s="41">
        <v>3.97</v>
      </c>
      <c r="K730" s="16">
        <v>16.53</v>
      </c>
      <c r="L730" s="16">
        <v>23.66</v>
      </c>
      <c r="M730" s="16">
        <v>44.576367690881419</v>
      </c>
      <c r="N730" s="16">
        <f t="shared" si="35"/>
        <v>2.6966949601259174</v>
      </c>
      <c r="O730" s="41">
        <f t="shared" si="34"/>
        <v>2.6966949601259174</v>
      </c>
      <c r="P730" s="1">
        <v>8.2780000000000005</v>
      </c>
      <c r="Q730" s="16">
        <v>730.9</v>
      </c>
      <c r="S730" s="1"/>
    </row>
    <row r="731" spans="1:19" x14ac:dyDescent="0.2">
      <c r="A731" s="42">
        <f t="shared" si="33"/>
        <v>42776</v>
      </c>
      <c r="B731" s="16">
        <v>0</v>
      </c>
      <c r="C731" s="16">
        <v>75.92</v>
      </c>
      <c r="D731" s="16">
        <v>25.14</v>
      </c>
      <c r="E731" s="16">
        <v>22.89</v>
      </c>
      <c r="F731" s="16">
        <v>29.01</v>
      </c>
      <c r="G731" s="16">
        <v>5.81</v>
      </c>
      <c r="H731" s="16">
        <v>16.97</v>
      </c>
      <c r="I731" s="16">
        <v>20.18</v>
      </c>
      <c r="J731" s="41">
        <v>5.7</v>
      </c>
      <c r="K731" s="16">
        <v>19.63</v>
      </c>
      <c r="L731" s="16">
        <v>23.99</v>
      </c>
      <c r="M731" s="16">
        <v>49.817047935600868</v>
      </c>
      <c r="N731" s="16">
        <f t="shared" si="35"/>
        <v>2.537801728762143</v>
      </c>
      <c r="O731" s="41">
        <f t="shared" si="34"/>
        <v>2.537801728762143</v>
      </c>
      <c r="P731" s="1">
        <v>9.8979999999999997</v>
      </c>
      <c r="Q731" s="16">
        <v>732.33</v>
      </c>
      <c r="S731" s="1"/>
    </row>
    <row r="732" spans="1:19" x14ac:dyDescent="0.2">
      <c r="A732" s="42">
        <f t="shared" si="33"/>
        <v>42777</v>
      </c>
      <c r="B732" s="16">
        <v>0.75</v>
      </c>
      <c r="C732" s="16">
        <v>79.17</v>
      </c>
      <c r="D732" s="16">
        <v>23.81</v>
      </c>
      <c r="E732" s="16">
        <v>21.69</v>
      </c>
      <c r="F732" s="16">
        <v>28</v>
      </c>
      <c r="G732" s="16">
        <v>4.88</v>
      </c>
      <c r="H732" s="16">
        <v>13.84</v>
      </c>
      <c r="I732" s="16">
        <v>9.98</v>
      </c>
      <c r="J732" s="41">
        <v>4.88</v>
      </c>
      <c r="K732" s="16">
        <v>17.93</v>
      </c>
      <c r="L732" s="16">
        <v>24.07</v>
      </c>
      <c r="M732" s="16">
        <v>46.79952687343345</v>
      </c>
      <c r="N732" s="16">
        <f t="shared" si="35"/>
        <v>2.610124198183684</v>
      </c>
      <c r="O732" s="41">
        <f t="shared" si="34"/>
        <v>2.610124198183684</v>
      </c>
      <c r="P732" s="1">
        <v>9.9770000000000003</v>
      </c>
      <c r="Q732" s="16">
        <v>731.79</v>
      </c>
      <c r="S732" s="1"/>
    </row>
    <row r="733" spans="1:19" x14ac:dyDescent="0.2">
      <c r="A733" s="42">
        <f t="shared" si="33"/>
        <v>42778</v>
      </c>
      <c r="B733" s="16">
        <v>0</v>
      </c>
      <c r="C733" s="16">
        <v>80.02</v>
      </c>
      <c r="D733" s="16">
        <v>24.45</v>
      </c>
      <c r="E733" s="16">
        <v>21.75</v>
      </c>
      <c r="F733" s="16">
        <v>29.16</v>
      </c>
      <c r="G733" s="16">
        <v>4.76</v>
      </c>
      <c r="H733" s="16">
        <v>12.64</v>
      </c>
      <c r="I733" s="16">
        <v>35</v>
      </c>
      <c r="J733" s="41">
        <v>5.33</v>
      </c>
      <c r="K733" s="16">
        <v>21.07</v>
      </c>
      <c r="L733" s="16">
        <v>24.07</v>
      </c>
      <c r="M733" s="16">
        <v>54.797750488808163</v>
      </c>
      <c r="N733" s="16">
        <f t="shared" si="35"/>
        <v>2.6007475315048962</v>
      </c>
      <c r="O733" s="41">
        <f t="shared" si="34"/>
        <v>2.6007475315048962</v>
      </c>
      <c r="P733" s="1">
        <v>11.234999999999999</v>
      </c>
      <c r="Q733" s="16">
        <v>730.72</v>
      </c>
      <c r="S733" s="1"/>
    </row>
    <row r="734" spans="1:19" x14ac:dyDescent="0.2">
      <c r="A734" s="42">
        <f t="shared" si="33"/>
        <v>42779</v>
      </c>
      <c r="B734" s="16">
        <v>3.17</v>
      </c>
      <c r="C734" s="16">
        <v>82.4</v>
      </c>
      <c r="D734" s="16">
        <v>24.24</v>
      </c>
      <c r="E734" s="16">
        <v>21.76</v>
      </c>
      <c r="F734" s="16">
        <v>28.9</v>
      </c>
      <c r="G734" s="16">
        <v>3.2</v>
      </c>
      <c r="H734" s="16">
        <v>9.76</v>
      </c>
      <c r="I734" s="16">
        <v>17.600000000000001</v>
      </c>
      <c r="J734" s="41">
        <v>3.88</v>
      </c>
      <c r="K734" s="16">
        <v>16.260000000000002</v>
      </c>
      <c r="L734" s="16">
        <v>24.06</v>
      </c>
      <c r="M734" s="16">
        <v>40.297319784656558</v>
      </c>
      <c r="N734" s="16">
        <f t="shared" si="35"/>
        <v>2.4783099498558765</v>
      </c>
      <c r="O734" s="41">
        <f t="shared" si="34"/>
        <v>2.4783099498558765</v>
      </c>
      <c r="P734" s="1">
        <v>7.9530000000000003</v>
      </c>
      <c r="Q734" s="16">
        <v>730.55</v>
      </c>
      <c r="S734" s="1"/>
    </row>
    <row r="735" spans="1:19" x14ac:dyDescent="0.2">
      <c r="A735" s="42">
        <f t="shared" si="33"/>
        <v>42780</v>
      </c>
      <c r="B735" s="16">
        <v>0</v>
      </c>
      <c r="C735" s="16">
        <v>83.34</v>
      </c>
      <c r="D735" s="16">
        <v>24.03</v>
      </c>
      <c r="E735" s="16">
        <v>21.45</v>
      </c>
      <c r="F735" s="16">
        <v>29.68</v>
      </c>
      <c r="G735" s="16">
        <v>2.9</v>
      </c>
      <c r="H735" s="16">
        <v>7.92</v>
      </c>
      <c r="I735" s="16">
        <v>21</v>
      </c>
      <c r="J735" s="41">
        <v>3.21</v>
      </c>
      <c r="K735" s="16">
        <v>13.34</v>
      </c>
      <c r="L735" s="16">
        <v>24.17</v>
      </c>
      <c r="M735" s="16">
        <v>33.786645492899211</v>
      </c>
      <c r="N735" s="16">
        <f t="shared" si="35"/>
        <v>2.5327320459444684</v>
      </c>
      <c r="O735" s="41">
        <f t="shared" si="34"/>
        <v>2.5327320459444684</v>
      </c>
      <c r="P735" s="1">
        <v>6.0819999999999999</v>
      </c>
      <c r="Q735" s="16">
        <v>730.86</v>
      </c>
      <c r="S735" s="1"/>
    </row>
    <row r="736" spans="1:19" x14ac:dyDescent="0.2">
      <c r="A736" s="42">
        <f t="shared" si="33"/>
        <v>42781</v>
      </c>
      <c r="B736" s="16">
        <v>0</v>
      </c>
      <c r="C736" s="16">
        <v>80.37</v>
      </c>
      <c r="D736" s="16">
        <v>24.1</v>
      </c>
      <c r="E736" s="16">
        <v>21.77</v>
      </c>
      <c r="F736" s="16">
        <v>27.97</v>
      </c>
      <c r="G736" s="16">
        <v>3.49</v>
      </c>
      <c r="H736" s="16">
        <v>10.130000000000001</v>
      </c>
      <c r="I736" s="16">
        <v>3.33</v>
      </c>
      <c r="J736" s="41">
        <v>5</v>
      </c>
      <c r="K736" s="16">
        <v>21.09</v>
      </c>
      <c r="L736" s="16">
        <v>24.3</v>
      </c>
      <c r="M736" s="16">
        <v>55.835501254096442</v>
      </c>
      <c r="N736" s="16">
        <f t="shared" si="35"/>
        <v>2.6474870201088878</v>
      </c>
      <c r="O736" s="41">
        <f t="shared" si="34"/>
        <v>2.6474870201088878</v>
      </c>
      <c r="P736" s="1">
        <v>10.738</v>
      </c>
      <c r="Q736" s="16">
        <v>731.75</v>
      </c>
      <c r="S736" s="1"/>
    </row>
    <row r="737" spans="1:19" x14ac:dyDescent="0.2">
      <c r="A737" s="42">
        <f t="shared" si="33"/>
        <v>42782</v>
      </c>
      <c r="B737" s="16">
        <v>0</v>
      </c>
      <c r="C737" s="16">
        <v>85.87</v>
      </c>
      <c r="D737" s="16">
        <v>23.48</v>
      </c>
      <c r="E737" s="16">
        <v>21.43</v>
      </c>
      <c r="F737" s="16">
        <v>27.79</v>
      </c>
      <c r="G737" s="16">
        <v>4.1500000000000004</v>
      </c>
      <c r="H737" s="16">
        <v>9.9600000000000009</v>
      </c>
      <c r="I737" s="16">
        <v>353.49</v>
      </c>
      <c r="J737" s="41">
        <v>4.22</v>
      </c>
      <c r="K737" s="16">
        <v>18.62</v>
      </c>
      <c r="L737" s="16">
        <v>24.34</v>
      </c>
      <c r="M737" s="16">
        <v>49.659195080036667</v>
      </c>
      <c r="N737" s="16">
        <f t="shared" si="35"/>
        <v>2.6669814758344073</v>
      </c>
      <c r="O737" s="41">
        <f t="shared" si="34"/>
        <v>2.6669814758344073</v>
      </c>
      <c r="P737" s="1">
        <v>-4.0199999999999996</v>
      </c>
      <c r="Q737" s="16">
        <v>732.68</v>
      </c>
      <c r="S737" s="1"/>
    </row>
    <row r="738" spans="1:19" x14ac:dyDescent="0.2">
      <c r="A738" s="42">
        <f t="shared" si="33"/>
        <v>42783</v>
      </c>
      <c r="B738" s="16">
        <v>0</v>
      </c>
      <c r="C738" s="16">
        <v>84.97</v>
      </c>
      <c r="D738" s="16">
        <v>23.61</v>
      </c>
      <c r="E738" s="16">
        <v>21.5</v>
      </c>
      <c r="F738" s="16">
        <v>27.85</v>
      </c>
      <c r="G738" s="16">
        <v>3.73</v>
      </c>
      <c r="H738" s="16">
        <v>10.25</v>
      </c>
      <c r="I738" s="16">
        <v>345.14</v>
      </c>
      <c r="J738" s="41">
        <v>4.37</v>
      </c>
      <c r="K738" s="16">
        <v>19.8</v>
      </c>
      <c r="L738" s="16">
        <v>24.4</v>
      </c>
      <c r="M738" s="16">
        <v>52.35599922931172</v>
      </c>
      <c r="N738" s="16">
        <f t="shared" si="35"/>
        <v>2.6442423853187735</v>
      </c>
      <c r="O738" s="41">
        <f t="shared" si="34"/>
        <v>2.6442423853187735</v>
      </c>
      <c r="P738" s="1"/>
      <c r="Q738" s="16">
        <v>732.92</v>
      </c>
      <c r="S738" s="1"/>
    </row>
    <row r="739" spans="1:19" x14ac:dyDescent="0.2">
      <c r="A739" s="42">
        <f t="shared" si="33"/>
        <v>42784</v>
      </c>
      <c r="B739" s="16">
        <v>0</v>
      </c>
      <c r="C739" s="16">
        <v>81.33</v>
      </c>
      <c r="D739" s="16">
        <v>24.01</v>
      </c>
      <c r="E739" s="16">
        <v>21.8</v>
      </c>
      <c r="F739" s="16">
        <v>29.3</v>
      </c>
      <c r="G739" s="16">
        <v>3.32</v>
      </c>
      <c r="H739" s="16">
        <v>9.98</v>
      </c>
      <c r="I739" s="16">
        <v>359.06</v>
      </c>
      <c r="J739" s="41">
        <v>4.01</v>
      </c>
      <c r="K739" s="16">
        <v>16.14</v>
      </c>
      <c r="L739" s="16">
        <v>24.48</v>
      </c>
      <c r="M739" s="16">
        <v>43.801791418230572</v>
      </c>
      <c r="N739" s="16">
        <f t="shared" si="35"/>
        <v>2.7138656392955745</v>
      </c>
      <c r="O739" s="41">
        <f t="shared" si="34"/>
        <v>2.7138656392955745</v>
      </c>
      <c r="P739" s="1"/>
      <c r="Q739" s="16">
        <v>731.74</v>
      </c>
      <c r="S739" s="1"/>
    </row>
    <row r="740" spans="1:19" x14ac:dyDescent="0.2">
      <c r="A740" s="42">
        <f t="shared" si="33"/>
        <v>42785</v>
      </c>
      <c r="B740" s="16">
        <v>0</v>
      </c>
      <c r="C740" s="16">
        <v>80.69</v>
      </c>
      <c r="D740" s="16">
        <v>24.11</v>
      </c>
      <c r="E740" s="16">
        <v>21.65</v>
      </c>
      <c r="F740" s="16">
        <v>29.15</v>
      </c>
      <c r="G740" s="16">
        <v>3.95</v>
      </c>
      <c r="H740" s="16">
        <v>10.56</v>
      </c>
      <c r="I740" s="16">
        <v>4.6100000000000003</v>
      </c>
      <c r="J740" s="41">
        <v>4.6500000000000004</v>
      </c>
      <c r="K740" s="16">
        <v>18.350000000000001</v>
      </c>
      <c r="L740" s="16">
        <v>24.55</v>
      </c>
      <c r="M740" s="16">
        <v>48.340730615937176</v>
      </c>
      <c r="N740" s="16">
        <f t="shared" si="35"/>
        <v>2.634372240650527</v>
      </c>
      <c r="O740" s="41">
        <f t="shared" si="34"/>
        <v>2.634372240650527</v>
      </c>
      <c r="P740" s="1"/>
      <c r="Q740" s="16">
        <v>731.63</v>
      </c>
      <c r="S740" s="1"/>
    </row>
    <row r="741" spans="1:19" x14ac:dyDescent="0.2">
      <c r="A741" s="42">
        <f t="shared" si="33"/>
        <v>42786</v>
      </c>
      <c r="B741" s="16">
        <v>0</v>
      </c>
      <c r="C741" s="16">
        <v>80.45</v>
      </c>
      <c r="D741" s="16">
        <v>23.75</v>
      </c>
      <c r="E741" s="16">
        <v>21.38</v>
      </c>
      <c r="F741" s="16">
        <v>27.89</v>
      </c>
      <c r="G741" s="16">
        <v>4.78</v>
      </c>
      <c r="H741" s="16">
        <v>10.68</v>
      </c>
      <c r="I741" s="16">
        <v>358.11</v>
      </c>
      <c r="J741" s="41">
        <v>5.2</v>
      </c>
      <c r="K741" s="16">
        <v>21.32</v>
      </c>
      <c r="L741" s="16">
        <v>24.74</v>
      </c>
      <c r="M741" s="16">
        <v>57.512785044500333</v>
      </c>
      <c r="N741" s="16">
        <f t="shared" si="35"/>
        <v>2.6975977975844434</v>
      </c>
      <c r="O741" s="41">
        <f t="shared" si="34"/>
        <v>2.6975977975844434</v>
      </c>
      <c r="P741" s="1"/>
      <c r="Q741" s="16">
        <v>731.93</v>
      </c>
      <c r="S741" s="1"/>
    </row>
    <row r="742" spans="1:19" x14ac:dyDescent="0.2">
      <c r="A742" s="42">
        <f t="shared" si="33"/>
        <v>42787</v>
      </c>
      <c r="B742" s="16">
        <v>0</v>
      </c>
      <c r="C742" s="16">
        <v>77.31</v>
      </c>
      <c r="D742" s="16">
        <v>24.44</v>
      </c>
      <c r="E742" s="16">
        <v>21.96</v>
      </c>
      <c r="F742" s="16">
        <v>28.56</v>
      </c>
      <c r="G742" s="16">
        <v>3.76</v>
      </c>
      <c r="H742" s="16">
        <v>10.51</v>
      </c>
      <c r="I742" s="16">
        <v>7.73</v>
      </c>
      <c r="J742" s="41">
        <v>4.72</v>
      </c>
      <c r="K742" s="16">
        <v>18.600000000000001</v>
      </c>
      <c r="L742" s="16">
        <v>24.78</v>
      </c>
      <c r="M742" s="16">
        <v>48.262452188383165</v>
      </c>
      <c r="N742" s="16">
        <f t="shared" si="35"/>
        <v>2.5947554939990947</v>
      </c>
      <c r="O742" s="41">
        <f t="shared" si="34"/>
        <v>2.5947554939990947</v>
      </c>
      <c r="P742" s="1"/>
      <c r="Q742" s="16">
        <v>731.57</v>
      </c>
      <c r="S742" s="1"/>
    </row>
    <row r="743" spans="1:19" x14ac:dyDescent="0.2">
      <c r="A743" s="42">
        <f t="shared" si="33"/>
        <v>42788</v>
      </c>
      <c r="B743" s="16">
        <v>0</v>
      </c>
      <c r="C743" s="16">
        <v>77.77</v>
      </c>
      <c r="D743" s="16">
        <v>24.35</v>
      </c>
      <c r="E743" s="16">
        <v>21.32</v>
      </c>
      <c r="F743" s="16">
        <v>28.96</v>
      </c>
      <c r="G743" s="16">
        <v>3.11</v>
      </c>
      <c r="H743" s="16">
        <v>8.0399999999999991</v>
      </c>
      <c r="I743" s="16">
        <v>9.07</v>
      </c>
      <c r="J743" s="41">
        <v>4.84</v>
      </c>
      <c r="K743" s="16">
        <v>21.26</v>
      </c>
      <c r="L743" s="16">
        <v>24.86</v>
      </c>
      <c r="M743" s="16">
        <v>55.37343389144872</v>
      </c>
      <c r="N743" s="16">
        <f t="shared" si="35"/>
        <v>2.6045829676128278</v>
      </c>
      <c r="O743" s="41">
        <f t="shared" si="34"/>
        <v>2.6045829676128278</v>
      </c>
      <c r="P743" s="1"/>
      <c r="Q743" s="16">
        <v>730.37</v>
      </c>
      <c r="S743" s="1"/>
    </row>
    <row r="744" spans="1:19" x14ac:dyDescent="0.2">
      <c r="A744" s="42">
        <f t="shared" si="33"/>
        <v>42789</v>
      </c>
      <c r="B744" s="16">
        <v>0</v>
      </c>
      <c r="C744" s="16">
        <v>80.23</v>
      </c>
      <c r="D744" s="16">
        <v>24.69</v>
      </c>
      <c r="E744" s="16">
        <v>20.91</v>
      </c>
      <c r="F744" s="16">
        <v>31.61</v>
      </c>
      <c r="G744" s="16">
        <v>3.06</v>
      </c>
      <c r="H744" s="16">
        <v>7.57</v>
      </c>
      <c r="I744" s="16">
        <v>85.89</v>
      </c>
      <c r="J744" s="41">
        <v>4.4000000000000004</v>
      </c>
      <c r="K744" s="16">
        <v>18.41</v>
      </c>
      <c r="L744" s="16">
        <v>24.84</v>
      </c>
      <c r="M744" s="16">
        <v>47.849373642979522</v>
      </c>
      <c r="N744" s="16">
        <f t="shared" si="35"/>
        <v>2.5990968844638522</v>
      </c>
      <c r="O744" s="41">
        <f t="shared" si="34"/>
        <v>2.5990968844638522</v>
      </c>
      <c r="P744" s="1"/>
      <c r="Q744" s="16">
        <v>729.87</v>
      </c>
      <c r="S744" s="1"/>
    </row>
    <row r="745" spans="1:19" x14ac:dyDescent="0.2">
      <c r="A745" s="42">
        <f t="shared" si="33"/>
        <v>42790</v>
      </c>
      <c r="B745" s="16">
        <v>0</v>
      </c>
      <c r="C745" s="16">
        <v>83.21</v>
      </c>
      <c r="D745" s="16">
        <v>24.92</v>
      </c>
      <c r="E745" s="16">
        <v>21.16</v>
      </c>
      <c r="F745" s="16">
        <v>30.54</v>
      </c>
      <c r="G745" s="16">
        <v>2.9</v>
      </c>
      <c r="H745" s="16">
        <v>6.88</v>
      </c>
      <c r="I745" s="16">
        <v>64.78</v>
      </c>
      <c r="J745" s="41">
        <v>4.4800000000000004</v>
      </c>
      <c r="K745" s="16">
        <v>20.76</v>
      </c>
      <c r="L745" s="16">
        <v>24.82</v>
      </c>
      <c r="M745" s="16">
        <v>54.248937495625995</v>
      </c>
      <c r="N745" s="16">
        <f t="shared" si="35"/>
        <v>2.6131472782093446</v>
      </c>
      <c r="O745" s="41">
        <f t="shared" si="34"/>
        <v>2.6131472782093446</v>
      </c>
      <c r="P745" s="1"/>
      <c r="Q745" s="16">
        <v>729.98</v>
      </c>
      <c r="S745" s="1"/>
    </row>
    <row r="746" spans="1:19" x14ac:dyDescent="0.2">
      <c r="A746" s="42">
        <f t="shared" si="33"/>
        <v>42791</v>
      </c>
      <c r="B746" s="16">
        <v>0</v>
      </c>
      <c r="C746" s="16">
        <v>80.760000000000005</v>
      </c>
      <c r="D746" s="16">
        <v>25.14</v>
      </c>
      <c r="E746" s="16">
        <v>21.36</v>
      </c>
      <c r="F746" s="16">
        <v>30.56</v>
      </c>
      <c r="G746" s="16">
        <v>3.85</v>
      </c>
      <c r="H746" s="16">
        <v>11.54</v>
      </c>
      <c r="I746" s="16">
        <v>42.22</v>
      </c>
      <c r="J746" s="41">
        <v>5.19</v>
      </c>
      <c r="K746" s="16">
        <v>23.34</v>
      </c>
      <c r="L746" s="16">
        <v>24.85</v>
      </c>
      <c r="M746" s="16">
        <v>61.123960715634169</v>
      </c>
      <c r="N746" s="16">
        <f t="shared" si="35"/>
        <v>2.6188500735061768</v>
      </c>
      <c r="O746" s="41">
        <f t="shared" si="34"/>
        <v>2.6188500735061768</v>
      </c>
      <c r="P746" s="1"/>
      <c r="Q746" s="16">
        <v>730.5</v>
      </c>
      <c r="S746" s="1"/>
    </row>
    <row r="747" spans="1:19" x14ac:dyDescent="0.2">
      <c r="A747" s="42">
        <f t="shared" si="33"/>
        <v>42792</v>
      </c>
      <c r="B747" s="16">
        <v>0</v>
      </c>
      <c r="C747" s="16">
        <v>75.760000000000005</v>
      </c>
      <c r="D747" s="16">
        <v>25.42</v>
      </c>
      <c r="E747" s="16">
        <v>22.4</v>
      </c>
      <c r="F747" s="16">
        <v>31.39</v>
      </c>
      <c r="G747" s="16">
        <v>3.62</v>
      </c>
      <c r="H747" s="16">
        <v>9.9</v>
      </c>
      <c r="I747" s="16">
        <v>28.91</v>
      </c>
      <c r="J747" s="41">
        <v>5.87</v>
      </c>
      <c r="K747" s="16">
        <v>23.36</v>
      </c>
      <c r="L747" s="16">
        <v>25.17</v>
      </c>
      <c r="M747" s="16">
        <v>60.967317460495742</v>
      </c>
      <c r="N747" s="16">
        <f t="shared" si="35"/>
        <v>2.6099022885486192</v>
      </c>
      <c r="O747" s="41">
        <f t="shared" si="34"/>
        <v>2.6099022885486192</v>
      </c>
      <c r="P747" s="1"/>
      <c r="Q747" s="16">
        <v>731.31</v>
      </c>
      <c r="S747" s="1"/>
    </row>
    <row r="748" spans="1:19" x14ac:dyDescent="0.2">
      <c r="A748" s="42">
        <f t="shared" si="33"/>
        <v>42793</v>
      </c>
      <c r="B748" s="16">
        <v>0</v>
      </c>
      <c r="C748" s="16">
        <v>77.94</v>
      </c>
      <c r="D748" s="16">
        <v>24.95</v>
      </c>
      <c r="E748" s="16">
        <v>22.43</v>
      </c>
      <c r="F748" s="16">
        <v>30.2</v>
      </c>
      <c r="G748" s="16">
        <v>4.92</v>
      </c>
      <c r="H748" s="16">
        <v>11.94</v>
      </c>
      <c r="I748" s="16">
        <v>16.02</v>
      </c>
      <c r="J748" s="41">
        <v>5.72</v>
      </c>
      <c r="K748" s="16">
        <v>21.51</v>
      </c>
      <c r="L748" s="16">
        <v>25.25</v>
      </c>
      <c r="M748" s="16">
        <v>56.546055104211391</v>
      </c>
      <c r="N748" s="16">
        <f t="shared" si="35"/>
        <v>2.6288263646774239</v>
      </c>
      <c r="O748" s="41">
        <f t="shared" si="34"/>
        <v>2.6288263646774239</v>
      </c>
      <c r="P748" s="1"/>
      <c r="Q748" s="16">
        <v>731.54</v>
      </c>
      <c r="S748" s="1"/>
    </row>
    <row r="749" spans="1:19" x14ac:dyDescent="0.2">
      <c r="A749" s="42">
        <f t="shared" si="33"/>
        <v>42794</v>
      </c>
      <c r="B749" s="16">
        <v>0</v>
      </c>
      <c r="C749" s="16">
        <v>78.7</v>
      </c>
      <c r="D749" s="16">
        <v>25.22</v>
      </c>
      <c r="E749" s="16">
        <v>22.43</v>
      </c>
      <c r="F749" s="16">
        <v>30.99</v>
      </c>
      <c r="G749" s="16">
        <v>4.38</v>
      </c>
      <c r="H749" s="16">
        <v>11.54</v>
      </c>
      <c r="I749" s="16">
        <v>25.93</v>
      </c>
      <c r="J749" s="41">
        <v>5.56</v>
      </c>
      <c r="K749" s="16">
        <v>21.67</v>
      </c>
      <c r="L749" s="16">
        <v>25.2</v>
      </c>
      <c r="M749" s="16">
        <v>57.380420197907902</v>
      </c>
      <c r="N749" s="16">
        <f t="shared" si="35"/>
        <v>2.6479197137936272</v>
      </c>
      <c r="O749" s="41">
        <f t="shared" si="34"/>
        <v>2.6479197137936272</v>
      </c>
      <c r="P749" s="1"/>
      <c r="Q749" s="16">
        <v>731.16</v>
      </c>
      <c r="S749" s="1"/>
    </row>
    <row r="750" spans="1:19" x14ac:dyDescent="0.2">
      <c r="A750" s="42">
        <f t="shared" si="33"/>
        <v>42795</v>
      </c>
      <c r="B750" s="16">
        <v>0</v>
      </c>
      <c r="C750" s="16">
        <v>83.3</v>
      </c>
      <c r="D750" s="16">
        <v>24.28</v>
      </c>
      <c r="E750" s="16">
        <v>22.04</v>
      </c>
      <c r="F750" s="16">
        <v>29.17</v>
      </c>
      <c r="G750" s="16">
        <v>3.38</v>
      </c>
      <c r="H750" s="16">
        <v>12.17</v>
      </c>
      <c r="I750" s="16">
        <v>2.7</v>
      </c>
      <c r="J750" s="41">
        <v>3.57</v>
      </c>
      <c r="K750" s="16">
        <v>16.809999999999999</v>
      </c>
      <c r="L750" s="16">
        <v>25.21</v>
      </c>
      <c r="M750" s="16">
        <v>42.017717190236446</v>
      </c>
      <c r="N750" s="16">
        <f t="shared" si="35"/>
        <v>2.4995667573013951</v>
      </c>
      <c r="O750" s="41">
        <f t="shared" si="34"/>
        <v>2.4995667573013951</v>
      </c>
      <c r="P750" s="1"/>
      <c r="Q750" s="16">
        <v>730.28</v>
      </c>
      <c r="S750" s="1"/>
    </row>
    <row r="751" spans="1:19" x14ac:dyDescent="0.2">
      <c r="A751" s="42">
        <f t="shared" si="33"/>
        <v>42796</v>
      </c>
      <c r="B751" s="16">
        <v>0</v>
      </c>
      <c r="C751" s="16">
        <v>80.34</v>
      </c>
      <c r="D751" s="16">
        <v>24.99</v>
      </c>
      <c r="E751" s="16">
        <v>22.01</v>
      </c>
      <c r="F751" s="16">
        <v>30.4</v>
      </c>
      <c r="G751" s="16">
        <v>3.53</v>
      </c>
      <c r="H751" s="16">
        <v>10.050000000000001</v>
      </c>
      <c r="I751" s="16">
        <v>15.38</v>
      </c>
      <c r="J751" s="41">
        <v>4.62</v>
      </c>
      <c r="K751" s="16">
        <v>17.46</v>
      </c>
      <c r="L751" s="16">
        <v>25.3</v>
      </c>
      <c r="M751" s="16">
        <v>46.369168321947242</v>
      </c>
      <c r="N751" s="16">
        <f t="shared" si="35"/>
        <v>2.6557370172936565</v>
      </c>
      <c r="O751" s="41">
        <f t="shared" si="34"/>
        <v>2.6557370172936565</v>
      </c>
      <c r="P751" s="1"/>
      <c r="Q751" s="16">
        <v>729.89</v>
      </c>
      <c r="S751" s="1"/>
    </row>
    <row r="752" spans="1:19" x14ac:dyDescent="0.2">
      <c r="A752" s="42">
        <f t="shared" si="33"/>
        <v>42797</v>
      </c>
      <c r="B752" s="16">
        <v>1.01</v>
      </c>
      <c r="C752" s="16">
        <v>82.49</v>
      </c>
      <c r="D752" s="16">
        <v>24.86</v>
      </c>
      <c r="E752" s="16">
        <v>22.49</v>
      </c>
      <c r="F752" s="16">
        <v>30.62</v>
      </c>
      <c r="G752" s="16">
        <v>4.68</v>
      </c>
      <c r="H752" s="16">
        <v>13.56</v>
      </c>
      <c r="I752" s="16">
        <v>32.44</v>
      </c>
      <c r="J752" s="41">
        <v>4.0599999999999996</v>
      </c>
      <c r="K752" s="16">
        <v>16.510000000000002</v>
      </c>
      <c r="L752" s="16">
        <v>25.13</v>
      </c>
      <c r="M752" s="16">
        <v>44.436831641764741</v>
      </c>
      <c r="N752" s="16">
        <f t="shared" si="35"/>
        <v>2.6915100933836911</v>
      </c>
      <c r="O752" s="41">
        <f t="shared" si="34"/>
        <v>2.6915100933836911</v>
      </c>
      <c r="P752" s="1"/>
      <c r="Q752" s="16">
        <v>730.36</v>
      </c>
      <c r="S752" s="1"/>
    </row>
    <row r="753" spans="1:19" x14ac:dyDescent="0.2">
      <c r="A753" s="42">
        <f t="shared" si="33"/>
        <v>42798</v>
      </c>
      <c r="B753" s="16">
        <v>0.25</v>
      </c>
      <c r="C753" s="16">
        <v>82.6</v>
      </c>
      <c r="D753" s="16">
        <v>24.57</v>
      </c>
      <c r="E753" s="16">
        <v>22.53</v>
      </c>
      <c r="F753" s="16">
        <v>28.99</v>
      </c>
      <c r="G753" s="16">
        <v>5.24</v>
      </c>
      <c r="H753" s="16">
        <v>13.82</v>
      </c>
      <c r="I753" s="16">
        <v>13.01</v>
      </c>
      <c r="J753" s="41">
        <v>4.7699999999999996</v>
      </c>
      <c r="K753" s="16">
        <v>18.05</v>
      </c>
      <c r="L753" s="16">
        <v>25.44</v>
      </c>
      <c r="M753" s="16">
        <v>48.703178743518912</v>
      </c>
      <c r="N753" s="16">
        <f t="shared" si="35"/>
        <v>2.6982370495024326</v>
      </c>
      <c r="O753" s="41">
        <f t="shared" si="34"/>
        <v>2.6982370495024326</v>
      </c>
      <c r="P753" s="1"/>
      <c r="Q753" s="16">
        <v>730.52</v>
      </c>
      <c r="S753" s="1"/>
    </row>
    <row r="754" spans="1:19" x14ac:dyDescent="0.2">
      <c r="A754" s="42">
        <f t="shared" si="33"/>
        <v>42799</v>
      </c>
      <c r="B754" s="16">
        <v>0.125</v>
      </c>
      <c r="C754" s="16">
        <v>85.25</v>
      </c>
      <c r="D754" s="16">
        <v>24.41</v>
      </c>
      <c r="E754" s="16">
        <v>22.26</v>
      </c>
      <c r="F754" s="16">
        <v>28.35</v>
      </c>
      <c r="G754" s="16">
        <v>6.46</v>
      </c>
      <c r="H754" s="16">
        <v>15.44</v>
      </c>
      <c r="I754" s="16">
        <v>43.48</v>
      </c>
      <c r="J754" s="41">
        <v>3.88</v>
      </c>
      <c r="K754" s="16">
        <v>13.99</v>
      </c>
      <c r="L754" s="16">
        <v>25.38</v>
      </c>
      <c r="M754" s="16">
        <v>37.831722116766187</v>
      </c>
      <c r="N754" s="16">
        <f t="shared" si="35"/>
        <v>2.7041974350797844</v>
      </c>
      <c r="O754" s="41">
        <f t="shared" si="34"/>
        <v>2.7041974350797844</v>
      </c>
      <c r="P754" s="1"/>
      <c r="Q754" s="16">
        <v>729.27</v>
      </c>
      <c r="S754" s="1"/>
    </row>
    <row r="755" spans="1:19" x14ac:dyDescent="0.2">
      <c r="A755" s="42">
        <f t="shared" si="33"/>
        <v>42800</v>
      </c>
      <c r="B755" s="16">
        <v>0</v>
      </c>
      <c r="C755" s="16">
        <v>80.89</v>
      </c>
      <c r="D755" s="16">
        <v>24.9</v>
      </c>
      <c r="E755" s="16">
        <v>23.17</v>
      </c>
      <c r="F755" s="16">
        <v>29.16</v>
      </c>
      <c r="G755" s="16">
        <v>6.22</v>
      </c>
      <c r="H755" s="16">
        <v>16.78</v>
      </c>
      <c r="I755" s="16">
        <v>50.85</v>
      </c>
      <c r="J755" s="41">
        <v>4.91</v>
      </c>
      <c r="K755" s="16">
        <v>17.45</v>
      </c>
      <c r="L755" s="16">
        <v>25.5</v>
      </c>
      <c r="M755" s="16">
        <v>47.087584574829769</v>
      </c>
      <c r="N755" s="16">
        <f t="shared" si="35"/>
        <v>2.6984289154630243</v>
      </c>
      <c r="O755" s="41">
        <f t="shared" si="34"/>
        <v>2.6984289154630243</v>
      </c>
      <c r="P755" s="1"/>
      <c r="Q755" s="16">
        <v>729.23</v>
      </c>
      <c r="S755" s="1"/>
    </row>
    <row r="756" spans="1:19" x14ac:dyDescent="0.2">
      <c r="A756" s="42">
        <f t="shared" ref="A756:A819" si="36">A755+1</f>
        <v>42801</v>
      </c>
      <c r="B756" s="16">
        <v>0</v>
      </c>
      <c r="C756" s="16">
        <v>80.73</v>
      </c>
      <c r="D756" s="16">
        <v>25.19</v>
      </c>
      <c r="E756" s="16">
        <v>22.71</v>
      </c>
      <c r="F756" s="16">
        <v>29.71</v>
      </c>
      <c r="G756" s="16">
        <v>4.99</v>
      </c>
      <c r="H756" s="16">
        <v>14.48</v>
      </c>
      <c r="I756" s="16">
        <v>39.47</v>
      </c>
      <c r="J756" s="41">
        <v>5.2</v>
      </c>
      <c r="K756" s="16">
        <v>19.64</v>
      </c>
      <c r="L756" s="16">
        <v>25.54</v>
      </c>
      <c r="M756" s="16">
        <v>52.819794592567696</v>
      </c>
      <c r="N756" s="16">
        <f t="shared" si="35"/>
        <v>2.6893989100085385</v>
      </c>
      <c r="O756" s="41">
        <f t="shared" si="34"/>
        <v>2.6893989100085385</v>
      </c>
      <c r="P756" s="1"/>
      <c r="Q756" s="16">
        <v>730.35</v>
      </c>
      <c r="S756" s="1"/>
    </row>
    <row r="757" spans="1:19" x14ac:dyDescent="0.2">
      <c r="A757" s="42">
        <f t="shared" si="36"/>
        <v>42802</v>
      </c>
      <c r="B757" s="16">
        <v>0</v>
      </c>
      <c r="C757" s="16">
        <v>83.19</v>
      </c>
      <c r="D757" s="16">
        <v>24.57</v>
      </c>
      <c r="E757" s="16">
        <v>22.91</v>
      </c>
      <c r="F757" s="16">
        <v>28.69</v>
      </c>
      <c r="G757" s="16">
        <v>6.15</v>
      </c>
      <c r="H757" s="16">
        <v>16.41</v>
      </c>
      <c r="I757" s="16">
        <v>44.12</v>
      </c>
      <c r="J757" s="41">
        <v>4.88</v>
      </c>
      <c r="K757" s="16">
        <v>18.98</v>
      </c>
      <c r="L757" s="16">
        <v>25.59</v>
      </c>
      <c r="M757" s="16">
        <v>51.47584211949642</v>
      </c>
      <c r="N757" s="16">
        <f t="shared" si="35"/>
        <v>2.7121097007110864</v>
      </c>
      <c r="O757" s="41">
        <f t="shared" si="34"/>
        <v>2.7121097007110864</v>
      </c>
      <c r="P757" s="1"/>
      <c r="Q757" s="16">
        <v>730.7</v>
      </c>
      <c r="S757" s="1"/>
    </row>
    <row r="758" spans="1:19" x14ac:dyDescent="0.2">
      <c r="A758" s="42">
        <f t="shared" si="36"/>
        <v>42803</v>
      </c>
      <c r="B758" s="16">
        <v>0</v>
      </c>
      <c r="C758" s="16">
        <v>82.21</v>
      </c>
      <c r="D758" s="16">
        <v>24.98</v>
      </c>
      <c r="E758" s="16">
        <v>22.67</v>
      </c>
      <c r="F758" s="16">
        <v>30.95</v>
      </c>
      <c r="G758" s="16">
        <v>5.03</v>
      </c>
      <c r="H758" s="16">
        <v>12.9</v>
      </c>
      <c r="I758" s="16">
        <v>37.520000000000003</v>
      </c>
      <c r="J758" s="41">
        <v>4.6500000000000004</v>
      </c>
      <c r="K758" s="16">
        <v>18.350000000000001</v>
      </c>
      <c r="L758" s="16">
        <v>25.61</v>
      </c>
      <c r="M758" s="16">
        <v>49.535902236637583</v>
      </c>
      <c r="N758" s="16">
        <f t="shared" si="35"/>
        <v>2.6995042090810668</v>
      </c>
      <c r="O758" s="41">
        <f t="shared" si="34"/>
        <v>2.6995042090810668</v>
      </c>
      <c r="P758" s="1"/>
      <c r="Q758" s="16">
        <v>729.85</v>
      </c>
      <c r="S758" s="1"/>
    </row>
    <row r="759" spans="1:19" x14ac:dyDescent="0.2">
      <c r="A759" s="42">
        <f t="shared" si="36"/>
        <v>42804</v>
      </c>
      <c r="B759" s="16">
        <v>0.76</v>
      </c>
      <c r="C759" s="16">
        <v>84.83</v>
      </c>
      <c r="D759" s="16">
        <v>24.55</v>
      </c>
      <c r="E759" s="16">
        <v>22.63</v>
      </c>
      <c r="F759" s="16">
        <v>28.36</v>
      </c>
      <c r="G759" s="16">
        <v>4.3600000000000003</v>
      </c>
      <c r="H759" s="16">
        <v>9.86</v>
      </c>
      <c r="I759" s="16">
        <v>9.39</v>
      </c>
      <c r="J759" s="41">
        <v>3.75</v>
      </c>
      <c r="K759" s="16">
        <v>15.34</v>
      </c>
      <c r="L759" s="16">
        <v>25.65</v>
      </c>
      <c r="M759" s="16">
        <v>41.425099381634979</v>
      </c>
      <c r="N759" s="16">
        <f t="shared" si="35"/>
        <v>2.7004628019318759</v>
      </c>
      <c r="O759" s="41">
        <f t="shared" si="34"/>
        <v>2.7004628019318759</v>
      </c>
      <c r="P759" s="1"/>
      <c r="Q759" s="16">
        <v>730.2</v>
      </c>
      <c r="S759" s="1"/>
    </row>
    <row r="760" spans="1:19" x14ac:dyDescent="0.2">
      <c r="A760" s="42">
        <f t="shared" si="36"/>
        <v>42805</v>
      </c>
      <c r="B760" s="16">
        <v>0.5</v>
      </c>
      <c r="C760" s="16">
        <v>88.57</v>
      </c>
      <c r="D760" s="16">
        <v>24.64</v>
      </c>
      <c r="E760" s="16">
        <v>22.43</v>
      </c>
      <c r="F760" s="16">
        <v>29.67</v>
      </c>
      <c r="G760" s="16">
        <v>4.41</v>
      </c>
      <c r="H760" s="16">
        <v>11.15</v>
      </c>
      <c r="I760" s="16">
        <v>350.65</v>
      </c>
      <c r="J760" s="41">
        <v>3.68</v>
      </c>
      <c r="K760" s="16">
        <v>15.47</v>
      </c>
      <c r="L760" s="16">
        <v>25.65</v>
      </c>
      <c r="M760" s="16">
        <v>41.796878712501304</v>
      </c>
      <c r="N760" s="16">
        <f t="shared" si="35"/>
        <v>2.701802114576684</v>
      </c>
      <c r="O760" s="41">
        <f t="shared" si="34"/>
        <v>2.701802114576684</v>
      </c>
      <c r="P760" s="1"/>
      <c r="Q760" s="16">
        <v>730.63</v>
      </c>
      <c r="S760" s="1"/>
    </row>
    <row r="761" spans="1:19" x14ac:dyDescent="0.2">
      <c r="A761" s="42">
        <f t="shared" si="36"/>
        <v>42806</v>
      </c>
      <c r="B761" s="16">
        <v>0.755</v>
      </c>
      <c r="C761" s="16">
        <v>91.23</v>
      </c>
      <c r="D761" s="16">
        <v>24.22</v>
      </c>
      <c r="E761" s="16">
        <v>22.31</v>
      </c>
      <c r="F761" s="16">
        <v>27.83</v>
      </c>
      <c r="G761" s="16">
        <v>4.5199999999999996</v>
      </c>
      <c r="H761" s="16">
        <v>11.07</v>
      </c>
      <c r="I761" s="16">
        <v>351.28</v>
      </c>
      <c r="J761" s="41">
        <v>2.89</v>
      </c>
      <c r="K761" s="16">
        <v>11.91</v>
      </c>
      <c r="L761" s="16">
        <v>25.69</v>
      </c>
      <c r="M761" s="16">
        <v>32.686341105592071</v>
      </c>
      <c r="N761" s="16">
        <f t="shared" si="35"/>
        <v>2.7444450970270422</v>
      </c>
      <c r="O761" s="41">
        <f t="shared" ref="O761:O824" si="37">N761-$N2536</f>
        <v>2.7444450970270422</v>
      </c>
      <c r="P761" s="1"/>
      <c r="Q761" s="16">
        <v>730.78</v>
      </c>
      <c r="S761" s="1"/>
    </row>
    <row r="762" spans="1:19" x14ac:dyDescent="0.2">
      <c r="A762" s="42">
        <f t="shared" si="36"/>
        <v>42807</v>
      </c>
      <c r="B762" s="16">
        <v>0.125</v>
      </c>
      <c r="C762" s="16">
        <v>91.54</v>
      </c>
      <c r="D762" s="16">
        <v>24.57</v>
      </c>
      <c r="E762" s="16">
        <v>22.58</v>
      </c>
      <c r="F762" s="16">
        <v>28.65</v>
      </c>
      <c r="G762" s="16">
        <v>4.9400000000000004</v>
      </c>
      <c r="H762" s="16">
        <v>10.68</v>
      </c>
      <c r="I762" s="16">
        <v>348.94</v>
      </c>
      <c r="J762" s="41">
        <v>3.97</v>
      </c>
      <c r="K762" s="16">
        <v>18.05</v>
      </c>
      <c r="L762" s="16">
        <v>25.7</v>
      </c>
      <c r="M762" s="16">
        <v>48.845047593456748</v>
      </c>
      <c r="N762" s="16">
        <f t="shared" si="35"/>
        <v>2.7060968195820911</v>
      </c>
      <c r="O762" s="41">
        <f t="shared" si="37"/>
        <v>2.7060968195820911</v>
      </c>
      <c r="P762" s="1"/>
      <c r="Q762" s="16">
        <v>730.15</v>
      </c>
      <c r="S762" s="1"/>
    </row>
    <row r="763" spans="1:19" x14ac:dyDescent="0.2">
      <c r="A763" s="42">
        <f t="shared" si="36"/>
        <v>42808</v>
      </c>
      <c r="B763" s="16">
        <v>0.63500000000000001</v>
      </c>
      <c r="C763" s="16">
        <v>87.53</v>
      </c>
      <c r="D763" s="16">
        <v>24.9</v>
      </c>
      <c r="E763" s="16">
        <v>22.57</v>
      </c>
      <c r="F763" s="16">
        <v>30.62</v>
      </c>
      <c r="G763" s="16">
        <v>3.55</v>
      </c>
      <c r="H763" s="16">
        <v>10.74</v>
      </c>
      <c r="I763" s="16">
        <v>357.34</v>
      </c>
      <c r="J763" s="41">
        <v>3.61</v>
      </c>
      <c r="K763" s="16">
        <v>14.88</v>
      </c>
      <c r="L763" s="16">
        <v>25.77</v>
      </c>
      <c r="M763" s="16">
        <v>40.601102291588006</v>
      </c>
      <c r="N763" s="16">
        <f t="shared" si="35"/>
        <v>2.7285687023916672</v>
      </c>
      <c r="O763" s="41">
        <f t="shared" si="37"/>
        <v>2.7285687023916672</v>
      </c>
      <c r="P763" s="1">
        <v>5.4169999999999998</v>
      </c>
      <c r="Q763" s="16">
        <v>731.02</v>
      </c>
      <c r="S763" s="1"/>
    </row>
    <row r="764" spans="1:19" x14ac:dyDescent="0.2">
      <c r="A764" s="42">
        <f t="shared" si="36"/>
        <v>42809</v>
      </c>
      <c r="B764" s="16">
        <v>0</v>
      </c>
      <c r="C764" s="16">
        <v>84.12</v>
      </c>
      <c r="D764" s="16">
        <v>24.45</v>
      </c>
      <c r="E764" s="16">
        <v>22.58</v>
      </c>
      <c r="F764" s="16">
        <v>29.13</v>
      </c>
      <c r="G764" s="16">
        <v>4.76</v>
      </c>
      <c r="H764" s="16">
        <v>10.49</v>
      </c>
      <c r="I764" s="16">
        <v>358.15</v>
      </c>
      <c r="J764" s="41">
        <v>4.4000000000000004</v>
      </c>
      <c r="K764" s="16">
        <v>16.87</v>
      </c>
      <c r="L764" s="16">
        <v>26</v>
      </c>
      <c r="M764" s="16">
        <v>45.716329692148051</v>
      </c>
      <c r="N764" s="16">
        <f t="shared" si="35"/>
        <v>2.7099187725043299</v>
      </c>
      <c r="O764" s="41">
        <f t="shared" si="37"/>
        <v>2.7099187725043299</v>
      </c>
      <c r="P764" s="1">
        <v>7.8789999999999996</v>
      </c>
      <c r="Q764" s="16">
        <v>731.98</v>
      </c>
      <c r="S764" s="1"/>
    </row>
    <row r="765" spans="1:19" x14ac:dyDescent="0.2">
      <c r="A765" s="42">
        <f t="shared" si="36"/>
        <v>42810</v>
      </c>
      <c r="B765" s="16">
        <v>0</v>
      </c>
      <c r="C765" s="16">
        <v>80.23</v>
      </c>
      <c r="D765" s="16">
        <v>24.85</v>
      </c>
      <c r="E765" s="16">
        <v>22.11</v>
      </c>
      <c r="F765" s="16">
        <v>30.32</v>
      </c>
      <c r="G765" s="16">
        <v>4.68</v>
      </c>
      <c r="H765" s="16">
        <v>12.96</v>
      </c>
      <c r="I765" s="16">
        <v>9.89</v>
      </c>
      <c r="J765" s="41">
        <v>5.4</v>
      </c>
      <c r="K765" s="16">
        <v>20.170000000000002</v>
      </c>
      <c r="L765" s="16">
        <v>26.12</v>
      </c>
      <c r="M765" s="16">
        <v>54.465110371718851</v>
      </c>
      <c r="N765" s="16">
        <f t="shared" si="35"/>
        <v>2.7003029435656343</v>
      </c>
      <c r="O765" s="41">
        <f t="shared" si="37"/>
        <v>2.7003029435656343</v>
      </c>
      <c r="P765" s="1">
        <v>9.0060000000000002</v>
      </c>
      <c r="Q765" s="16">
        <v>732.11</v>
      </c>
      <c r="S765" s="1"/>
    </row>
    <row r="766" spans="1:19" x14ac:dyDescent="0.2">
      <c r="A766" s="42">
        <f t="shared" si="36"/>
        <v>42811</v>
      </c>
      <c r="B766" s="16">
        <v>0</v>
      </c>
      <c r="C766" s="16">
        <v>80.760000000000005</v>
      </c>
      <c r="D766" s="16">
        <v>25.04</v>
      </c>
      <c r="E766" s="16">
        <v>22.19</v>
      </c>
      <c r="F766" s="16">
        <v>31.65</v>
      </c>
      <c r="G766" s="16">
        <v>4.3899999999999997</v>
      </c>
      <c r="H766" s="16">
        <v>11.41</v>
      </c>
      <c r="I766" s="16">
        <v>0.23</v>
      </c>
      <c r="J766" s="41">
        <v>5.58</v>
      </c>
      <c r="K766" s="16">
        <v>21.6</v>
      </c>
      <c r="L766" s="16">
        <v>26.12</v>
      </c>
      <c r="M766" s="16">
        <v>57.73336432214424</v>
      </c>
      <c r="N766" s="16">
        <f t="shared" si="35"/>
        <v>2.6728409408400111</v>
      </c>
      <c r="O766" s="41">
        <f t="shared" si="37"/>
        <v>2.6728409408400111</v>
      </c>
      <c r="P766" s="1">
        <v>9.6790000000000003</v>
      </c>
      <c r="Q766" s="16">
        <v>731.75</v>
      </c>
      <c r="S766" s="1"/>
    </row>
    <row r="767" spans="1:19" x14ac:dyDescent="0.2">
      <c r="A767" s="42">
        <f t="shared" si="36"/>
        <v>42812</v>
      </c>
      <c r="B767" s="16">
        <v>0</v>
      </c>
      <c r="C767" s="16">
        <v>74.930000000000007</v>
      </c>
      <c r="D767" s="16">
        <v>25.27</v>
      </c>
      <c r="E767" s="16">
        <v>22.27</v>
      </c>
      <c r="F767" s="16">
        <v>31.24</v>
      </c>
      <c r="G767" s="16">
        <v>4.29</v>
      </c>
      <c r="H767" s="16">
        <v>10.43</v>
      </c>
      <c r="I767" s="16">
        <v>23.78</v>
      </c>
      <c r="J767" s="41">
        <v>6.56</v>
      </c>
      <c r="K767" s="16">
        <v>23.52</v>
      </c>
      <c r="L767" s="16">
        <v>26.28</v>
      </c>
      <c r="M767" s="16">
        <v>63.572969577685285</v>
      </c>
      <c r="N767" s="16">
        <f t="shared" si="35"/>
        <v>2.702932380003626</v>
      </c>
      <c r="O767" s="41">
        <f t="shared" si="37"/>
        <v>2.702932380003626</v>
      </c>
      <c r="P767" s="1">
        <v>10.038</v>
      </c>
      <c r="Q767" s="16">
        <v>731.64</v>
      </c>
      <c r="S767" s="1"/>
    </row>
    <row r="768" spans="1:19" x14ac:dyDescent="0.2">
      <c r="A768" s="42">
        <f t="shared" si="36"/>
        <v>42813</v>
      </c>
      <c r="B768" s="16">
        <v>0</v>
      </c>
      <c r="C768" s="16">
        <v>75.05</v>
      </c>
      <c r="D768" s="16">
        <v>24.53</v>
      </c>
      <c r="E768" s="16">
        <v>21.75</v>
      </c>
      <c r="F768" s="16">
        <v>29.8</v>
      </c>
      <c r="G768" s="16">
        <v>4.5999999999999996</v>
      </c>
      <c r="H768" s="16">
        <v>10.92</v>
      </c>
      <c r="I768" s="16">
        <v>0.5</v>
      </c>
      <c r="J768" s="41">
        <v>6.15</v>
      </c>
      <c r="K768" s="16">
        <v>21.72</v>
      </c>
      <c r="L768" s="16">
        <v>26.42</v>
      </c>
      <c r="M768" s="16">
        <v>58.404951758543014</v>
      </c>
      <c r="N768" s="16">
        <f t="shared" si="35"/>
        <v>2.6889940956971925</v>
      </c>
      <c r="O768" s="41">
        <f t="shared" si="37"/>
        <v>2.6889940956971925</v>
      </c>
      <c r="P768" s="1">
        <v>8.7279999999999998</v>
      </c>
      <c r="Q768" s="16">
        <v>732.06</v>
      </c>
      <c r="S768" s="1"/>
    </row>
    <row r="769" spans="1:19" x14ac:dyDescent="0.2">
      <c r="A769" s="42">
        <f t="shared" si="36"/>
        <v>42814</v>
      </c>
      <c r="B769" s="16">
        <v>1.25</v>
      </c>
      <c r="C769" s="16">
        <v>86.29</v>
      </c>
      <c r="D769" s="16">
        <v>23.42</v>
      </c>
      <c r="E769" s="16">
        <v>20.88</v>
      </c>
      <c r="F769" s="16">
        <v>26.98</v>
      </c>
      <c r="G769" s="16">
        <v>4.67</v>
      </c>
      <c r="H769" s="16">
        <v>10.64</v>
      </c>
      <c r="I769" s="16">
        <v>354.83</v>
      </c>
      <c r="J769" s="41">
        <v>4.17</v>
      </c>
      <c r="K769" s="16">
        <v>18.940000000000001</v>
      </c>
      <c r="L769" s="16">
        <v>26.18</v>
      </c>
      <c r="M769" s="16">
        <v>51.846671050028206</v>
      </c>
      <c r="N769" s="16">
        <f t="shared" si="35"/>
        <v>2.7374166341091977</v>
      </c>
      <c r="O769" s="41">
        <f t="shared" si="37"/>
        <v>2.7374166341091977</v>
      </c>
      <c r="P769" s="1">
        <v>9.7210000000000001</v>
      </c>
      <c r="Q769" s="16">
        <v>732.15</v>
      </c>
      <c r="S769" s="1"/>
    </row>
    <row r="770" spans="1:19" x14ac:dyDescent="0.2">
      <c r="A770" s="42">
        <f t="shared" si="36"/>
        <v>42815</v>
      </c>
      <c r="B770" s="16">
        <v>0</v>
      </c>
      <c r="C770" s="16">
        <v>73.28</v>
      </c>
      <c r="D770" s="16">
        <v>25.44</v>
      </c>
      <c r="E770" s="16">
        <v>21.95</v>
      </c>
      <c r="F770" s="16">
        <v>30.98</v>
      </c>
      <c r="G770" s="16">
        <v>4.62</v>
      </c>
      <c r="H770" s="16">
        <v>11.82</v>
      </c>
      <c r="I770" s="16">
        <v>36.56</v>
      </c>
      <c r="J770" s="41">
        <v>5.98</v>
      </c>
      <c r="K770" s="16">
        <v>24.76</v>
      </c>
      <c r="L770" s="16">
        <v>26.34</v>
      </c>
      <c r="M770" s="16">
        <v>67.064308406636556</v>
      </c>
      <c r="N770" s="16">
        <f t="shared" si="35"/>
        <v>2.708574652933625</v>
      </c>
      <c r="O770" s="41">
        <f t="shared" si="37"/>
        <v>2.708574652933625</v>
      </c>
      <c r="P770" s="1">
        <v>11.342000000000001</v>
      </c>
      <c r="Q770" s="16">
        <v>731.53</v>
      </c>
      <c r="S770" s="1"/>
    </row>
    <row r="771" spans="1:19" x14ac:dyDescent="0.2">
      <c r="A771" s="42">
        <f t="shared" si="36"/>
        <v>42816</v>
      </c>
      <c r="B771" s="16">
        <v>0</v>
      </c>
      <c r="C771" s="16">
        <v>79.97</v>
      </c>
      <c r="D771" s="16">
        <v>24.96</v>
      </c>
      <c r="E771" s="16">
        <v>22.57</v>
      </c>
      <c r="F771" s="16">
        <v>29.63</v>
      </c>
      <c r="G771" s="16">
        <v>4.7699999999999996</v>
      </c>
      <c r="H771" s="16">
        <v>10</v>
      </c>
      <c r="I771" s="16">
        <v>6.3</v>
      </c>
      <c r="J771" s="41">
        <v>5.49</v>
      </c>
      <c r="K771" s="16">
        <v>20.85</v>
      </c>
      <c r="L771" s="16">
        <v>26.28</v>
      </c>
      <c r="M771" s="16">
        <v>56.320119024681887</v>
      </c>
      <c r="N771" s="16">
        <f t="shared" si="35"/>
        <v>2.701204749385222</v>
      </c>
      <c r="O771" s="41">
        <f t="shared" si="37"/>
        <v>2.701204749385222</v>
      </c>
      <c r="P771" s="1">
        <v>9.4480000000000004</v>
      </c>
      <c r="Q771" s="16">
        <v>730.96</v>
      </c>
      <c r="S771" s="1"/>
    </row>
    <row r="772" spans="1:19" x14ac:dyDescent="0.2">
      <c r="A772" s="42">
        <f t="shared" si="36"/>
        <v>42817</v>
      </c>
      <c r="B772" s="16">
        <v>0</v>
      </c>
      <c r="C772" s="16">
        <v>77.98</v>
      </c>
      <c r="D772" s="16">
        <v>24.94</v>
      </c>
      <c r="E772" s="16">
        <v>22.23</v>
      </c>
      <c r="F772" s="16">
        <v>30.26</v>
      </c>
      <c r="G772" s="16">
        <v>3.77</v>
      </c>
      <c r="H772" s="16">
        <v>8.68</v>
      </c>
      <c r="I772" s="16">
        <v>11.71</v>
      </c>
      <c r="J772" s="41">
        <v>4.5199999999999996</v>
      </c>
      <c r="K772" s="16">
        <v>15.52</v>
      </c>
      <c r="L772" s="16">
        <v>26.41</v>
      </c>
      <c r="M772" s="16">
        <v>41.69069307512396</v>
      </c>
      <c r="N772" s="16">
        <f t="shared" si="35"/>
        <v>2.6862559971085025</v>
      </c>
      <c r="O772" s="41">
        <f t="shared" si="37"/>
        <v>2.6862559971085025</v>
      </c>
      <c r="P772" s="1">
        <v>5.8319999999999999</v>
      </c>
      <c r="Q772" s="16">
        <v>731.67</v>
      </c>
      <c r="S772" s="1"/>
    </row>
    <row r="773" spans="1:19" x14ac:dyDescent="0.2">
      <c r="A773" s="42">
        <f t="shared" si="36"/>
        <v>42818</v>
      </c>
      <c r="B773" s="16">
        <v>0</v>
      </c>
      <c r="C773" s="16">
        <v>77.510000000000005</v>
      </c>
      <c r="D773" s="16">
        <v>25.32</v>
      </c>
      <c r="E773" s="16">
        <v>22.57</v>
      </c>
      <c r="F773" s="16">
        <v>30.49</v>
      </c>
      <c r="G773" s="16">
        <v>3.84</v>
      </c>
      <c r="H773" s="16">
        <v>10.62</v>
      </c>
      <c r="I773" s="16">
        <v>10.09</v>
      </c>
      <c r="J773" s="41">
        <v>5.43</v>
      </c>
      <c r="K773" s="16">
        <v>18.77</v>
      </c>
      <c r="L773" s="16">
        <v>26.51</v>
      </c>
      <c r="M773" s="16">
        <v>50.202564871302833</v>
      </c>
      <c r="N773" s="16">
        <f t="shared" si="35"/>
        <v>2.6746172014545997</v>
      </c>
      <c r="O773" s="41">
        <f t="shared" si="37"/>
        <v>2.6746172014545997</v>
      </c>
      <c r="P773" s="1">
        <v>8.4969999999999999</v>
      </c>
      <c r="Q773" s="16">
        <v>731.75</v>
      </c>
      <c r="S773" s="1"/>
    </row>
    <row r="774" spans="1:19" x14ac:dyDescent="0.2">
      <c r="A774" s="42">
        <f t="shared" si="36"/>
        <v>42819</v>
      </c>
      <c r="B774" s="16">
        <v>17.189999999999998</v>
      </c>
      <c r="C774" s="16">
        <v>95.86</v>
      </c>
      <c r="D774" s="16">
        <v>23.15</v>
      </c>
      <c r="E774" s="16">
        <v>22.11</v>
      </c>
      <c r="F774" s="16">
        <v>25.2</v>
      </c>
      <c r="G774" s="16">
        <v>4.1500000000000004</v>
      </c>
      <c r="H774" s="16">
        <v>9.0399999999999991</v>
      </c>
      <c r="I774" s="16">
        <v>355.3</v>
      </c>
      <c r="J774" s="41">
        <v>1.67</v>
      </c>
      <c r="K774" s="16">
        <v>7.47</v>
      </c>
      <c r="L774" s="16">
        <v>26.25</v>
      </c>
      <c r="M774" s="16">
        <v>21.283092291648483</v>
      </c>
      <c r="N774" s="16">
        <f t="shared" si="35"/>
        <v>2.8491422077173336</v>
      </c>
      <c r="O774" s="41">
        <f t="shared" si="37"/>
        <v>2.8491422077173336</v>
      </c>
      <c r="P774" s="1">
        <v>3.8210000000000002</v>
      </c>
      <c r="Q774" s="16">
        <v>731.2</v>
      </c>
      <c r="S774" s="1"/>
    </row>
    <row r="775" spans="1:19" x14ac:dyDescent="0.2">
      <c r="A775" s="42">
        <f t="shared" si="36"/>
        <v>42820</v>
      </c>
      <c r="B775" s="16">
        <v>0.125</v>
      </c>
      <c r="C775" s="16">
        <v>90.03</v>
      </c>
      <c r="D775" s="16">
        <v>24.34</v>
      </c>
      <c r="E775" s="16">
        <v>22.57</v>
      </c>
      <c r="F775" s="16">
        <v>28.71</v>
      </c>
      <c r="G775" s="16">
        <v>4.1900000000000004</v>
      </c>
      <c r="H775" s="16">
        <v>10.43</v>
      </c>
      <c r="I775" s="16">
        <v>352.44</v>
      </c>
      <c r="J775" s="41">
        <v>3.79</v>
      </c>
      <c r="K775" s="16">
        <v>15.89</v>
      </c>
      <c r="L775" s="16">
        <v>26.27</v>
      </c>
      <c r="M775" s="16">
        <v>42.969499925263968</v>
      </c>
      <c r="N775" s="16">
        <f t="shared" si="35"/>
        <v>2.7041850173230944</v>
      </c>
      <c r="O775" s="41">
        <f t="shared" si="37"/>
        <v>2.7041850173230944</v>
      </c>
      <c r="P775" s="1">
        <v>9.8190000000000008</v>
      </c>
      <c r="Q775" s="16">
        <v>731.11</v>
      </c>
      <c r="S775" s="1"/>
    </row>
    <row r="776" spans="1:19" x14ac:dyDescent="0.2">
      <c r="A776" s="42">
        <f t="shared" si="36"/>
        <v>42821</v>
      </c>
      <c r="B776" s="16">
        <v>0</v>
      </c>
      <c r="C776" s="16">
        <v>84.95</v>
      </c>
      <c r="D776" s="16">
        <v>24.76</v>
      </c>
      <c r="E776" s="16">
        <v>22.26</v>
      </c>
      <c r="F776" s="16">
        <v>29.27</v>
      </c>
      <c r="G776" s="16">
        <v>3.61</v>
      </c>
      <c r="H776" s="16">
        <v>9.86</v>
      </c>
      <c r="I776" s="16">
        <v>3.9</v>
      </c>
      <c r="J776" s="41">
        <v>3.95</v>
      </c>
      <c r="K776" s="16">
        <v>15.64</v>
      </c>
      <c r="L776" s="16">
        <v>26.35</v>
      </c>
      <c r="M776" s="16">
        <v>42.457147744916</v>
      </c>
      <c r="N776" s="16">
        <f t="shared" si="35"/>
        <v>2.7146513903398977</v>
      </c>
      <c r="O776" s="41">
        <f t="shared" si="37"/>
        <v>2.7146513903398977</v>
      </c>
      <c r="P776" s="1">
        <v>7.63</v>
      </c>
      <c r="Q776" s="16">
        <v>730.78</v>
      </c>
      <c r="S776" s="1"/>
    </row>
    <row r="777" spans="1:19" x14ac:dyDescent="0.2">
      <c r="A777" s="42">
        <f t="shared" si="36"/>
        <v>42822</v>
      </c>
      <c r="B777" s="16">
        <v>0</v>
      </c>
      <c r="C777" s="16">
        <v>79.510000000000005</v>
      </c>
      <c r="D777" s="16">
        <v>25.27</v>
      </c>
      <c r="E777" s="16">
        <v>22.2</v>
      </c>
      <c r="F777" s="16">
        <v>30.85</v>
      </c>
      <c r="G777" s="16">
        <v>3.47</v>
      </c>
      <c r="H777" s="16">
        <v>9.7799999999999994</v>
      </c>
      <c r="I777" s="16">
        <v>8.5500000000000007</v>
      </c>
      <c r="J777" s="41">
        <v>6.1</v>
      </c>
      <c r="K777" s="16">
        <v>24.55</v>
      </c>
      <c r="L777" s="16">
        <v>26.51</v>
      </c>
      <c r="M777" s="16">
        <v>66.706698680757924</v>
      </c>
      <c r="N777" s="16">
        <f t="shared" si="35"/>
        <v>2.7171771356724204</v>
      </c>
      <c r="O777" s="41">
        <f t="shared" si="37"/>
        <v>2.7171771356724204</v>
      </c>
      <c r="P777" s="1">
        <v>12.362</v>
      </c>
      <c r="Q777" s="16">
        <v>730.59</v>
      </c>
      <c r="S777" s="1"/>
    </row>
    <row r="778" spans="1:19" x14ac:dyDescent="0.2">
      <c r="A778" s="42">
        <f t="shared" si="36"/>
        <v>42823</v>
      </c>
      <c r="B778" s="16">
        <v>0</v>
      </c>
      <c r="C778" s="16">
        <v>77.2</v>
      </c>
      <c r="D778" s="16">
        <v>25.42</v>
      </c>
      <c r="E778" s="16">
        <v>22.24</v>
      </c>
      <c r="F778" s="16">
        <v>30.43</v>
      </c>
      <c r="G778" s="16">
        <v>4.25</v>
      </c>
      <c r="H778" s="16">
        <v>10.29</v>
      </c>
      <c r="I778" s="16">
        <v>11.2</v>
      </c>
      <c r="J778" s="41">
        <v>6.22</v>
      </c>
      <c r="K778" s="16">
        <v>24.29</v>
      </c>
      <c r="L778" s="16">
        <v>26.25</v>
      </c>
      <c r="M778" s="16">
        <v>66.037530445210706</v>
      </c>
      <c r="N778" s="16">
        <f t="shared" si="35"/>
        <v>2.7187126572750393</v>
      </c>
      <c r="O778" s="41">
        <f t="shared" si="37"/>
        <v>2.7187126572750393</v>
      </c>
      <c r="P778" s="1">
        <v>11.494</v>
      </c>
      <c r="Q778" s="16">
        <v>730.39</v>
      </c>
      <c r="S778" s="1"/>
    </row>
    <row r="779" spans="1:19" x14ac:dyDescent="0.2">
      <c r="A779" s="42">
        <f t="shared" si="36"/>
        <v>42824</v>
      </c>
      <c r="B779" s="16">
        <v>0</v>
      </c>
      <c r="C779" s="16">
        <v>80.14</v>
      </c>
      <c r="D779" s="16">
        <v>25.31</v>
      </c>
      <c r="E779" s="16">
        <v>22.34</v>
      </c>
      <c r="F779" s="16">
        <v>30.96</v>
      </c>
      <c r="G779" s="16">
        <v>3.86</v>
      </c>
      <c r="H779" s="16">
        <v>9.3699999999999992</v>
      </c>
      <c r="I779" s="16">
        <v>352.04</v>
      </c>
      <c r="J779" s="41">
        <v>6.05</v>
      </c>
      <c r="K779" s="16">
        <v>24.19</v>
      </c>
      <c r="L779" s="16">
        <v>26.53</v>
      </c>
      <c r="M779" s="16">
        <v>65.568119079977905</v>
      </c>
      <c r="N779" s="16">
        <f t="shared" ref="N779:N842" si="38">M779/K779</f>
        <v>2.7105464687878422</v>
      </c>
      <c r="O779" s="41">
        <f t="shared" si="37"/>
        <v>2.7105464687878422</v>
      </c>
      <c r="P779" s="1">
        <v>11.304</v>
      </c>
      <c r="Q779" s="16">
        <v>730.56</v>
      </c>
      <c r="S779" s="1"/>
    </row>
    <row r="780" spans="1:19" x14ac:dyDescent="0.2">
      <c r="A780" s="42">
        <f t="shared" si="36"/>
        <v>42825</v>
      </c>
      <c r="B780" s="16">
        <v>0</v>
      </c>
      <c r="C780" s="16">
        <v>85.92</v>
      </c>
      <c r="D780" s="16">
        <v>25.19</v>
      </c>
      <c r="E780" s="16">
        <v>22.45</v>
      </c>
      <c r="F780" s="16">
        <v>30.34</v>
      </c>
      <c r="G780" s="16">
        <v>3.84</v>
      </c>
      <c r="H780" s="16">
        <v>10.51</v>
      </c>
      <c r="I780" s="16">
        <v>340.68</v>
      </c>
      <c r="J780" s="41">
        <v>5.22</v>
      </c>
      <c r="K780" s="16">
        <v>22.32</v>
      </c>
      <c r="L780" s="16">
        <v>26.41</v>
      </c>
      <c r="M780" s="16">
        <v>60.21753799657337</v>
      </c>
      <c r="N780" s="16">
        <f t="shared" si="38"/>
        <v>2.6979183690221045</v>
      </c>
      <c r="O780" s="41">
        <f t="shared" si="37"/>
        <v>2.6979183690221045</v>
      </c>
      <c r="P780" s="1">
        <v>11.435</v>
      </c>
      <c r="Q780" s="16">
        <v>730.55</v>
      </c>
      <c r="S780" s="1"/>
    </row>
    <row r="781" spans="1:19" x14ac:dyDescent="0.2">
      <c r="A781" s="42">
        <f t="shared" si="36"/>
        <v>42826</v>
      </c>
      <c r="B781" s="16">
        <v>8.2199999999999989</v>
      </c>
      <c r="C781" s="16">
        <v>95.78</v>
      </c>
      <c r="D781" s="16">
        <v>24.24</v>
      </c>
      <c r="E781" s="16">
        <v>22.83</v>
      </c>
      <c r="F781" s="16">
        <v>28.82</v>
      </c>
      <c r="G781" s="16">
        <v>2.1</v>
      </c>
      <c r="H781" s="16">
        <v>8.5299999999999994</v>
      </c>
      <c r="I781" s="16">
        <v>331.88</v>
      </c>
      <c r="J781" s="41">
        <v>2.39</v>
      </c>
      <c r="K781" s="16">
        <v>12</v>
      </c>
      <c r="L781" s="16">
        <v>26.3</v>
      </c>
      <c r="M781" s="16">
        <v>33.576693418996086</v>
      </c>
      <c r="N781" s="16">
        <f t="shared" si="38"/>
        <v>2.7980577849163404</v>
      </c>
      <c r="O781" s="41">
        <f t="shared" si="37"/>
        <v>2.7980577849163404</v>
      </c>
      <c r="P781" s="1">
        <v>8.2949999999999999</v>
      </c>
      <c r="Q781" s="16">
        <v>730.75</v>
      </c>
      <c r="S781" s="1"/>
    </row>
    <row r="782" spans="1:19" x14ac:dyDescent="0.2">
      <c r="A782" s="42">
        <f t="shared" si="36"/>
        <v>42827</v>
      </c>
      <c r="B782" s="16">
        <v>5.81</v>
      </c>
      <c r="C782" s="16">
        <v>93.91</v>
      </c>
      <c r="D782" s="16">
        <v>25.06</v>
      </c>
      <c r="E782" s="16">
        <v>23.15</v>
      </c>
      <c r="F782" s="16">
        <v>29.81</v>
      </c>
      <c r="G782" s="16">
        <v>2.25</v>
      </c>
      <c r="H782" s="16">
        <v>7.47</v>
      </c>
      <c r="I782" s="16">
        <v>349.09</v>
      </c>
      <c r="J782" s="41">
        <v>2.8</v>
      </c>
      <c r="K782" s="16">
        <v>12.01</v>
      </c>
      <c r="L782" s="16">
        <v>26.25</v>
      </c>
      <c r="M782" s="16">
        <v>32.993493213709613</v>
      </c>
      <c r="N782" s="16">
        <f t="shared" si="38"/>
        <v>2.7471684607585023</v>
      </c>
      <c r="O782" s="41">
        <f t="shared" si="37"/>
        <v>2.7471684607585023</v>
      </c>
      <c r="P782" s="1">
        <v>7.8230000000000004</v>
      </c>
      <c r="Q782" s="16">
        <v>730.07</v>
      </c>
      <c r="S782" s="1"/>
    </row>
    <row r="783" spans="1:19" x14ac:dyDescent="0.2">
      <c r="A783" s="42">
        <f t="shared" si="36"/>
        <v>42828</v>
      </c>
      <c r="B783" s="16">
        <v>0.125</v>
      </c>
      <c r="C783" s="16">
        <v>87.6</v>
      </c>
      <c r="D783" s="16">
        <v>25.97</v>
      </c>
      <c r="E783" s="16">
        <v>22.97</v>
      </c>
      <c r="F783" s="16">
        <v>31.14</v>
      </c>
      <c r="G783" s="16">
        <v>2.76</v>
      </c>
      <c r="H783" s="16">
        <v>6.29</v>
      </c>
      <c r="I783" s="16">
        <v>7.19</v>
      </c>
      <c r="J783" s="41">
        <v>3.93</v>
      </c>
      <c r="K783" s="16">
        <v>15.79</v>
      </c>
      <c r="L783" s="16">
        <v>26.3</v>
      </c>
      <c r="M783" s="16">
        <v>42.486523755256364</v>
      </c>
      <c r="N783" s="16">
        <f t="shared" si="38"/>
        <v>2.6907234803835571</v>
      </c>
      <c r="O783" s="41">
        <f t="shared" si="37"/>
        <v>2.6907234803835571</v>
      </c>
      <c r="P783" s="1">
        <v>9.2420000000000009</v>
      </c>
      <c r="Q783" s="16">
        <v>729.18</v>
      </c>
      <c r="S783" s="1"/>
    </row>
    <row r="784" spans="1:19" x14ac:dyDescent="0.2">
      <c r="A784" s="42">
        <f t="shared" si="36"/>
        <v>42829</v>
      </c>
      <c r="B784" s="16">
        <v>0</v>
      </c>
      <c r="C784" s="16">
        <v>89.42</v>
      </c>
      <c r="D784" s="16">
        <v>25.5</v>
      </c>
      <c r="E784" s="16">
        <v>23.14</v>
      </c>
      <c r="F784" s="16">
        <v>29.97</v>
      </c>
      <c r="G784" s="16">
        <v>3.83</v>
      </c>
      <c r="H784" s="16">
        <v>11.98</v>
      </c>
      <c r="I784" s="16">
        <v>345.02</v>
      </c>
      <c r="J784" s="41">
        <v>4.7699999999999996</v>
      </c>
      <c r="K784" s="16">
        <v>20.77</v>
      </c>
      <c r="L784" s="16">
        <v>26.35</v>
      </c>
      <c r="M784" s="16">
        <v>55.519363542815967</v>
      </c>
      <c r="N784" s="16">
        <f t="shared" si="38"/>
        <v>2.6730555388934025</v>
      </c>
      <c r="O784" s="41">
        <f t="shared" si="37"/>
        <v>2.6730555388934025</v>
      </c>
      <c r="P784" s="1">
        <v>11.478999999999999</v>
      </c>
      <c r="Q784" s="16">
        <v>729.05</v>
      </c>
      <c r="S784" s="1"/>
    </row>
    <row r="785" spans="1:19" x14ac:dyDescent="0.2">
      <c r="A785" s="42">
        <f t="shared" si="36"/>
        <v>42830</v>
      </c>
      <c r="B785" s="16">
        <v>0</v>
      </c>
      <c r="C785" s="16">
        <v>87.16</v>
      </c>
      <c r="D785" s="16">
        <v>25.74</v>
      </c>
      <c r="E785" s="16">
        <v>23.36</v>
      </c>
      <c r="F785" s="16">
        <v>30.11</v>
      </c>
      <c r="G785" s="16">
        <v>3.99</v>
      </c>
      <c r="H785" s="16">
        <v>10.56</v>
      </c>
      <c r="I785" s="16">
        <v>349.57</v>
      </c>
      <c r="J785" s="41">
        <v>4.03</v>
      </c>
      <c r="K785" s="16">
        <v>16.440000000000001</v>
      </c>
      <c r="L785" s="16">
        <v>26.38</v>
      </c>
      <c r="M785" s="16">
        <v>44.206834760805833</v>
      </c>
      <c r="N785" s="16">
        <f t="shared" si="38"/>
        <v>2.6889802165940284</v>
      </c>
      <c r="O785" s="41">
        <f t="shared" si="37"/>
        <v>2.6889802165940284</v>
      </c>
      <c r="P785" s="1">
        <v>8.1839999999999993</v>
      </c>
      <c r="Q785" s="16">
        <v>729.63</v>
      </c>
      <c r="S785" s="1"/>
    </row>
    <row r="786" spans="1:19" x14ac:dyDescent="0.2">
      <c r="A786" s="42">
        <f t="shared" si="36"/>
        <v>42831</v>
      </c>
      <c r="B786" s="16">
        <v>0</v>
      </c>
      <c r="C786" s="16">
        <v>86.32</v>
      </c>
      <c r="D786" s="16">
        <v>25.62</v>
      </c>
      <c r="E786" s="16">
        <v>23.55</v>
      </c>
      <c r="F786" s="16">
        <v>30.02</v>
      </c>
      <c r="G786" s="16">
        <v>4.6900000000000004</v>
      </c>
      <c r="H786" s="16">
        <v>11.19</v>
      </c>
      <c r="I786" s="16">
        <v>352.3</v>
      </c>
      <c r="J786" s="41">
        <v>4.9400000000000004</v>
      </c>
      <c r="K786" s="16">
        <v>19.71</v>
      </c>
      <c r="L786" s="16">
        <v>26.49</v>
      </c>
      <c r="M786" s="16">
        <v>52.367231233265386</v>
      </c>
      <c r="N786" s="16">
        <f t="shared" si="38"/>
        <v>2.6568864146760722</v>
      </c>
      <c r="O786" s="41">
        <f t="shared" si="37"/>
        <v>2.6568864146760722</v>
      </c>
      <c r="P786" s="1">
        <v>10.108000000000001</v>
      </c>
      <c r="Q786" s="16">
        <v>730.17</v>
      </c>
      <c r="S786" s="1"/>
    </row>
    <row r="787" spans="1:19" x14ac:dyDescent="0.2">
      <c r="A787" s="42">
        <f t="shared" si="36"/>
        <v>42832</v>
      </c>
      <c r="B787" s="16">
        <v>0</v>
      </c>
      <c r="C787" s="16">
        <v>81.37</v>
      </c>
      <c r="D787" s="16">
        <v>25.94</v>
      </c>
      <c r="E787" s="16">
        <v>22.99</v>
      </c>
      <c r="F787" s="16">
        <v>31.66</v>
      </c>
      <c r="G787" s="16">
        <v>4.58</v>
      </c>
      <c r="H787" s="16">
        <v>11.82</v>
      </c>
      <c r="I787" s="16">
        <v>4.17</v>
      </c>
      <c r="J787" s="41">
        <v>4.8600000000000003</v>
      </c>
      <c r="K787" s="16">
        <v>17.55</v>
      </c>
      <c r="L787" s="16">
        <v>26.57</v>
      </c>
      <c r="M787" s="16">
        <v>46.532637179488283</v>
      </c>
      <c r="N787" s="16">
        <f t="shared" si="38"/>
        <v>2.6514323179195602</v>
      </c>
      <c r="O787" s="41">
        <f t="shared" si="37"/>
        <v>2.6514323179195602</v>
      </c>
      <c r="P787" s="1">
        <v>7.36</v>
      </c>
      <c r="Q787" s="16">
        <v>730.32</v>
      </c>
      <c r="S787" s="1"/>
    </row>
    <row r="788" spans="1:19" x14ac:dyDescent="0.2">
      <c r="A788" s="42">
        <f t="shared" si="36"/>
        <v>42833</v>
      </c>
      <c r="B788" s="16">
        <v>0</v>
      </c>
      <c r="C788" s="16">
        <v>83.24</v>
      </c>
      <c r="D788" s="16">
        <v>24.96</v>
      </c>
      <c r="E788" s="16">
        <v>22.88</v>
      </c>
      <c r="F788" s="16">
        <v>29.49</v>
      </c>
      <c r="G788" s="16">
        <v>5.57</v>
      </c>
      <c r="H788" s="16">
        <v>12.09</v>
      </c>
      <c r="I788" s="16">
        <v>356.14</v>
      </c>
      <c r="J788" s="41">
        <v>5.65</v>
      </c>
      <c r="K788" s="16">
        <v>22.62</v>
      </c>
      <c r="L788" s="16">
        <v>26.6</v>
      </c>
      <c r="M788" s="16">
        <v>60.103057956276395</v>
      </c>
      <c r="N788" s="16">
        <f t="shared" si="38"/>
        <v>2.6570759485533331</v>
      </c>
      <c r="O788" s="41">
        <f t="shared" si="37"/>
        <v>2.6570759485533331</v>
      </c>
      <c r="P788" s="1">
        <v>11.12</v>
      </c>
      <c r="Q788" s="16">
        <v>730.52</v>
      </c>
      <c r="S788" s="1"/>
    </row>
    <row r="789" spans="1:19" x14ac:dyDescent="0.2">
      <c r="A789" s="42">
        <f t="shared" si="36"/>
        <v>42834</v>
      </c>
      <c r="B789" s="16">
        <v>0</v>
      </c>
      <c r="C789" s="16">
        <v>78.459999999999994</v>
      </c>
      <c r="D789" s="16">
        <v>24.94</v>
      </c>
      <c r="E789" s="16">
        <v>22.35</v>
      </c>
      <c r="F789" s="16">
        <v>30.71</v>
      </c>
      <c r="G789" s="16">
        <v>4.49</v>
      </c>
      <c r="H789" s="16">
        <v>10.92</v>
      </c>
      <c r="I789" s="16">
        <v>1.19</v>
      </c>
      <c r="J789" s="41">
        <v>5.44</v>
      </c>
      <c r="K789" s="16">
        <v>19.95</v>
      </c>
      <c r="L789" s="16">
        <v>26.77</v>
      </c>
      <c r="M789" s="16">
        <v>53.005381857894413</v>
      </c>
      <c r="N789" s="16">
        <f t="shared" si="38"/>
        <v>2.6569113713230283</v>
      </c>
      <c r="O789" s="41">
        <f t="shared" si="37"/>
        <v>2.6569113713230283</v>
      </c>
      <c r="P789" s="1">
        <v>8.52</v>
      </c>
      <c r="Q789" s="16">
        <v>730.59</v>
      </c>
      <c r="S789" s="1"/>
    </row>
    <row r="790" spans="1:19" x14ac:dyDescent="0.2">
      <c r="A790" s="42">
        <f t="shared" si="36"/>
        <v>42835</v>
      </c>
      <c r="B790" s="16">
        <v>0</v>
      </c>
      <c r="C790" s="16">
        <v>84.21</v>
      </c>
      <c r="D790" s="16">
        <v>24.63</v>
      </c>
      <c r="E790" s="16">
        <v>22.25</v>
      </c>
      <c r="F790" s="16">
        <v>28.77</v>
      </c>
      <c r="G790" s="16">
        <v>4.71</v>
      </c>
      <c r="H790" s="16">
        <v>11.66</v>
      </c>
      <c r="I790" s="16">
        <v>351.73</v>
      </c>
      <c r="J790" s="41">
        <v>4.91</v>
      </c>
      <c r="K790" s="16">
        <v>19.3</v>
      </c>
      <c r="L790" s="16">
        <v>26.61</v>
      </c>
      <c r="M790" s="16">
        <v>51.06518277494434</v>
      </c>
      <c r="N790" s="16">
        <f t="shared" si="38"/>
        <v>2.6458643924841625</v>
      </c>
      <c r="O790" s="41">
        <f t="shared" si="37"/>
        <v>2.6458643924841625</v>
      </c>
      <c r="P790" s="1">
        <v>8.8010000000000002</v>
      </c>
      <c r="Q790" s="16">
        <v>730.35</v>
      </c>
      <c r="S790" s="1"/>
    </row>
    <row r="791" spans="1:19" x14ac:dyDescent="0.2">
      <c r="A791" s="42">
        <f t="shared" si="36"/>
        <v>42836</v>
      </c>
      <c r="B791" s="16">
        <v>0</v>
      </c>
      <c r="C791" s="16">
        <v>78.430000000000007</v>
      </c>
      <c r="D791" s="16">
        <v>25.31</v>
      </c>
      <c r="E791" s="16">
        <v>22.15</v>
      </c>
      <c r="F791" s="16">
        <v>31.7</v>
      </c>
      <c r="G791" s="16">
        <v>3.94</v>
      </c>
      <c r="H791" s="16">
        <v>8.7200000000000006</v>
      </c>
      <c r="I791" s="16">
        <v>8.25</v>
      </c>
      <c r="J791" s="41">
        <v>5.23</v>
      </c>
      <c r="K791" s="16">
        <v>18.61</v>
      </c>
      <c r="L791" s="16">
        <v>26.81</v>
      </c>
      <c r="M791" s="16">
        <v>48.98570684296881</v>
      </c>
      <c r="N791" s="16">
        <f t="shared" si="38"/>
        <v>2.6322249781283618</v>
      </c>
      <c r="O791" s="41">
        <f t="shared" si="37"/>
        <v>2.6322249781283618</v>
      </c>
      <c r="P791" s="1">
        <v>7.343</v>
      </c>
      <c r="Q791" s="16">
        <v>730.15</v>
      </c>
      <c r="S791" s="1"/>
    </row>
    <row r="792" spans="1:19" x14ac:dyDescent="0.2">
      <c r="A792" s="42">
        <f t="shared" si="36"/>
        <v>42837</v>
      </c>
      <c r="B792" s="16">
        <v>0</v>
      </c>
      <c r="C792" s="16">
        <v>76.209999999999994</v>
      </c>
      <c r="D792" s="16">
        <v>25.54</v>
      </c>
      <c r="E792" s="16">
        <v>22.37</v>
      </c>
      <c r="F792" s="16">
        <v>31.64</v>
      </c>
      <c r="G792" s="16">
        <v>4.17</v>
      </c>
      <c r="H792" s="16">
        <v>10.35</v>
      </c>
      <c r="I792" s="16">
        <v>14.62</v>
      </c>
      <c r="J792" s="41">
        <v>6.17</v>
      </c>
      <c r="K792" s="16">
        <v>21.43</v>
      </c>
      <c r="L792" s="16">
        <v>26.84</v>
      </c>
      <c r="M792" s="16">
        <v>56.894160826744603</v>
      </c>
      <c r="N792" s="16">
        <f t="shared" si="38"/>
        <v>2.6548838463249931</v>
      </c>
      <c r="O792" s="41">
        <f t="shared" si="37"/>
        <v>2.6548838463249931</v>
      </c>
      <c r="P792" s="1">
        <v>9.1199999999999992</v>
      </c>
      <c r="Q792" s="16">
        <v>729.93</v>
      </c>
      <c r="S792" s="1"/>
    </row>
    <row r="793" spans="1:19" x14ac:dyDescent="0.2">
      <c r="A793" s="42">
        <f t="shared" si="36"/>
        <v>42838</v>
      </c>
      <c r="B793" s="16">
        <v>0</v>
      </c>
      <c r="C793" s="16">
        <v>76.33</v>
      </c>
      <c r="D793" s="16">
        <v>25.67</v>
      </c>
      <c r="E793" s="16">
        <v>22.4</v>
      </c>
      <c r="F793" s="16">
        <v>32</v>
      </c>
      <c r="G793" s="16">
        <v>4.05</v>
      </c>
      <c r="H793" s="16">
        <v>9.5500000000000007</v>
      </c>
      <c r="I793" s="16">
        <v>13.51</v>
      </c>
      <c r="J793" s="41">
        <v>5.78</v>
      </c>
      <c r="K793" s="16">
        <v>19.559999999999999</v>
      </c>
      <c r="L793" s="16">
        <v>26.8</v>
      </c>
      <c r="M793" s="16">
        <v>52.201343174872797</v>
      </c>
      <c r="N793" s="16">
        <f t="shared" si="38"/>
        <v>2.6687803259137421</v>
      </c>
      <c r="O793" s="41">
        <f t="shared" si="37"/>
        <v>2.6687803259137421</v>
      </c>
      <c r="P793" s="1">
        <v>8.0489999999999995</v>
      </c>
      <c r="Q793" s="16">
        <v>729.69</v>
      </c>
      <c r="S793" s="1"/>
    </row>
    <row r="794" spans="1:19" x14ac:dyDescent="0.2">
      <c r="A794" s="42">
        <f t="shared" si="36"/>
        <v>42839</v>
      </c>
      <c r="B794" s="16">
        <v>0</v>
      </c>
      <c r="C794" s="16">
        <v>78.08</v>
      </c>
      <c r="D794" s="16">
        <v>26.05</v>
      </c>
      <c r="E794" s="16">
        <v>22.75</v>
      </c>
      <c r="F794" s="16">
        <v>31.93</v>
      </c>
      <c r="G794" s="16">
        <v>4.41</v>
      </c>
      <c r="H794" s="16">
        <v>11.19</v>
      </c>
      <c r="I794" s="16">
        <v>24.51</v>
      </c>
      <c r="J794" s="41">
        <v>6.64</v>
      </c>
      <c r="K794" s="16">
        <v>23.37</v>
      </c>
      <c r="L794" s="16">
        <v>26.67</v>
      </c>
      <c r="M794" s="16">
        <v>62.665510058259535</v>
      </c>
      <c r="N794" s="16">
        <f t="shared" si="38"/>
        <v>2.6814510080556069</v>
      </c>
      <c r="O794" s="41">
        <f t="shared" si="37"/>
        <v>2.6814510080556069</v>
      </c>
      <c r="P794" s="1">
        <v>11.1</v>
      </c>
      <c r="Q794" s="16">
        <v>729.69</v>
      </c>
      <c r="S794" s="1"/>
    </row>
    <row r="795" spans="1:19" x14ac:dyDescent="0.2">
      <c r="A795" s="42">
        <f t="shared" si="36"/>
        <v>42840</v>
      </c>
      <c r="B795" s="16">
        <v>0.375</v>
      </c>
      <c r="C795" s="16">
        <v>89.34</v>
      </c>
      <c r="D795" s="16">
        <v>24.9</v>
      </c>
      <c r="E795" s="16">
        <v>23.37</v>
      </c>
      <c r="F795" s="16">
        <v>29.15</v>
      </c>
      <c r="G795" s="16">
        <v>3.71</v>
      </c>
      <c r="H795" s="16">
        <v>9.7799999999999994</v>
      </c>
      <c r="I795" s="16">
        <v>2.25</v>
      </c>
      <c r="J795" s="41">
        <v>2.79</v>
      </c>
      <c r="K795" s="16">
        <v>10.97</v>
      </c>
      <c r="L795" s="16">
        <v>26.48</v>
      </c>
      <c r="M795" s="16">
        <v>29.691629651453638</v>
      </c>
      <c r="N795" s="16">
        <f t="shared" si="38"/>
        <v>2.7066207521835586</v>
      </c>
      <c r="O795" s="41">
        <f t="shared" si="37"/>
        <v>2.7066207521835586</v>
      </c>
      <c r="P795" s="1">
        <v>5.444</v>
      </c>
      <c r="Q795" s="16">
        <v>729.53</v>
      </c>
      <c r="S795" s="1"/>
    </row>
    <row r="796" spans="1:19" x14ac:dyDescent="0.2">
      <c r="A796" s="42">
        <f t="shared" si="36"/>
        <v>42841</v>
      </c>
      <c r="B796" s="16">
        <v>0.25</v>
      </c>
      <c r="C796" s="16">
        <v>85.22</v>
      </c>
      <c r="D796" s="16">
        <v>26.37</v>
      </c>
      <c r="E796" s="16">
        <v>23.66</v>
      </c>
      <c r="F796" s="16">
        <v>31.88</v>
      </c>
      <c r="G796" s="16">
        <v>4.16</v>
      </c>
      <c r="H796" s="16">
        <v>9.98</v>
      </c>
      <c r="I796" s="16">
        <v>10.08</v>
      </c>
      <c r="J796" s="41">
        <v>4.6100000000000003</v>
      </c>
      <c r="K796" s="16">
        <v>16.989999999999998</v>
      </c>
      <c r="L796" s="16">
        <v>26.45</v>
      </c>
      <c r="M796" s="16">
        <v>45.072476665511786</v>
      </c>
      <c r="N796" s="16">
        <f t="shared" si="38"/>
        <v>2.6528826760159969</v>
      </c>
      <c r="O796" s="41">
        <f t="shared" si="37"/>
        <v>2.6528826760159969</v>
      </c>
      <c r="P796" s="1">
        <v>8.5879999999999992</v>
      </c>
      <c r="Q796" s="16">
        <v>729.65</v>
      </c>
      <c r="S796" s="1"/>
    </row>
    <row r="797" spans="1:19" x14ac:dyDescent="0.2">
      <c r="A797" s="42">
        <f t="shared" si="36"/>
        <v>42842</v>
      </c>
      <c r="B797" s="16">
        <v>8.84</v>
      </c>
      <c r="C797" s="16">
        <v>96.3</v>
      </c>
      <c r="D797" s="16">
        <v>24</v>
      </c>
      <c r="E797" s="16">
        <v>20.96</v>
      </c>
      <c r="F797" s="16">
        <v>29.29</v>
      </c>
      <c r="G797" s="16">
        <v>3.12</v>
      </c>
      <c r="H797" s="16">
        <v>9.5500000000000007</v>
      </c>
      <c r="I797" s="16">
        <v>344.91</v>
      </c>
      <c r="J797" s="41">
        <v>1.1399999999999999</v>
      </c>
      <c r="K797" s="16">
        <v>4.78</v>
      </c>
      <c r="L797" s="16">
        <v>26.47</v>
      </c>
      <c r="M797" s="16">
        <v>13.969502517264885</v>
      </c>
      <c r="N797" s="16">
        <f t="shared" si="38"/>
        <v>2.922490066373407</v>
      </c>
      <c r="O797" s="41">
        <f t="shared" si="37"/>
        <v>2.922490066373407</v>
      </c>
      <c r="P797" s="1">
        <v>1.827</v>
      </c>
      <c r="Q797" s="16">
        <v>729.67</v>
      </c>
      <c r="S797" s="1"/>
    </row>
    <row r="798" spans="1:19" x14ac:dyDescent="0.2">
      <c r="A798" s="42">
        <f t="shared" si="36"/>
        <v>42843</v>
      </c>
      <c r="B798" s="16">
        <v>5.0599999999999996</v>
      </c>
      <c r="C798" s="16">
        <v>95.83</v>
      </c>
      <c r="D798" s="16">
        <v>24.92</v>
      </c>
      <c r="E798" s="16">
        <v>23.29</v>
      </c>
      <c r="F798" s="16">
        <v>28.93</v>
      </c>
      <c r="G798" s="16">
        <v>2.74</v>
      </c>
      <c r="H798" s="16">
        <v>8.92</v>
      </c>
      <c r="I798" s="16">
        <v>303.70999999999998</v>
      </c>
      <c r="J798" s="41">
        <v>3.06</v>
      </c>
      <c r="K798" s="16">
        <v>14.14</v>
      </c>
      <c r="L798" s="16">
        <v>26.32</v>
      </c>
      <c r="M798" s="16">
        <v>37.987933371752547</v>
      </c>
      <c r="N798" s="16">
        <f t="shared" si="38"/>
        <v>2.6865582299683552</v>
      </c>
      <c r="O798" s="41">
        <f t="shared" si="37"/>
        <v>2.6865582299683552</v>
      </c>
      <c r="P798" s="1">
        <v>11.145</v>
      </c>
      <c r="Q798" s="16">
        <v>729.97</v>
      </c>
      <c r="S798" s="1"/>
    </row>
    <row r="799" spans="1:19" x14ac:dyDescent="0.2">
      <c r="A799" s="42">
        <f t="shared" si="36"/>
        <v>42844</v>
      </c>
      <c r="B799" s="16">
        <v>22.425000000000001</v>
      </c>
      <c r="C799" s="16">
        <v>92.24</v>
      </c>
      <c r="D799" s="16">
        <v>24.83</v>
      </c>
      <c r="E799" s="16">
        <v>21.27</v>
      </c>
      <c r="F799" s="16">
        <v>30.43</v>
      </c>
      <c r="G799" s="16">
        <v>2.23</v>
      </c>
      <c r="H799" s="16">
        <v>12.41</v>
      </c>
      <c r="I799" s="16">
        <v>333.17</v>
      </c>
      <c r="J799" s="41">
        <v>2.7</v>
      </c>
      <c r="K799" s="16">
        <v>12.37</v>
      </c>
      <c r="L799" s="16">
        <v>26.41</v>
      </c>
      <c r="M799" s="16">
        <v>34.015778373553985</v>
      </c>
      <c r="N799" s="16">
        <f t="shared" si="38"/>
        <v>2.7498608224376708</v>
      </c>
      <c r="O799" s="41">
        <f t="shared" si="37"/>
        <v>2.7498608224376708</v>
      </c>
      <c r="P799" s="1">
        <v>9.0969999999999995</v>
      </c>
      <c r="Q799" s="16">
        <v>730.32</v>
      </c>
      <c r="S799" s="1"/>
    </row>
    <row r="800" spans="1:19" x14ac:dyDescent="0.2">
      <c r="A800" s="42">
        <f t="shared" si="36"/>
        <v>42845</v>
      </c>
      <c r="B800" s="16">
        <v>0</v>
      </c>
      <c r="C800" s="16">
        <v>90.67</v>
      </c>
      <c r="D800" s="16">
        <v>24.82</v>
      </c>
      <c r="E800" s="16">
        <v>22.54</v>
      </c>
      <c r="F800" s="16">
        <v>30.47</v>
      </c>
      <c r="G800" s="16">
        <v>2.41</v>
      </c>
      <c r="H800" s="16">
        <v>7.25</v>
      </c>
      <c r="I800" s="16">
        <v>178.95</v>
      </c>
      <c r="J800" s="41">
        <v>3.43</v>
      </c>
      <c r="K800" s="16">
        <v>14.64</v>
      </c>
      <c r="L800" s="16">
        <v>26.46</v>
      </c>
      <c r="M800" s="16">
        <v>39.961137266320314</v>
      </c>
      <c r="N800" s="16">
        <f t="shared" si="38"/>
        <v>2.7295858788470158</v>
      </c>
      <c r="O800" s="41">
        <f t="shared" si="37"/>
        <v>2.7295858788470158</v>
      </c>
      <c r="P800" s="1">
        <v>9.6189999999999998</v>
      </c>
      <c r="Q800" s="16">
        <v>730.53</v>
      </c>
      <c r="S800" s="1"/>
    </row>
    <row r="801" spans="1:19" x14ac:dyDescent="0.2">
      <c r="A801" s="42">
        <f t="shared" si="36"/>
        <v>42846</v>
      </c>
      <c r="B801" s="16">
        <v>0</v>
      </c>
      <c r="C801" s="16">
        <v>86.77</v>
      </c>
      <c r="D801" s="16">
        <v>25.88</v>
      </c>
      <c r="E801" s="16">
        <v>22.41</v>
      </c>
      <c r="F801" s="16">
        <v>32.770000000000003</v>
      </c>
      <c r="G801" s="16">
        <v>2.29</v>
      </c>
      <c r="H801" s="16">
        <v>8</v>
      </c>
      <c r="I801" s="16">
        <v>169.2</v>
      </c>
      <c r="J801" s="41">
        <v>4.8</v>
      </c>
      <c r="K801" s="16">
        <v>20.82</v>
      </c>
      <c r="L801" s="16">
        <v>26.44</v>
      </c>
      <c r="M801" s="16">
        <v>57.753236329139192</v>
      </c>
      <c r="N801" s="16">
        <f t="shared" si="38"/>
        <v>2.7739306594207105</v>
      </c>
      <c r="O801" s="41">
        <f t="shared" si="37"/>
        <v>2.7739306594207105</v>
      </c>
      <c r="P801" s="1">
        <v>13.759</v>
      </c>
      <c r="Q801" s="16">
        <v>729.84</v>
      </c>
      <c r="S801" s="1"/>
    </row>
    <row r="802" spans="1:19" x14ac:dyDescent="0.2">
      <c r="A802" s="42">
        <f t="shared" si="36"/>
        <v>42847</v>
      </c>
      <c r="B802" s="16">
        <v>0</v>
      </c>
      <c r="C802" s="16">
        <v>85.11</v>
      </c>
      <c r="D802" s="16">
        <v>26.32</v>
      </c>
      <c r="E802" s="16">
        <v>22.86</v>
      </c>
      <c r="F802" s="16">
        <v>33.25</v>
      </c>
      <c r="G802" s="16">
        <v>2.35</v>
      </c>
      <c r="H802" s="16">
        <v>7.51</v>
      </c>
      <c r="I802" s="16">
        <v>115.32</v>
      </c>
      <c r="J802" s="41">
        <v>4.6500000000000004</v>
      </c>
      <c r="K802" s="16">
        <v>19.760000000000002</v>
      </c>
      <c r="L802" s="16">
        <v>26.45</v>
      </c>
      <c r="M802" s="16">
        <v>52.31184881377078</v>
      </c>
      <c r="N802" s="16">
        <f t="shared" si="38"/>
        <v>2.6473607699276709</v>
      </c>
      <c r="O802" s="41">
        <f t="shared" si="37"/>
        <v>2.6473607699276709</v>
      </c>
      <c r="P802" s="1">
        <v>10.727</v>
      </c>
      <c r="Q802" s="16">
        <v>729.3</v>
      </c>
      <c r="S802" s="1"/>
    </row>
    <row r="803" spans="1:19" x14ac:dyDescent="0.2">
      <c r="A803" s="42">
        <f t="shared" si="36"/>
        <v>42848</v>
      </c>
      <c r="B803" s="16">
        <v>0</v>
      </c>
      <c r="C803" s="16">
        <v>84.05</v>
      </c>
      <c r="D803" s="16">
        <v>26.34</v>
      </c>
      <c r="E803" s="16">
        <v>23.39</v>
      </c>
      <c r="F803" s="16">
        <v>32.24</v>
      </c>
      <c r="G803" s="16">
        <v>3.06</v>
      </c>
      <c r="H803" s="16">
        <v>8.6199999999999992</v>
      </c>
      <c r="I803" s="16">
        <v>2.9</v>
      </c>
      <c r="J803" s="41">
        <v>5.22</v>
      </c>
      <c r="K803" s="16">
        <v>21.73</v>
      </c>
      <c r="L803" s="16">
        <v>26.43</v>
      </c>
      <c r="M803" s="16">
        <v>57.318471376101925</v>
      </c>
      <c r="N803" s="16">
        <f t="shared" si="38"/>
        <v>2.6377575414681051</v>
      </c>
      <c r="O803" s="41">
        <f t="shared" si="37"/>
        <v>2.6377575414681051</v>
      </c>
      <c r="P803" s="1">
        <v>10.87</v>
      </c>
      <c r="Q803" s="16">
        <v>729.09</v>
      </c>
      <c r="S803" s="1"/>
    </row>
    <row r="804" spans="1:19" x14ac:dyDescent="0.2">
      <c r="A804" s="42">
        <f t="shared" si="36"/>
        <v>42849</v>
      </c>
      <c r="B804" s="16">
        <v>0</v>
      </c>
      <c r="C804" s="16">
        <v>83.63</v>
      </c>
      <c r="D804" s="16">
        <v>26.14</v>
      </c>
      <c r="E804" s="16">
        <v>23.66</v>
      </c>
      <c r="F804" s="16">
        <v>31.23</v>
      </c>
      <c r="G804" s="16">
        <v>4.1100000000000003</v>
      </c>
      <c r="H804" s="16">
        <v>10.39</v>
      </c>
      <c r="I804" s="16">
        <v>354.03</v>
      </c>
      <c r="J804" s="41">
        <v>5.6</v>
      </c>
      <c r="K804" s="16">
        <v>22.17</v>
      </c>
      <c r="L804" s="16">
        <v>26.48</v>
      </c>
      <c r="M804" s="16">
        <v>58.815611103095101</v>
      </c>
      <c r="N804" s="16">
        <f t="shared" si="38"/>
        <v>2.6529369013574695</v>
      </c>
      <c r="O804" s="41">
        <f t="shared" si="37"/>
        <v>2.6529369013574695</v>
      </c>
      <c r="P804" s="1">
        <v>11.484999999999999</v>
      </c>
      <c r="Q804" s="16">
        <v>729.63</v>
      </c>
      <c r="S804" s="1"/>
    </row>
    <row r="805" spans="1:19" x14ac:dyDescent="0.2">
      <c r="A805" s="42">
        <f t="shared" si="36"/>
        <v>42850</v>
      </c>
      <c r="B805" s="16">
        <v>0</v>
      </c>
      <c r="C805" s="16">
        <v>85.95</v>
      </c>
      <c r="D805" s="16">
        <v>25.7</v>
      </c>
      <c r="E805" s="16">
        <v>23.63</v>
      </c>
      <c r="F805" s="16">
        <v>29.69</v>
      </c>
      <c r="G805" s="16">
        <v>3.84</v>
      </c>
      <c r="H805" s="16">
        <v>8.06</v>
      </c>
      <c r="I805" s="16">
        <v>353.12</v>
      </c>
      <c r="J805" s="41">
        <v>3.54</v>
      </c>
      <c r="K805" s="16">
        <v>12.66</v>
      </c>
      <c r="L805" s="16">
        <v>26.45</v>
      </c>
      <c r="M805" s="16">
        <v>34.273077664123335</v>
      </c>
      <c r="N805" s="16">
        <f t="shared" si="38"/>
        <v>2.7071941282877829</v>
      </c>
      <c r="O805" s="41">
        <f t="shared" si="37"/>
        <v>2.7071941282877829</v>
      </c>
      <c r="P805" s="1">
        <v>5.234</v>
      </c>
      <c r="Q805" s="16">
        <v>729.88</v>
      </c>
      <c r="S805" s="1"/>
    </row>
    <row r="806" spans="1:19" x14ac:dyDescent="0.2">
      <c r="A806" s="42">
        <f t="shared" si="36"/>
        <v>42851</v>
      </c>
      <c r="B806" s="16">
        <v>17.635000000000002</v>
      </c>
      <c r="C806" s="16">
        <v>89.05</v>
      </c>
      <c r="D806" s="16">
        <v>25.29</v>
      </c>
      <c r="E806" s="16">
        <v>22.33</v>
      </c>
      <c r="F806" s="16">
        <v>30.24</v>
      </c>
      <c r="G806" s="16">
        <v>2.85</v>
      </c>
      <c r="H806" s="16">
        <v>7.78</v>
      </c>
      <c r="I806" s="16">
        <v>3.04</v>
      </c>
      <c r="J806" s="41">
        <v>3.63</v>
      </c>
      <c r="K806" s="16">
        <v>14.96</v>
      </c>
      <c r="L806" s="16">
        <v>26.31</v>
      </c>
      <c r="M806" s="16">
        <v>40.131258926203145</v>
      </c>
      <c r="N806" s="16">
        <f t="shared" si="38"/>
        <v>2.6825707838371087</v>
      </c>
      <c r="O806" s="41">
        <f t="shared" si="37"/>
        <v>2.6825707838371087</v>
      </c>
      <c r="P806" s="1">
        <v>7.851</v>
      </c>
      <c r="Q806" s="16">
        <v>729.48</v>
      </c>
      <c r="S806" s="1"/>
    </row>
    <row r="807" spans="1:19" x14ac:dyDescent="0.2">
      <c r="A807" s="42">
        <f t="shared" si="36"/>
        <v>42852</v>
      </c>
      <c r="B807" s="16">
        <v>0.88500000000000001</v>
      </c>
      <c r="C807" s="16">
        <v>90.28</v>
      </c>
      <c r="D807" s="16">
        <v>25.66</v>
      </c>
      <c r="E807" s="16">
        <v>22.59</v>
      </c>
      <c r="F807" s="16">
        <v>31.19</v>
      </c>
      <c r="G807" s="16">
        <v>2.41</v>
      </c>
      <c r="H807" s="16">
        <v>7.35</v>
      </c>
      <c r="I807" s="16">
        <v>51.05</v>
      </c>
      <c r="J807" s="41">
        <v>3.68</v>
      </c>
      <c r="K807" s="16">
        <v>15.9</v>
      </c>
      <c r="L807" s="16">
        <v>26.31</v>
      </c>
      <c r="M807" s="16">
        <v>42.933384712551415</v>
      </c>
      <c r="N807" s="16">
        <f t="shared" si="38"/>
        <v>2.7002128750032335</v>
      </c>
      <c r="O807" s="41">
        <f t="shared" si="37"/>
        <v>2.7002128750032335</v>
      </c>
      <c r="P807" s="1">
        <v>10.461</v>
      </c>
      <c r="Q807" s="16">
        <v>729.3</v>
      </c>
      <c r="S807" s="1"/>
    </row>
    <row r="808" spans="1:19" x14ac:dyDescent="0.2">
      <c r="A808" s="42">
        <f t="shared" si="36"/>
        <v>42853</v>
      </c>
      <c r="B808" s="16">
        <v>0.125</v>
      </c>
      <c r="C808" s="16">
        <v>86.8</v>
      </c>
      <c r="D808" s="16">
        <v>27.07</v>
      </c>
      <c r="E808" s="16">
        <v>24.07</v>
      </c>
      <c r="F808" s="16">
        <v>32.46</v>
      </c>
      <c r="G808" s="16">
        <v>2.59</v>
      </c>
      <c r="H808" s="16">
        <v>7.25</v>
      </c>
      <c r="I808" s="16">
        <v>10.83</v>
      </c>
      <c r="J808" s="41">
        <v>4.3</v>
      </c>
      <c r="K808" s="16">
        <v>17.239999999999998</v>
      </c>
      <c r="L808" s="16">
        <v>26.24</v>
      </c>
      <c r="M808" s="16">
        <v>45.781820915200953</v>
      </c>
      <c r="N808" s="16">
        <f t="shared" si="38"/>
        <v>2.6555580577262736</v>
      </c>
      <c r="O808" s="41">
        <f t="shared" si="37"/>
        <v>2.6555580577262736</v>
      </c>
      <c r="P808" s="1">
        <v>9.6219999999999999</v>
      </c>
      <c r="Q808" s="16">
        <v>729.08</v>
      </c>
      <c r="S808" s="1"/>
    </row>
    <row r="809" spans="1:19" x14ac:dyDescent="0.2">
      <c r="A809" s="42">
        <f t="shared" si="36"/>
        <v>42854</v>
      </c>
      <c r="B809" s="16">
        <v>6.59</v>
      </c>
      <c r="C809" s="16">
        <v>93.55</v>
      </c>
      <c r="D809" s="16">
        <v>25.59</v>
      </c>
      <c r="E809" s="16">
        <v>22.93</v>
      </c>
      <c r="F809" s="16">
        <v>29.98</v>
      </c>
      <c r="G809" s="16">
        <v>3.53</v>
      </c>
      <c r="H809" s="16">
        <v>9.06</v>
      </c>
      <c r="I809" s="16">
        <v>358.89</v>
      </c>
      <c r="J809" s="41">
        <v>2.5</v>
      </c>
      <c r="K809" s="16">
        <v>10.19</v>
      </c>
      <c r="L809" s="16">
        <v>26.26</v>
      </c>
      <c r="M809" s="16">
        <v>28.326249970839989</v>
      </c>
      <c r="N809" s="16">
        <f t="shared" si="38"/>
        <v>2.7798086330559362</v>
      </c>
      <c r="O809" s="41">
        <f t="shared" si="37"/>
        <v>2.7798086330559362</v>
      </c>
      <c r="P809" s="1">
        <v>5.8360000000000003</v>
      </c>
      <c r="Q809" s="16">
        <v>729.78</v>
      </c>
      <c r="S809" s="1"/>
    </row>
    <row r="810" spans="1:19" x14ac:dyDescent="0.2">
      <c r="A810" s="42">
        <f t="shared" si="36"/>
        <v>42855</v>
      </c>
      <c r="B810" s="16">
        <v>35.150000000000006</v>
      </c>
      <c r="C810" s="16">
        <v>95.37</v>
      </c>
      <c r="D810" s="16">
        <v>24.75</v>
      </c>
      <c r="E810" s="16">
        <v>22.67</v>
      </c>
      <c r="F810" s="16">
        <v>30.32</v>
      </c>
      <c r="G810" s="16">
        <v>2.29</v>
      </c>
      <c r="H810" s="16">
        <v>9.86</v>
      </c>
      <c r="I810" s="16">
        <v>351.47</v>
      </c>
      <c r="J810" s="41">
        <v>1.89</v>
      </c>
      <c r="K810" s="16">
        <v>8.49</v>
      </c>
      <c r="L810" s="16">
        <v>26.31</v>
      </c>
      <c r="M810" s="16">
        <v>24.407922191588611</v>
      </c>
      <c r="N810" s="16">
        <f t="shared" si="38"/>
        <v>2.8749024960646183</v>
      </c>
      <c r="O810" s="41">
        <f t="shared" si="37"/>
        <v>2.8749024960646183</v>
      </c>
      <c r="P810" s="1">
        <v>4.88</v>
      </c>
      <c r="Q810" s="16">
        <v>730.23</v>
      </c>
      <c r="S810" s="1"/>
    </row>
    <row r="811" spans="1:19" x14ac:dyDescent="0.2">
      <c r="A811" s="42">
        <f t="shared" si="36"/>
        <v>42856</v>
      </c>
      <c r="B811" s="16">
        <v>10.02</v>
      </c>
      <c r="C811" s="16">
        <v>92.65</v>
      </c>
      <c r="D811" s="16">
        <v>25.01</v>
      </c>
      <c r="E811" s="16">
        <v>22.89</v>
      </c>
      <c r="F811" s="16">
        <v>30.9</v>
      </c>
      <c r="G811" s="16">
        <v>1.76</v>
      </c>
      <c r="H811" s="16">
        <v>5.14</v>
      </c>
      <c r="I811" s="16">
        <v>191.7</v>
      </c>
      <c r="J811" s="41">
        <v>2.94</v>
      </c>
      <c r="K811" s="16">
        <v>13.54</v>
      </c>
      <c r="L811" s="16">
        <v>26.28</v>
      </c>
      <c r="M811" s="16">
        <v>37.328787539733213</v>
      </c>
      <c r="N811" s="16">
        <f t="shared" si="38"/>
        <v>2.7569267016051118</v>
      </c>
      <c r="O811" s="41">
        <f t="shared" si="37"/>
        <v>2.7569267016051118</v>
      </c>
      <c r="P811" s="1">
        <v>9.468</v>
      </c>
      <c r="Q811" s="16">
        <v>730.31</v>
      </c>
      <c r="S811" s="1"/>
    </row>
    <row r="812" spans="1:19" x14ac:dyDescent="0.2">
      <c r="A812" s="42">
        <f t="shared" si="36"/>
        <v>42857</v>
      </c>
      <c r="B812" s="16">
        <v>0.125</v>
      </c>
      <c r="C812" s="16">
        <v>94.72</v>
      </c>
      <c r="D812" s="16">
        <v>25.14</v>
      </c>
      <c r="E812" s="16">
        <v>23.11</v>
      </c>
      <c r="F812" s="16">
        <v>28.34</v>
      </c>
      <c r="G812" s="16">
        <v>2.2799999999999998</v>
      </c>
      <c r="H812" s="16">
        <v>8.39</v>
      </c>
      <c r="I812" s="16">
        <v>310.24</v>
      </c>
      <c r="J812" s="41">
        <v>2.38</v>
      </c>
      <c r="K812" s="16">
        <v>11.23</v>
      </c>
      <c r="L812" s="16">
        <v>26.21</v>
      </c>
      <c r="M812" s="16">
        <v>31.379195045476653</v>
      </c>
      <c r="N812" s="16">
        <f t="shared" si="38"/>
        <v>2.7942293005767276</v>
      </c>
      <c r="O812" s="41">
        <f t="shared" si="37"/>
        <v>2.7942293005767276</v>
      </c>
      <c r="P812" s="1">
        <v>7.2869999999999999</v>
      </c>
      <c r="Q812" s="16">
        <v>730.21</v>
      </c>
      <c r="S812" s="1"/>
    </row>
    <row r="813" spans="1:19" x14ac:dyDescent="0.2">
      <c r="A813" s="42">
        <f t="shared" si="36"/>
        <v>42858</v>
      </c>
      <c r="B813" s="16">
        <v>32.365000000000002</v>
      </c>
      <c r="C813" s="16">
        <v>96.66</v>
      </c>
      <c r="D813" s="16">
        <v>24.12</v>
      </c>
      <c r="E813" s="16">
        <v>22.35</v>
      </c>
      <c r="F813" s="16">
        <v>30.43</v>
      </c>
      <c r="G813" s="16">
        <v>1.88</v>
      </c>
      <c r="H813" s="16">
        <v>7.57</v>
      </c>
      <c r="I813" s="16">
        <v>351.23</v>
      </c>
      <c r="J813" s="41">
        <v>1.42</v>
      </c>
      <c r="K813" s="16">
        <v>6.39</v>
      </c>
      <c r="L813" s="16">
        <v>26.25</v>
      </c>
      <c r="M813" s="16">
        <v>18.327347251226232</v>
      </c>
      <c r="N813" s="16">
        <f t="shared" si="38"/>
        <v>2.8681294602857954</v>
      </c>
      <c r="O813" s="41">
        <f t="shared" si="37"/>
        <v>2.8681294602857954</v>
      </c>
      <c r="P813" s="1">
        <v>3.73</v>
      </c>
      <c r="Q813" s="16">
        <v>729.72</v>
      </c>
      <c r="S813" s="1"/>
    </row>
    <row r="814" spans="1:19" x14ac:dyDescent="0.2">
      <c r="A814" s="42">
        <f t="shared" si="36"/>
        <v>42859</v>
      </c>
      <c r="B814" s="16">
        <v>0.125</v>
      </c>
      <c r="C814" s="16">
        <v>94.95</v>
      </c>
      <c r="D814" s="16">
        <v>25.22</v>
      </c>
      <c r="E814" s="16">
        <v>23.05</v>
      </c>
      <c r="F814" s="16">
        <v>29.64</v>
      </c>
      <c r="G814" s="16">
        <v>2.5299999999999998</v>
      </c>
      <c r="H814" s="16">
        <v>7.35</v>
      </c>
      <c r="I814" s="16">
        <v>306.33999999999997</v>
      </c>
      <c r="J814" s="41">
        <v>2.99</v>
      </c>
      <c r="K814" s="16">
        <v>13.78</v>
      </c>
      <c r="L814" s="16">
        <v>26.16</v>
      </c>
      <c r="M814" s="16">
        <v>37.330861140463121</v>
      </c>
      <c r="N814" s="16">
        <f t="shared" si="38"/>
        <v>2.7090610406722151</v>
      </c>
      <c r="O814" s="41">
        <f t="shared" si="37"/>
        <v>2.7090610406722151</v>
      </c>
      <c r="P814" s="1">
        <v>10.135999999999999</v>
      </c>
      <c r="Q814" s="16">
        <v>729.09</v>
      </c>
      <c r="S814" s="1"/>
    </row>
    <row r="815" spans="1:19" x14ac:dyDescent="0.2">
      <c r="A815" s="42">
        <f t="shared" si="36"/>
        <v>42860</v>
      </c>
      <c r="B815" s="16">
        <v>7.9350000000000005</v>
      </c>
      <c r="C815" s="16">
        <v>96.6</v>
      </c>
      <c r="D815" s="16">
        <v>24.9</v>
      </c>
      <c r="E815" s="16">
        <v>23.27</v>
      </c>
      <c r="F815" s="16">
        <v>30.84</v>
      </c>
      <c r="G815" s="16">
        <v>2</v>
      </c>
      <c r="H815" s="16">
        <v>6.86</v>
      </c>
      <c r="I815" s="16">
        <v>296.13</v>
      </c>
      <c r="J815" s="41">
        <v>2.1800000000000002</v>
      </c>
      <c r="K815" s="16">
        <v>10.44</v>
      </c>
      <c r="L815" s="16">
        <v>26.16</v>
      </c>
      <c r="M815" s="16">
        <v>29.057539828254018</v>
      </c>
      <c r="N815" s="16">
        <f t="shared" si="38"/>
        <v>2.7832892555798869</v>
      </c>
      <c r="O815" s="41">
        <f t="shared" si="37"/>
        <v>2.7832892555798869</v>
      </c>
      <c r="P815" s="1">
        <v>7.3760000000000003</v>
      </c>
      <c r="Q815" s="16">
        <v>729.26</v>
      </c>
      <c r="S815" s="1"/>
    </row>
    <row r="816" spans="1:19" x14ac:dyDescent="0.2">
      <c r="A816" s="42">
        <f t="shared" si="36"/>
        <v>42861</v>
      </c>
      <c r="B816" s="16">
        <v>21.405000000000001</v>
      </c>
      <c r="C816" s="16">
        <v>96.59</v>
      </c>
      <c r="D816" s="16">
        <v>24.39</v>
      </c>
      <c r="E816" s="16">
        <v>22.69</v>
      </c>
      <c r="F816" s="16">
        <v>29.62</v>
      </c>
      <c r="G816" s="16">
        <v>1.92</v>
      </c>
      <c r="H816" s="16">
        <v>7.43</v>
      </c>
      <c r="I816" s="16">
        <v>154.13999999999999</v>
      </c>
      <c r="J816" s="41">
        <v>2.27</v>
      </c>
      <c r="K816" s="16">
        <v>9.9700000000000006</v>
      </c>
      <c r="L816" s="16">
        <v>26.16</v>
      </c>
      <c r="M816" s="16">
        <v>27.669696139733038</v>
      </c>
      <c r="N816" s="16">
        <f t="shared" si="38"/>
        <v>2.7752955004747277</v>
      </c>
      <c r="O816" s="41">
        <f t="shared" si="37"/>
        <v>2.7752955004747277</v>
      </c>
      <c r="P816" s="1">
        <v>7.5469999999999997</v>
      </c>
      <c r="Q816" s="16">
        <v>730.24</v>
      </c>
      <c r="S816" s="1"/>
    </row>
    <row r="817" spans="1:19" x14ac:dyDescent="0.2">
      <c r="A817" s="42">
        <f t="shared" si="36"/>
        <v>42862</v>
      </c>
      <c r="B817" s="16">
        <v>15.58</v>
      </c>
      <c r="C817" s="16">
        <v>95.38</v>
      </c>
      <c r="D817" s="16">
        <v>24.05</v>
      </c>
      <c r="E817" s="16">
        <v>21.68</v>
      </c>
      <c r="F817" s="16">
        <v>29.28</v>
      </c>
      <c r="G817" s="16">
        <v>2.02</v>
      </c>
      <c r="H817" s="16">
        <v>7</v>
      </c>
      <c r="I817" s="16">
        <v>125.83</v>
      </c>
      <c r="J817" s="41">
        <v>2.4300000000000002</v>
      </c>
      <c r="K817" s="16">
        <v>10.72</v>
      </c>
      <c r="L817" s="16">
        <v>26.19</v>
      </c>
      <c r="M817" s="16">
        <v>30.182381824198401</v>
      </c>
      <c r="N817" s="16">
        <f t="shared" si="38"/>
        <v>2.8155206925558209</v>
      </c>
      <c r="O817" s="41">
        <f t="shared" si="37"/>
        <v>2.8155206925558209</v>
      </c>
      <c r="P817" s="1">
        <v>7.952</v>
      </c>
      <c r="Q817" s="16">
        <v>730.42</v>
      </c>
      <c r="S817" s="1"/>
    </row>
    <row r="818" spans="1:19" x14ac:dyDescent="0.2">
      <c r="A818" s="42">
        <f t="shared" si="36"/>
        <v>42863</v>
      </c>
      <c r="B818" s="16">
        <v>2.125</v>
      </c>
      <c r="C818" s="16">
        <v>91.62</v>
      </c>
      <c r="D818" s="16">
        <v>24.76</v>
      </c>
      <c r="E818" s="16">
        <v>22.43</v>
      </c>
      <c r="F818" s="16">
        <v>30.3</v>
      </c>
      <c r="G818" s="16">
        <v>1.49</v>
      </c>
      <c r="H818" s="16">
        <v>5.25</v>
      </c>
      <c r="I818" s="16">
        <v>178.1</v>
      </c>
      <c r="J818" s="41">
        <v>3.07</v>
      </c>
      <c r="K818" s="16">
        <v>12.86</v>
      </c>
      <c r="L818" s="16">
        <v>26.2</v>
      </c>
      <c r="M818" s="16">
        <v>35.596812530078012</v>
      </c>
      <c r="N818" s="16">
        <f t="shared" si="38"/>
        <v>2.7680258577043557</v>
      </c>
      <c r="O818" s="41">
        <f t="shared" si="37"/>
        <v>2.7680258577043557</v>
      </c>
      <c r="P818" s="1">
        <v>9.1999999999999993</v>
      </c>
      <c r="Q818" s="16">
        <v>729.88</v>
      </c>
      <c r="S818" s="1"/>
    </row>
    <row r="819" spans="1:19" x14ac:dyDescent="0.2">
      <c r="A819" s="42">
        <f t="shared" si="36"/>
        <v>42864</v>
      </c>
      <c r="B819" s="16">
        <v>46.945</v>
      </c>
      <c r="C819" s="16">
        <v>97</v>
      </c>
      <c r="D819" s="16">
        <v>24.05</v>
      </c>
      <c r="E819" s="16">
        <v>21.97</v>
      </c>
      <c r="F819" s="16">
        <v>30.17</v>
      </c>
      <c r="G819" s="16">
        <v>1.71</v>
      </c>
      <c r="H819" s="16">
        <v>7.23</v>
      </c>
      <c r="I819" s="16">
        <v>145.02000000000001</v>
      </c>
      <c r="J819" s="41">
        <v>2.2400000000000002</v>
      </c>
      <c r="K819" s="16">
        <v>10.26</v>
      </c>
      <c r="L819" s="16">
        <v>26.16</v>
      </c>
      <c r="M819" s="16">
        <v>28.534042043982797</v>
      </c>
      <c r="N819" s="16">
        <f t="shared" si="38"/>
        <v>2.7810957157877971</v>
      </c>
      <c r="O819" s="41">
        <f t="shared" si="37"/>
        <v>2.7810957157877971</v>
      </c>
      <c r="P819" s="1">
        <v>7.1989999999999998</v>
      </c>
      <c r="Q819" s="16">
        <v>730.13</v>
      </c>
      <c r="S819" s="1"/>
    </row>
    <row r="820" spans="1:19" x14ac:dyDescent="0.2">
      <c r="A820" s="42">
        <f t="shared" ref="A820:A883" si="39">A819+1</f>
        <v>42865</v>
      </c>
      <c r="B820" s="16">
        <v>3.4049999999999998</v>
      </c>
      <c r="C820" s="16">
        <v>94.16</v>
      </c>
      <c r="D820" s="16">
        <v>24.56</v>
      </c>
      <c r="E820" s="16">
        <v>22.59</v>
      </c>
      <c r="F820" s="16">
        <v>30.78</v>
      </c>
      <c r="G820" s="16">
        <v>2.12</v>
      </c>
      <c r="H820" s="16">
        <v>7.57</v>
      </c>
      <c r="I820" s="16">
        <v>118.74</v>
      </c>
      <c r="J820" s="41">
        <v>2.88</v>
      </c>
      <c r="K820" s="16">
        <v>12.88</v>
      </c>
      <c r="L820" s="16">
        <v>26.12</v>
      </c>
      <c r="M820" s="16">
        <v>36.242566357383353</v>
      </c>
      <c r="N820" s="16">
        <f t="shared" si="38"/>
        <v>2.813863847622931</v>
      </c>
      <c r="O820" s="41">
        <f t="shared" si="37"/>
        <v>2.813863847622931</v>
      </c>
      <c r="P820" s="1">
        <v>8.8209999999999997</v>
      </c>
      <c r="Q820" s="16">
        <v>730.78</v>
      </c>
      <c r="S820" s="1"/>
    </row>
    <row r="821" spans="1:19" x14ac:dyDescent="0.2">
      <c r="A821" s="42">
        <f t="shared" si="39"/>
        <v>42866</v>
      </c>
      <c r="B821" s="16">
        <v>8.2100000000000009</v>
      </c>
      <c r="C821" s="16">
        <v>97.65</v>
      </c>
      <c r="D821" s="16">
        <v>24.09</v>
      </c>
      <c r="E821" s="16">
        <v>22.8</v>
      </c>
      <c r="F821" s="16">
        <v>28.84</v>
      </c>
      <c r="G821" s="16">
        <v>2.3199999999999998</v>
      </c>
      <c r="H821" s="16">
        <v>6.33</v>
      </c>
      <c r="I821" s="16">
        <v>141.47</v>
      </c>
      <c r="J821" s="41">
        <v>1.91</v>
      </c>
      <c r="K821" s="16">
        <v>8.82</v>
      </c>
      <c r="L821" s="16">
        <v>26.07</v>
      </c>
      <c r="M821" s="16">
        <v>25.500536976189011</v>
      </c>
      <c r="N821" s="16">
        <f t="shared" si="38"/>
        <v>2.8912173442391169</v>
      </c>
      <c r="O821" s="41">
        <f t="shared" si="37"/>
        <v>2.8912173442391169</v>
      </c>
      <c r="P821" s="1">
        <v>6.3490000000000002</v>
      </c>
      <c r="Q821" s="16">
        <v>730.78</v>
      </c>
      <c r="S821" s="1"/>
    </row>
    <row r="822" spans="1:19" x14ac:dyDescent="0.2">
      <c r="A822" s="42">
        <f t="shared" si="39"/>
        <v>42867</v>
      </c>
      <c r="B822" s="16">
        <v>21.965</v>
      </c>
      <c r="C822" s="16">
        <v>93.82</v>
      </c>
      <c r="D822" s="16">
        <v>24.37</v>
      </c>
      <c r="E822" s="16">
        <v>21.53</v>
      </c>
      <c r="F822" s="16">
        <v>29.38</v>
      </c>
      <c r="G822" s="16">
        <v>2.78</v>
      </c>
      <c r="H822" s="16">
        <v>11.82</v>
      </c>
      <c r="I822" s="16">
        <v>158.54</v>
      </c>
      <c r="J822" s="41">
        <v>3.43</v>
      </c>
      <c r="K822" s="16">
        <v>15.16</v>
      </c>
      <c r="L822" s="16">
        <v>26.11</v>
      </c>
      <c r="M822" s="16">
        <v>41.919480355657079</v>
      </c>
      <c r="N822" s="16">
        <f t="shared" si="38"/>
        <v>2.7651372266264564</v>
      </c>
      <c r="O822" s="41">
        <f t="shared" si="37"/>
        <v>2.7651372266264564</v>
      </c>
      <c r="P822" s="1">
        <v>11.329000000000001</v>
      </c>
      <c r="Q822" s="16">
        <v>730.48</v>
      </c>
      <c r="S822" s="1"/>
    </row>
    <row r="823" spans="1:19" x14ac:dyDescent="0.2">
      <c r="A823" s="42">
        <f t="shared" si="39"/>
        <v>42868</v>
      </c>
      <c r="B823" s="16">
        <v>0.125</v>
      </c>
      <c r="C823" s="16">
        <v>89.62</v>
      </c>
      <c r="D823" s="16">
        <v>25.42</v>
      </c>
      <c r="E823" s="16">
        <v>23.03</v>
      </c>
      <c r="F823" s="16">
        <v>30</v>
      </c>
      <c r="G823" s="16">
        <v>3.14</v>
      </c>
      <c r="H823" s="16">
        <v>8.08</v>
      </c>
      <c r="I823" s="16">
        <v>164.81</v>
      </c>
      <c r="J823" s="41">
        <v>4.2</v>
      </c>
      <c r="K823" s="16">
        <v>18.29</v>
      </c>
      <c r="L823" s="16">
        <v>26.08</v>
      </c>
      <c r="M823" s="16">
        <v>49.823700737942659</v>
      </c>
      <c r="N823" s="16">
        <f t="shared" si="38"/>
        <v>2.7240951742997628</v>
      </c>
      <c r="O823" s="41">
        <f t="shared" si="37"/>
        <v>2.7240951742997628</v>
      </c>
      <c r="P823" s="1">
        <v>12.563000000000001</v>
      </c>
      <c r="Q823" s="16">
        <v>730.55</v>
      </c>
      <c r="S823" s="1"/>
    </row>
    <row r="824" spans="1:19" x14ac:dyDescent="0.2">
      <c r="A824" s="42">
        <f t="shared" si="39"/>
        <v>42869</v>
      </c>
      <c r="B824" s="16">
        <v>0</v>
      </c>
      <c r="C824" s="16">
        <v>92.46</v>
      </c>
      <c r="D824" s="16">
        <v>25.9</v>
      </c>
      <c r="E824" s="16">
        <v>23.07</v>
      </c>
      <c r="F824" s="16">
        <v>31.62</v>
      </c>
      <c r="G824" s="16">
        <v>2.0499999999999998</v>
      </c>
      <c r="H824" s="16">
        <v>5.65</v>
      </c>
      <c r="I824" s="16">
        <v>131.01</v>
      </c>
      <c r="J824" s="41">
        <v>3.39</v>
      </c>
      <c r="K824" s="16">
        <v>15.13</v>
      </c>
      <c r="L824" s="16">
        <v>25.95</v>
      </c>
      <c r="M824" s="16">
        <v>41.698296277800289</v>
      </c>
      <c r="N824" s="16">
        <f t="shared" si="38"/>
        <v>2.7560010758625437</v>
      </c>
      <c r="O824" s="41">
        <f t="shared" si="37"/>
        <v>2.7560010758625437</v>
      </c>
      <c r="P824" s="1">
        <v>9.7040000000000006</v>
      </c>
      <c r="Q824" s="16">
        <v>730.57</v>
      </c>
      <c r="S824" s="1"/>
    </row>
    <row r="825" spans="1:19" x14ac:dyDescent="0.2">
      <c r="A825" s="42">
        <f t="shared" si="39"/>
        <v>42870</v>
      </c>
      <c r="B825" s="16">
        <v>0</v>
      </c>
      <c r="C825" s="16">
        <v>86.57</v>
      </c>
      <c r="D825" s="16">
        <v>26.66</v>
      </c>
      <c r="E825" s="16">
        <v>23.92</v>
      </c>
      <c r="F825" s="16">
        <v>32.03</v>
      </c>
      <c r="G825" s="16">
        <v>1.93</v>
      </c>
      <c r="H825" s="16">
        <v>5.63</v>
      </c>
      <c r="I825" s="16">
        <v>164.09</v>
      </c>
      <c r="J825" s="41">
        <v>4.18</v>
      </c>
      <c r="K825" s="16">
        <v>17.829999999999998</v>
      </c>
      <c r="L825" s="16">
        <v>25.98</v>
      </c>
      <c r="M825" s="16">
        <v>48.598375506628173</v>
      </c>
      <c r="N825" s="16">
        <f t="shared" si="38"/>
        <v>2.7256520194407279</v>
      </c>
      <c r="O825" s="41">
        <f t="shared" ref="O825:O888" si="40">N825-$N2600</f>
        <v>2.7256520194407279</v>
      </c>
      <c r="P825" s="1">
        <v>10.879</v>
      </c>
      <c r="Q825" s="16">
        <v>730.56</v>
      </c>
      <c r="S825" s="1"/>
    </row>
    <row r="826" spans="1:19" x14ac:dyDescent="0.2">
      <c r="A826" s="42">
        <f t="shared" si="39"/>
        <v>42871</v>
      </c>
      <c r="B826" s="16">
        <v>0</v>
      </c>
      <c r="C826" s="16">
        <v>85.52</v>
      </c>
      <c r="D826" s="16">
        <v>25.88</v>
      </c>
      <c r="E826" s="16">
        <v>22.98</v>
      </c>
      <c r="F826" s="16">
        <v>32.67</v>
      </c>
      <c r="G826" s="16">
        <v>2.52</v>
      </c>
      <c r="H826" s="16">
        <v>7.9</v>
      </c>
      <c r="I826" s="16">
        <v>172.09</v>
      </c>
      <c r="J826" s="41">
        <v>4.43</v>
      </c>
      <c r="K826" s="16">
        <v>18.04</v>
      </c>
      <c r="L826" s="16">
        <v>26.06</v>
      </c>
      <c r="M826" s="16">
        <v>49.329578964011787</v>
      </c>
      <c r="N826" s="16">
        <f t="shared" si="38"/>
        <v>2.7344555966747111</v>
      </c>
      <c r="O826" s="41">
        <f t="shared" si="40"/>
        <v>2.7344555966747111</v>
      </c>
      <c r="P826" s="1">
        <v>10.919</v>
      </c>
      <c r="Q826" s="16">
        <v>730.38</v>
      </c>
      <c r="S826" s="1"/>
    </row>
    <row r="827" spans="1:19" x14ac:dyDescent="0.2">
      <c r="A827" s="42">
        <f t="shared" si="39"/>
        <v>42872</v>
      </c>
      <c r="B827" s="16">
        <v>0</v>
      </c>
      <c r="C827" s="16">
        <v>91.12</v>
      </c>
      <c r="D827" s="16">
        <v>25.61</v>
      </c>
      <c r="E827" s="16">
        <v>23.09</v>
      </c>
      <c r="F827" s="16">
        <v>32</v>
      </c>
      <c r="G827" s="16">
        <v>2.4300000000000002</v>
      </c>
      <c r="H827" s="16">
        <v>7.72</v>
      </c>
      <c r="I827" s="16">
        <v>148.99</v>
      </c>
      <c r="J827" s="41">
        <v>4.05</v>
      </c>
      <c r="K827" s="16">
        <v>17.010000000000002</v>
      </c>
      <c r="L827" s="16">
        <v>25.93</v>
      </c>
      <c r="M827" s="16">
        <v>46.775939665130764</v>
      </c>
      <c r="N827" s="16">
        <f t="shared" si="38"/>
        <v>2.7499082695550121</v>
      </c>
      <c r="O827" s="41">
        <f t="shared" si="40"/>
        <v>2.7499082695550121</v>
      </c>
      <c r="P827" s="1">
        <v>10.474</v>
      </c>
      <c r="Q827" s="16">
        <v>730.06</v>
      </c>
      <c r="S827" s="1"/>
    </row>
    <row r="828" spans="1:19" x14ac:dyDescent="0.2">
      <c r="A828" s="42">
        <f t="shared" si="39"/>
        <v>42873</v>
      </c>
      <c r="B828" s="16">
        <v>21.574999999999999</v>
      </c>
      <c r="C828" s="16">
        <v>89.08</v>
      </c>
      <c r="D828" s="16">
        <v>26.06</v>
      </c>
      <c r="E828" s="16">
        <v>22.79</v>
      </c>
      <c r="F828" s="16">
        <v>32.770000000000003</v>
      </c>
      <c r="G828" s="16">
        <v>2.72</v>
      </c>
      <c r="H828" s="16">
        <v>9.4700000000000006</v>
      </c>
      <c r="I828" s="16">
        <v>91.51</v>
      </c>
      <c r="J828" s="41">
        <v>4.4000000000000004</v>
      </c>
      <c r="K828" s="16">
        <v>18.34</v>
      </c>
      <c r="L828" s="16">
        <v>25.93</v>
      </c>
      <c r="M828" s="16">
        <v>49.366039776845994</v>
      </c>
      <c r="N828" s="16">
        <f t="shared" si="38"/>
        <v>2.6917142735466735</v>
      </c>
      <c r="O828" s="41">
        <f t="shared" si="40"/>
        <v>2.6917142735466735</v>
      </c>
      <c r="P828" s="1">
        <v>11.004</v>
      </c>
      <c r="Q828" s="16">
        <v>729</v>
      </c>
      <c r="S828" s="1"/>
    </row>
    <row r="829" spans="1:19" x14ac:dyDescent="0.2">
      <c r="A829" s="42">
        <f t="shared" si="39"/>
        <v>42874</v>
      </c>
      <c r="B829" s="16">
        <v>0.125</v>
      </c>
      <c r="C829" s="16">
        <v>92.76</v>
      </c>
      <c r="D829" s="16">
        <v>25.92</v>
      </c>
      <c r="E829" s="16">
        <v>24.13</v>
      </c>
      <c r="F829" s="16">
        <v>29.82</v>
      </c>
      <c r="G829" s="16">
        <v>2.7</v>
      </c>
      <c r="H829" s="16">
        <v>8.06</v>
      </c>
      <c r="I829" s="16">
        <v>10.94</v>
      </c>
      <c r="J829" s="41">
        <v>2.94</v>
      </c>
      <c r="K829" s="16">
        <v>13.08</v>
      </c>
      <c r="L829" s="16">
        <v>25.83</v>
      </c>
      <c r="M829" s="16">
        <v>36.405344014681091</v>
      </c>
      <c r="N829" s="16">
        <f t="shared" si="38"/>
        <v>2.7832831815505421</v>
      </c>
      <c r="O829" s="41">
        <f t="shared" si="40"/>
        <v>2.7832831815505421</v>
      </c>
      <c r="P829" s="1">
        <v>8.9550000000000001</v>
      </c>
      <c r="Q829" s="16">
        <v>727.43</v>
      </c>
      <c r="S829" s="1"/>
    </row>
    <row r="830" spans="1:19" x14ac:dyDescent="0.2">
      <c r="A830" s="42">
        <f t="shared" si="39"/>
        <v>42875</v>
      </c>
      <c r="B830" s="16">
        <v>24.13</v>
      </c>
      <c r="C830" s="16">
        <v>96.93</v>
      </c>
      <c r="D830" s="16">
        <v>23.93</v>
      </c>
      <c r="E830" s="16">
        <v>22.21</v>
      </c>
      <c r="F830" s="16">
        <v>29.5</v>
      </c>
      <c r="G830" s="16">
        <v>2.38</v>
      </c>
      <c r="H830" s="16">
        <v>10.33</v>
      </c>
      <c r="I830" s="16">
        <v>281.2</v>
      </c>
      <c r="J830" s="41">
        <v>1.1200000000000001</v>
      </c>
      <c r="K830" s="16">
        <v>4.8099999999999996</v>
      </c>
      <c r="L830" s="16">
        <v>25.9</v>
      </c>
      <c r="M830" s="16">
        <v>13.905739294820231</v>
      </c>
      <c r="N830" s="16">
        <f t="shared" si="38"/>
        <v>2.8910060903992165</v>
      </c>
      <c r="O830" s="41">
        <f t="shared" si="40"/>
        <v>2.8910060903992165</v>
      </c>
      <c r="P830" s="1">
        <v>2.698</v>
      </c>
      <c r="Q830" s="16">
        <v>728.01</v>
      </c>
      <c r="S830" s="1"/>
    </row>
    <row r="831" spans="1:19" x14ac:dyDescent="0.2">
      <c r="A831" s="42">
        <f t="shared" si="39"/>
        <v>42876</v>
      </c>
      <c r="B831" s="16">
        <v>15.715</v>
      </c>
      <c r="C831" s="16">
        <v>94.48</v>
      </c>
      <c r="D831" s="16">
        <v>24.69</v>
      </c>
      <c r="E831" s="16">
        <v>22.5</v>
      </c>
      <c r="F831" s="16">
        <v>29.46</v>
      </c>
      <c r="G831" s="16">
        <v>1.8</v>
      </c>
      <c r="H831" s="16">
        <v>4.78</v>
      </c>
      <c r="I831" s="16">
        <v>148.1</v>
      </c>
      <c r="J831" s="41">
        <v>2.46</v>
      </c>
      <c r="K831" s="16">
        <v>10.67</v>
      </c>
      <c r="L831" s="16">
        <v>25.85</v>
      </c>
      <c r="M831" s="16">
        <v>29.657760839531814</v>
      </c>
      <c r="N831" s="16">
        <f t="shared" si="38"/>
        <v>2.7795464704340969</v>
      </c>
      <c r="O831" s="41">
        <f t="shared" si="40"/>
        <v>2.7795464704340969</v>
      </c>
      <c r="P831" s="1">
        <v>7.6159999999999997</v>
      </c>
      <c r="Q831" s="16">
        <v>730.14</v>
      </c>
      <c r="S831" s="1"/>
    </row>
    <row r="832" spans="1:19" x14ac:dyDescent="0.2">
      <c r="A832" s="42">
        <f t="shared" si="39"/>
        <v>42877</v>
      </c>
      <c r="B832" s="16">
        <v>3.67</v>
      </c>
      <c r="C832" s="16">
        <v>94.61</v>
      </c>
      <c r="D832" s="16">
        <v>24.85</v>
      </c>
      <c r="E832" s="16">
        <v>22.63</v>
      </c>
      <c r="F832" s="16">
        <v>30.12</v>
      </c>
      <c r="G832" s="16">
        <v>1.87</v>
      </c>
      <c r="H832" s="16">
        <v>13.54</v>
      </c>
      <c r="I832" s="16">
        <v>320.36</v>
      </c>
      <c r="J832" s="41">
        <v>2.88</v>
      </c>
      <c r="K832" s="16">
        <v>12.82</v>
      </c>
      <c r="L832" s="16">
        <v>25.82</v>
      </c>
      <c r="M832" s="16">
        <v>35.386687656114049</v>
      </c>
      <c r="N832" s="16">
        <f t="shared" si="38"/>
        <v>2.7602720480588179</v>
      </c>
      <c r="O832" s="41">
        <f t="shared" si="40"/>
        <v>2.7602720480588179</v>
      </c>
      <c r="P832" s="1">
        <v>9.1690000000000005</v>
      </c>
      <c r="Q832" s="16">
        <v>730.6</v>
      </c>
      <c r="S832" s="1"/>
    </row>
    <row r="833" spans="1:19" x14ac:dyDescent="0.2">
      <c r="A833" s="42">
        <f t="shared" si="39"/>
        <v>42878</v>
      </c>
      <c r="B833" s="16">
        <v>0.25</v>
      </c>
      <c r="C833" s="16">
        <v>94.69</v>
      </c>
      <c r="D833" s="16">
        <v>25.67</v>
      </c>
      <c r="E833" s="16">
        <v>22.99</v>
      </c>
      <c r="F833" s="16">
        <v>31.45</v>
      </c>
      <c r="G833" s="16">
        <v>1.88</v>
      </c>
      <c r="H833" s="16">
        <v>5.78</v>
      </c>
      <c r="I833" s="16">
        <v>328.61</v>
      </c>
      <c r="J833" s="41">
        <v>2.67</v>
      </c>
      <c r="K833" s="16">
        <v>11.87</v>
      </c>
      <c r="L833" s="16">
        <v>25.7</v>
      </c>
      <c r="M833" s="16">
        <v>32.654200294278503</v>
      </c>
      <c r="N833" s="16">
        <f t="shared" si="38"/>
        <v>2.750985702972073</v>
      </c>
      <c r="O833" s="41">
        <f t="shared" si="40"/>
        <v>2.750985702972073</v>
      </c>
      <c r="P833" s="1">
        <v>8.0429999999999993</v>
      </c>
      <c r="Q833" s="16">
        <v>729.82</v>
      </c>
      <c r="S833" s="1"/>
    </row>
    <row r="834" spans="1:19" x14ac:dyDescent="0.2">
      <c r="A834" s="42">
        <f t="shared" si="39"/>
        <v>42879</v>
      </c>
      <c r="B834" s="16">
        <v>0</v>
      </c>
      <c r="C834" s="16">
        <v>92.51</v>
      </c>
      <c r="D834" s="16">
        <v>26.36</v>
      </c>
      <c r="E834" s="16">
        <v>23.9</v>
      </c>
      <c r="F834" s="16">
        <v>30.42</v>
      </c>
      <c r="G834" s="16">
        <v>3.08</v>
      </c>
      <c r="H834" s="16">
        <v>7.7</v>
      </c>
      <c r="I834" s="16">
        <v>331.74</v>
      </c>
      <c r="J834" s="41">
        <v>4.58</v>
      </c>
      <c r="K834" s="16">
        <v>20.66</v>
      </c>
      <c r="L834" s="16">
        <v>25.69</v>
      </c>
      <c r="M834" s="16">
        <v>55.356326685426986</v>
      </c>
      <c r="N834" s="16">
        <f t="shared" si="38"/>
        <v>2.6793962577651009</v>
      </c>
      <c r="O834" s="41">
        <f t="shared" si="40"/>
        <v>2.6793962577651009</v>
      </c>
      <c r="P834" s="1">
        <v>14.624000000000001</v>
      </c>
      <c r="Q834" s="16">
        <v>729.16</v>
      </c>
      <c r="S834" s="1"/>
    </row>
    <row r="835" spans="1:19" x14ac:dyDescent="0.2">
      <c r="A835" s="42">
        <f t="shared" si="39"/>
        <v>42880</v>
      </c>
      <c r="B835" s="16">
        <v>0.625</v>
      </c>
      <c r="C835" s="16">
        <v>96.19</v>
      </c>
      <c r="D835" s="16">
        <v>25.58</v>
      </c>
      <c r="E835" s="16">
        <v>24.47</v>
      </c>
      <c r="F835" s="16">
        <v>29.12</v>
      </c>
      <c r="G835" s="16">
        <v>2.59</v>
      </c>
      <c r="H835" s="16">
        <v>7.62</v>
      </c>
      <c r="I835" s="16">
        <v>336.08</v>
      </c>
      <c r="J835" s="41">
        <v>2.2999999999999998</v>
      </c>
      <c r="K835" s="16">
        <v>10.62</v>
      </c>
      <c r="L835" s="16">
        <v>25.68</v>
      </c>
      <c r="M835" s="16">
        <v>29.372813539230364</v>
      </c>
      <c r="N835" s="16">
        <f t="shared" si="38"/>
        <v>2.7658016515282831</v>
      </c>
      <c r="O835" s="41">
        <f t="shared" si="40"/>
        <v>2.7658016515282831</v>
      </c>
      <c r="P835" s="1">
        <v>6.63</v>
      </c>
      <c r="Q835" s="16">
        <v>729.31</v>
      </c>
      <c r="S835" s="1"/>
    </row>
    <row r="836" spans="1:19" x14ac:dyDescent="0.2">
      <c r="A836" s="42">
        <f t="shared" si="39"/>
        <v>42881</v>
      </c>
      <c r="B836" s="16">
        <v>52.145000000000003</v>
      </c>
      <c r="C836" s="16">
        <v>98.95</v>
      </c>
      <c r="D836" s="16">
        <v>24.58</v>
      </c>
      <c r="E836" s="16">
        <v>21.16</v>
      </c>
      <c r="F836" s="16">
        <v>27.26</v>
      </c>
      <c r="G836" s="16">
        <v>2.14</v>
      </c>
      <c r="H836" s="16">
        <v>10.49</v>
      </c>
      <c r="I836" s="16">
        <v>296.06</v>
      </c>
      <c r="J836" s="41">
        <v>1.27</v>
      </c>
      <c r="K836" s="16">
        <v>6.13</v>
      </c>
      <c r="L836" s="16">
        <v>25.66</v>
      </c>
      <c r="M836" s="16">
        <v>17.464383747463078</v>
      </c>
      <c r="N836" s="16">
        <f t="shared" si="38"/>
        <v>2.8490022426530306</v>
      </c>
      <c r="O836" s="41">
        <f t="shared" si="40"/>
        <v>2.8490022426530306</v>
      </c>
      <c r="P836" s="1">
        <v>4.2510000000000003</v>
      </c>
      <c r="Q836" s="16">
        <v>730.68</v>
      </c>
      <c r="S836" s="1"/>
    </row>
    <row r="837" spans="1:19" x14ac:dyDescent="0.2">
      <c r="A837" s="42">
        <f t="shared" si="39"/>
        <v>42882</v>
      </c>
      <c r="B837" s="16">
        <v>2.5099999999999998</v>
      </c>
      <c r="C837" s="16">
        <v>89.94</v>
      </c>
      <c r="D837" s="16">
        <v>24.28</v>
      </c>
      <c r="E837" s="16">
        <v>22.11</v>
      </c>
      <c r="F837" s="16">
        <v>27.14</v>
      </c>
      <c r="G837" s="16">
        <v>3.09</v>
      </c>
      <c r="H837" s="16">
        <v>10.7</v>
      </c>
      <c r="I837" s="16">
        <v>64.73</v>
      </c>
      <c r="J837" s="41">
        <v>2.35</v>
      </c>
      <c r="K837" s="16">
        <v>8.8000000000000007</v>
      </c>
      <c r="L837" s="16">
        <v>25.89</v>
      </c>
      <c r="M837" s="16">
        <v>24.839576743531012</v>
      </c>
      <c r="N837" s="16">
        <f t="shared" si="38"/>
        <v>2.8226791754012512</v>
      </c>
      <c r="O837" s="41">
        <f t="shared" si="40"/>
        <v>2.8226791754012512</v>
      </c>
      <c r="P837" s="1">
        <v>5.6150000000000002</v>
      </c>
      <c r="Q837" s="16">
        <v>731.3</v>
      </c>
      <c r="S837" s="1"/>
    </row>
    <row r="838" spans="1:19" x14ac:dyDescent="0.2">
      <c r="A838" s="42">
        <f t="shared" si="39"/>
        <v>42883</v>
      </c>
      <c r="B838" s="16">
        <v>9.5250000000000004</v>
      </c>
      <c r="C838" s="16">
        <v>92.74</v>
      </c>
      <c r="D838" s="16">
        <v>25.03</v>
      </c>
      <c r="E838" s="16">
        <v>23.23</v>
      </c>
      <c r="F838" s="16">
        <v>29.74</v>
      </c>
      <c r="G838" s="16">
        <v>2.65</v>
      </c>
      <c r="H838" s="16">
        <v>7.92</v>
      </c>
      <c r="I838" s="16">
        <v>352.36</v>
      </c>
      <c r="J838" s="41">
        <v>2.66</v>
      </c>
      <c r="K838" s="16">
        <v>11.09</v>
      </c>
      <c r="L838" s="16">
        <v>25.69</v>
      </c>
      <c r="M838" s="16">
        <v>30.788046037392206</v>
      </c>
      <c r="N838" s="16">
        <f t="shared" si="38"/>
        <v>2.7761989213157987</v>
      </c>
      <c r="O838" s="41">
        <f t="shared" si="40"/>
        <v>2.7761989213157987</v>
      </c>
      <c r="P838" s="1">
        <v>7.27</v>
      </c>
      <c r="Q838" s="16">
        <v>730.71</v>
      </c>
      <c r="S838" s="1"/>
    </row>
    <row r="839" spans="1:19" x14ac:dyDescent="0.2">
      <c r="A839" s="42">
        <f t="shared" si="39"/>
        <v>42884</v>
      </c>
      <c r="B839" s="16">
        <v>0.375</v>
      </c>
      <c r="C839" s="16">
        <v>95.25</v>
      </c>
      <c r="D839" s="16">
        <v>24.95</v>
      </c>
      <c r="E839" s="16">
        <v>22.75</v>
      </c>
      <c r="F839" s="16">
        <v>30.41</v>
      </c>
      <c r="G839" s="16">
        <v>2.3199999999999998</v>
      </c>
      <c r="H839" s="16">
        <v>8.17</v>
      </c>
      <c r="I839" s="16">
        <v>0.79</v>
      </c>
      <c r="J839" s="41">
        <v>2.86</v>
      </c>
      <c r="K839" s="16">
        <v>12.68</v>
      </c>
      <c r="L839" s="16">
        <v>25.67</v>
      </c>
      <c r="M839" s="16">
        <v>35.013785124852362</v>
      </c>
      <c r="N839" s="16">
        <f t="shared" si="38"/>
        <v>2.7613395208874101</v>
      </c>
      <c r="O839" s="41">
        <f t="shared" si="40"/>
        <v>2.7613395208874101</v>
      </c>
      <c r="P839" s="1">
        <v>9.1880000000000006</v>
      </c>
      <c r="Q839" s="16">
        <v>731.27</v>
      </c>
      <c r="S839" s="1"/>
    </row>
    <row r="840" spans="1:19" x14ac:dyDescent="0.2">
      <c r="A840" s="42">
        <f t="shared" si="39"/>
        <v>42885</v>
      </c>
      <c r="B840" s="16">
        <v>0.125</v>
      </c>
      <c r="C840" s="16">
        <v>96.74</v>
      </c>
      <c r="D840" s="16">
        <v>24.77</v>
      </c>
      <c r="E840" s="16">
        <v>23.05</v>
      </c>
      <c r="F840" s="16">
        <v>28.59</v>
      </c>
      <c r="G840" s="16">
        <v>2.39</v>
      </c>
      <c r="H840" s="16">
        <v>7.06</v>
      </c>
      <c r="I840" s="16">
        <v>329.34</v>
      </c>
      <c r="J840" s="41">
        <v>2.0299999999999998</v>
      </c>
      <c r="K840" s="16">
        <v>9.2899999999999991</v>
      </c>
      <c r="L840" s="16">
        <v>25.63</v>
      </c>
      <c r="M840" s="16">
        <v>25.921737124451464</v>
      </c>
      <c r="N840" s="16">
        <f t="shared" si="38"/>
        <v>2.7902838670023109</v>
      </c>
      <c r="O840" s="41">
        <f t="shared" si="40"/>
        <v>2.7902838670023109</v>
      </c>
      <c r="P840" s="1">
        <v>5.99</v>
      </c>
      <c r="Q840" s="16">
        <v>731.15</v>
      </c>
      <c r="S840" s="1"/>
    </row>
    <row r="841" spans="1:19" x14ac:dyDescent="0.2">
      <c r="A841" s="42">
        <f t="shared" si="39"/>
        <v>42886</v>
      </c>
      <c r="B841" s="16">
        <v>34.769999999999996</v>
      </c>
      <c r="C841" s="16">
        <v>95.92</v>
      </c>
      <c r="D841" s="16">
        <v>24.88</v>
      </c>
      <c r="E841" s="16">
        <v>20.56</v>
      </c>
      <c r="F841" s="16">
        <v>28.33</v>
      </c>
      <c r="G841" s="16">
        <v>3.42</v>
      </c>
      <c r="H841" s="16">
        <v>16.27</v>
      </c>
      <c r="I841" s="16">
        <v>331.55</v>
      </c>
      <c r="J841" s="41">
        <v>2.95</v>
      </c>
      <c r="K841" s="16">
        <v>14.58</v>
      </c>
      <c r="L841" s="16">
        <v>25.6</v>
      </c>
      <c r="M841" s="16">
        <v>39.967790068662097</v>
      </c>
      <c r="N841" s="16">
        <f t="shared" si="38"/>
        <v>2.7412750390028875</v>
      </c>
      <c r="O841" s="41">
        <f t="shared" si="40"/>
        <v>2.7412750390028875</v>
      </c>
      <c r="P841" s="1">
        <v>10.474</v>
      </c>
      <c r="Q841" s="16">
        <v>730.55</v>
      </c>
      <c r="S841" s="1"/>
    </row>
    <row r="842" spans="1:19" x14ac:dyDescent="0.2">
      <c r="A842" s="42">
        <f t="shared" si="39"/>
        <v>42887</v>
      </c>
      <c r="B842" s="16">
        <v>0</v>
      </c>
      <c r="C842" s="16">
        <v>96.25</v>
      </c>
      <c r="D842" s="16">
        <v>24.36</v>
      </c>
      <c r="E842" s="16">
        <v>20.88</v>
      </c>
      <c r="F842" s="16">
        <v>28.33</v>
      </c>
      <c r="G842" s="16">
        <v>1.93</v>
      </c>
      <c r="H842" s="16">
        <v>6.31</v>
      </c>
      <c r="I842" s="16">
        <v>126.84</v>
      </c>
      <c r="J842" s="41">
        <v>1.61</v>
      </c>
      <c r="K842" s="16">
        <v>7.99</v>
      </c>
      <c r="L842" s="16">
        <v>25.67</v>
      </c>
      <c r="M842" s="16">
        <v>22.668603179348317</v>
      </c>
      <c r="N842" s="16">
        <f t="shared" si="38"/>
        <v>2.8371217996681248</v>
      </c>
      <c r="O842" s="41">
        <f t="shared" si="40"/>
        <v>2.8371217996681248</v>
      </c>
      <c r="P842" s="1">
        <v>4.9240000000000004</v>
      </c>
      <c r="Q842" s="16">
        <v>730.48</v>
      </c>
      <c r="S842" s="1"/>
    </row>
    <row r="843" spans="1:19" x14ac:dyDescent="0.2">
      <c r="A843" s="42">
        <f t="shared" si="39"/>
        <v>42888</v>
      </c>
      <c r="B843" s="16">
        <v>0</v>
      </c>
      <c r="C843" s="16">
        <v>96.04</v>
      </c>
      <c r="D843" s="16">
        <v>25.27</v>
      </c>
      <c r="E843" s="16">
        <v>23.27</v>
      </c>
      <c r="F843" s="16">
        <v>29.02</v>
      </c>
      <c r="G843" s="16">
        <v>2.37</v>
      </c>
      <c r="H843" s="16">
        <v>8.08</v>
      </c>
      <c r="I843" s="16">
        <v>338.68</v>
      </c>
      <c r="J843" s="41">
        <v>2.81</v>
      </c>
      <c r="K843" s="16">
        <v>12.95</v>
      </c>
      <c r="L843" s="16">
        <v>25.52</v>
      </c>
      <c r="M843" s="16">
        <v>35.551020513959223</v>
      </c>
      <c r="N843" s="16">
        <f t="shared" ref="N843:N906" si="41">M843/K843</f>
        <v>2.7452525493404809</v>
      </c>
      <c r="O843" s="41">
        <f t="shared" si="40"/>
        <v>2.7452525493404809</v>
      </c>
      <c r="P843" s="1">
        <v>9.1389999999999993</v>
      </c>
      <c r="Q843" s="16">
        <v>729.64</v>
      </c>
      <c r="S843" s="1"/>
    </row>
    <row r="844" spans="1:19" x14ac:dyDescent="0.2">
      <c r="A844" s="42">
        <f t="shared" si="39"/>
        <v>42889</v>
      </c>
      <c r="B844" s="16">
        <v>0</v>
      </c>
      <c r="C844" s="16">
        <v>88.94</v>
      </c>
      <c r="D844" s="16">
        <v>26.98</v>
      </c>
      <c r="E844" s="16">
        <v>24.4</v>
      </c>
      <c r="F844" s="16">
        <v>33.270000000000003</v>
      </c>
      <c r="G844" s="16">
        <v>3.25</v>
      </c>
      <c r="H844" s="16">
        <v>9.11</v>
      </c>
      <c r="I844" s="16">
        <v>25.23</v>
      </c>
      <c r="J844" s="41">
        <v>4.37</v>
      </c>
      <c r="K844" s="16">
        <v>17.91</v>
      </c>
      <c r="L844" s="16">
        <v>25.46</v>
      </c>
      <c r="M844" s="16">
        <v>47.926528870138164</v>
      </c>
      <c r="N844" s="16">
        <f t="shared" si="41"/>
        <v>2.6759647610350732</v>
      </c>
      <c r="O844" s="41">
        <f t="shared" si="40"/>
        <v>2.6759647610350732</v>
      </c>
      <c r="P844" s="1">
        <v>11.528</v>
      </c>
      <c r="Q844" s="16">
        <v>728.85</v>
      </c>
      <c r="S844" s="1"/>
    </row>
    <row r="845" spans="1:19" x14ac:dyDescent="0.2">
      <c r="A845" s="42">
        <f t="shared" si="39"/>
        <v>42890</v>
      </c>
      <c r="B845" s="16">
        <v>25.645</v>
      </c>
      <c r="C845" s="16">
        <v>90.94</v>
      </c>
      <c r="D845" s="16">
        <v>26.29</v>
      </c>
      <c r="E845" s="16">
        <v>23.66</v>
      </c>
      <c r="F845" s="16">
        <v>33.07</v>
      </c>
      <c r="G845" s="16">
        <v>2.35</v>
      </c>
      <c r="H845" s="16">
        <v>6.96</v>
      </c>
      <c r="I845" s="16">
        <v>33.909999999999997</v>
      </c>
      <c r="J845" s="41">
        <v>3.97</v>
      </c>
      <c r="K845" s="16">
        <v>16.75</v>
      </c>
      <c r="L845" s="16">
        <v>25.47</v>
      </c>
      <c r="M845" s="16">
        <v>45.099433475000581</v>
      </c>
      <c r="N845" s="16">
        <f t="shared" si="41"/>
        <v>2.6925034910448109</v>
      </c>
      <c r="O845" s="41">
        <f t="shared" si="40"/>
        <v>2.6925034910448109</v>
      </c>
      <c r="P845" s="1">
        <v>10.875999999999999</v>
      </c>
      <c r="Q845" s="16">
        <v>728.6</v>
      </c>
      <c r="S845" s="1"/>
    </row>
    <row r="846" spans="1:19" x14ac:dyDescent="0.2">
      <c r="A846" s="42">
        <f t="shared" si="39"/>
        <v>42891</v>
      </c>
      <c r="B846" s="16">
        <v>3.5249999999999999</v>
      </c>
      <c r="C846" s="16">
        <v>94.68</v>
      </c>
      <c r="D846" s="16">
        <v>25.37</v>
      </c>
      <c r="E846" s="16">
        <v>23.23</v>
      </c>
      <c r="F846" s="16">
        <v>30.58</v>
      </c>
      <c r="G846" s="16">
        <v>1.32</v>
      </c>
      <c r="H846" s="16">
        <v>10.53</v>
      </c>
      <c r="I846" s="16">
        <v>318.11</v>
      </c>
      <c r="J846" s="41">
        <v>2.2400000000000002</v>
      </c>
      <c r="K846" s="16">
        <v>10.119999999999999</v>
      </c>
      <c r="L846" s="16">
        <v>25.51</v>
      </c>
      <c r="M846" s="16">
        <v>28.256697946357676</v>
      </c>
      <c r="N846" s="16">
        <f t="shared" si="41"/>
        <v>2.7921638286914701</v>
      </c>
      <c r="O846" s="41">
        <f t="shared" si="40"/>
        <v>2.7921638286914701</v>
      </c>
      <c r="P846" s="1">
        <v>5.6859999999999999</v>
      </c>
      <c r="Q846" s="16">
        <v>728.98</v>
      </c>
      <c r="S846" s="1"/>
    </row>
    <row r="847" spans="1:19" x14ac:dyDescent="0.2">
      <c r="A847" s="42">
        <f t="shared" si="39"/>
        <v>42892</v>
      </c>
      <c r="B847" s="16">
        <v>0</v>
      </c>
      <c r="C847" s="16">
        <v>88.75</v>
      </c>
      <c r="D847" s="16">
        <v>26.47</v>
      </c>
      <c r="E847" s="16">
        <v>23.49</v>
      </c>
      <c r="F847" s="16">
        <v>30.57</v>
      </c>
      <c r="G847" s="16">
        <v>3.07</v>
      </c>
      <c r="H847" s="16">
        <v>7.62</v>
      </c>
      <c r="I847" s="16">
        <v>339.89</v>
      </c>
      <c r="J847" s="41">
        <v>4.7</v>
      </c>
      <c r="K847" s="16">
        <v>20.11</v>
      </c>
      <c r="L847" s="16">
        <v>25.52</v>
      </c>
      <c r="M847" s="16">
        <v>53.790585334286035</v>
      </c>
      <c r="N847" s="16">
        <f t="shared" si="41"/>
        <v>2.6748177689848851</v>
      </c>
      <c r="O847" s="41">
        <f t="shared" si="40"/>
        <v>2.6748177689848851</v>
      </c>
      <c r="P847" s="1">
        <v>13.657</v>
      </c>
      <c r="Q847" s="16">
        <v>729.4</v>
      </c>
      <c r="S847" s="1"/>
    </row>
    <row r="848" spans="1:19" x14ac:dyDescent="0.2">
      <c r="A848" s="42">
        <f t="shared" si="39"/>
        <v>42893</v>
      </c>
      <c r="B848" s="16">
        <v>3.26</v>
      </c>
      <c r="C848" s="16">
        <v>97.37</v>
      </c>
      <c r="D848" s="16">
        <v>24.66</v>
      </c>
      <c r="E848" s="16">
        <v>23.35</v>
      </c>
      <c r="F848" s="16">
        <v>27.2</v>
      </c>
      <c r="G848" s="16">
        <v>1.69</v>
      </c>
      <c r="H848" s="16">
        <v>6.55</v>
      </c>
      <c r="I848" s="16">
        <v>245.82</v>
      </c>
      <c r="J848" s="41">
        <v>1.1299999999999999</v>
      </c>
      <c r="K848" s="16">
        <v>5.53</v>
      </c>
      <c r="L848" s="16">
        <v>25.57</v>
      </c>
      <c r="M848" s="16">
        <v>16.354575356810525</v>
      </c>
      <c r="N848" s="16">
        <f t="shared" si="41"/>
        <v>2.957427731792138</v>
      </c>
      <c r="O848" s="41">
        <f t="shared" si="40"/>
        <v>2.957427731792138</v>
      </c>
      <c r="P848" s="1">
        <v>2.6070000000000002</v>
      </c>
      <c r="Q848" s="16">
        <v>730.34</v>
      </c>
      <c r="S848" s="1"/>
    </row>
    <row r="849" spans="1:19" x14ac:dyDescent="0.2">
      <c r="A849" s="42">
        <f t="shared" si="39"/>
        <v>42894</v>
      </c>
      <c r="B849" s="16">
        <v>60.545000000000002</v>
      </c>
      <c r="C849" s="16">
        <v>99.12</v>
      </c>
      <c r="D849" s="16">
        <v>23.98</v>
      </c>
      <c r="E849" s="16">
        <v>22.81</v>
      </c>
      <c r="F849" s="16">
        <v>27.25</v>
      </c>
      <c r="G849" s="16">
        <v>2.68</v>
      </c>
      <c r="H849" s="16">
        <v>8.9</v>
      </c>
      <c r="I849" s="16">
        <v>158.47999999999999</v>
      </c>
      <c r="J849" s="41">
        <v>1.32</v>
      </c>
      <c r="K849" s="16">
        <v>6.55</v>
      </c>
      <c r="L849" s="16">
        <v>25.54</v>
      </c>
      <c r="M849" s="16">
        <v>18.541619326650004</v>
      </c>
      <c r="N849" s="16">
        <f t="shared" si="41"/>
        <v>2.8307815765877868</v>
      </c>
      <c r="O849" s="41">
        <f t="shared" si="40"/>
        <v>2.8307815765877868</v>
      </c>
      <c r="P849" s="1">
        <v>4.673</v>
      </c>
      <c r="Q849" s="16">
        <v>731.04</v>
      </c>
      <c r="S849" s="1"/>
    </row>
    <row r="850" spans="1:19" x14ac:dyDescent="0.2">
      <c r="A850" s="42">
        <f t="shared" si="39"/>
        <v>42895</v>
      </c>
      <c r="B850" s="16">
        <v>18.869999999999997</v>
      </c>
      <c r="C850" s="16">
        <v>95.12</v>
      </c>
      <c r="D850" s="16">
        <v>24.03</v>
      </c>
      <c r="E850" s="16">
        <v>21.68</v>
      </c>
      <c r="F850" s="16">
        <v>28.83</v>
      </c>
      <c r="G850" s="16">
        <v>2.95</v>
      </c>
      <c r="H850" s="16">
        <v>11.47</v>
      </c>
      <c r="I850" s="16">
        <v>123.08</v>
      </c>
      <c r="J850" s="41">
        <v>2.5</v>
      </c>
      <c r="K850" s="16">
        <v>11.06</v>
      </c>
      <c r="L850" s="16">
        <v>25.53</v>
      </c>
      <c r="M850" s="16">
        <v>30.680650799589081</v>
      </c>
      <c r="N850" s="16">
        <f t="shared" si="41"/>
        <v>2.7740190596373488</v>
      </c>
      <c r="O850" s="41">
        <f t="shared" si="40"/>
        <v>2.7740190596373488</v>
      </c>
      <c r="P850" s="1">
        <v>7.931</v>
      </c>
      <c r="Q850" s="16">
        <v>730.62</v>
      </c>
      <c r="S850" s="1"/>
    </row>
    <row r="851" spans="1:19" x14ac:dyDescent="0.2">
      <c r="A851" s="42">
        <f t="shared" si="39"/>
        <v>42896</v>
      </c>
      <c r="B851" s="16">
        <v>0</v>
      </c>
      <c r="C851" s="16">
        <v>92.31</v>
      </c>
      <c r="D851" s="16">
        <v>25.14</v>
      </c>
      <c r="E851" s="16">
        <v>22.48</v>
      </c>
      <c r="F851" s="16">
        <v>32.22</v>
      </c>
      <c r="G851" s="16">
        <v>2.4300000000000002</v>
      </c>
      <c r="H851" s="16">
        <v>8.41</v>
      </c>
      <c r="I851" s="16">
        <v>55.25</v>
      </c>
      <c r="J851" s="41">
        <v>3.32</v>
      </c>
      <c r="K851" s="16">
        <v>14.2</v>
      </c>
      <c r="L851" s="16">
        <v>25.49</v>
      </c>
      <c r="M851" s="16">
        <v>39.297930632871577</v>
      </c>
      <c r="N851" s="16">
        <f t="shared" si="41"/>
        <v>2.7674599037233505</v>
      </c>
      <c r="O851" s="41">
        <f t="shared" si="40"/>
        <v>2.7674599037233505</v>
      </c>
      <c r="P851" s="1">
        <v>9.4239999999999995</v>
      </c>
      <c r="Q851" s="16">
        <v>730.78</v>
      </c>
      <c r="S851" s="1"/>
    </row>
    <row r="852" spans="1:19" x14ac:dyDescent="0.2">
      <c r="A852" s="42">
        <f t="shared" si="39"/>
        <v>42897</v>
      </c>
      <c r="B852" s="16">
        <v>4.5199999999999996</v>
      </c>
      <c r="C852" s="16">
        <v>97.98</v>
      </c>
      <c r="D852" s="16">
        <v>23.42</v>
      </c>
      <c r="E852" s="16">
        <v>22.16</v>
      </c>
      <c r="F852" s="16">
        <v>24.7</v>
      </c>
      <c r="G852" s="16">
        <v>2.99</v>
      </c>
      <c r="H852" s="16">
        <v>11.82</v>
      </c>
      <c r="I852" s="16">
        <v>307.39</v>
      </c>
      <c r="J852" s="41">
        <v>0.77</v>
      </c>
      <c r="K852" s="16">
        <v>4.07</v>
      </c>
      <c r="L852" s="16">
        <v>25.59</v>
      </c>
      <c r="M852" s="16">
        <v>12.085722654174374</v>
      </c>
      <c r="N852" s="16">
        <f t="shared" si="41"/>
        <v>2.9694650255956692</v>
      </c>
      <c r="O852" s="41">
        <f t="shared" si="40"/>
        <v>2.9694650255956692</v>
      </c>
      <c r="P852" s="1">
        <v>1.887</v>
      </c>
      <c r="Q852" s="16">
        <v>730.93</v>
      </c>
      <c r="S852" s="1"/>
    </row>
    <row r="853" spans="1:19" x14ac:dyDescent="0.2">
      <c r="A853" s="42">
        <f t="shared" si="39"/>
        <v>42898</v>
      </c>
      <c r="B853" s="16">
        <v>0</v>
      </c>
      <c r="C853" s="16">
        <v>95.02</v>
      </c>
      <c r="D853" s="16">
        <v>24.3</v>
      </c>
      <c r="E853" s="16">
        <v>22.35</v>
      </c>
      <c r="F853" s="16">
        <v>29.07</v>
      </c>
      <c r="G853" s="16">
        <v>1.9</v>
      </c>
      <c r="H853" s="16">
        <v>4.59</v>
      </c>
      <c r="I853" s="16">
        <v>305.37</v>
      </c>
      <c r="J853" s="41">
        <v>1.72</v>
      </c>
      <c r="K853" s="16">
        <v>7.82</v>
      </c>
      <c r="L853" s="16">
        <v>25.52</v>
      </c>
      <c r="M853" s="16">
        <v>21.903185309921227</v>
      </c>
      <c r="N853" s="16">
        <f t="shared" si="41"/>
        <v>2.8009188375858347</v>
      </c>
      <c r="O853" s="41">
        <f t="shared" si="40"/>
        <v>2.8009188375858347</v>
      </c>
      <c r="P853" s="1">
        <v>3.8839999999999999</v>
      </c>
      <c r="Q853" s="16">
        <v>730.33</v>
      </c>
      <c r="S853" s="1"/>
    </row>
    <row r="854" spans="1:19" x14ac:dyDescent="0.2">
      <c r="A854" s="42">
        <f t="shared" si="39"/>
        <v>42899</v>
      </c>
      <c r="B854" s="16">
        <v>2.04</v>
      </c>
      <c r="C854" s="16">
        <v>93.02</v>
      </c>
      <c r="D854" s="16">
        <v>24.89</v>
      </c>
      <c r="E854" s="16">
        <v>22.67</v>
      </c>
      <c r="F854" s="16">
        <v>30.51</v>
      </c>
      <c r="G854" s="16">
        <v>1.96</v>
      </c>
      <c r="H854" s="16">
        <v>5.47</v>
      </c>
      <c r="I854" s="16">
        <v>177.4</v>
      </c>
      <c r="J854" s="41">
        <v>3.06</v>
      </c>
      <c r="K854" s="16">
        <v>14.01</v>
      </c>
      <c r="L854" s="16">
        <v>25.46</v>
      </c>
      <c r="M854" s="16">
        <v>38.246183062656435</v>
      </c>
      <c r="N854" s="16">
        <f t="shared" si="41"/>
        <v>2.7299202757070975</v>
      </c>
      <c r="O854" s="41">
        <f t="shared" si="40"/>
        <v>2.7299202757070975</v>
      </c>
      <c r="P854" s="1">
        <v>9.2579999999999991</v>
      </c>
      <c r="Q854" s="16">
        <v>729.81</v>
      </c>
      <c r="S854" s="1"/>
    </row>
    <row r="855" spans="1:19" x14ac:dyDescent="0.2">
      <c r="A855" s="42">
        <f t="shared" si="39"/>
        <v>42900</v>
      </c>
      <c r="B855" s="16">
        <v>0.25</v>
      </c>
      <c r="C855" s="16">
        <v>90.93</v>
      </c>
      <c r="D855" s="16">
        <v>25.19</v>
      </c>
      <c r="E855" s="16">
        <v>22.47</v>
      </c>
      <c r="F855" s="16">
        <v>29.93</v>
      </c>
      <c r="G855" s="16">
        <v>2.72</v>
      </c>
      <c r="H855" s="16">
        <v>8.19</v>
      </c>
      <c r="I855" s="16">
        <v>161.41</v>
      </c>
      <c r="J855" s="41">
        <v>4.09</v>
      </c>
      <c r="K855" s="16">
        <v>18.260000000000002</v>
      </c>
      <c r="L855" s="16">
        <v>25.5</v>
      </c>
      <c r="M855" s="16">
        <v>48.604509908787485</v>
      </c>
      <c r="N855" s="16">
        <f t="shared" si="41"/>
        <v>2.6618022951143199</v>
      </c>
      <c r="O855" s="41">
        <f t="shared" si="40"/>
        <v>2.6618022951143199</v>
      </c>
      <c r="P855" s="1">
        <v>12.811999999999999</v>
      </c>
      <c r="Q855" s="16">
        <v>730.38</v>
      </c>
      <c r="S855" s="1"/>
    </row>
    <row r="856" spans="1:19" x14ac:dyDescent="0.2">
      <c r="A856" s="42">
        <f t="shared" si="39"/>
        <v>42901</v>
      </c>
      <c r="B856" s="16">
        <v>0</v>
      </c>
      <c r="C856" s="16">
        <v>88.85</v>
      </c>
      <c r="D856" s="16">
        <v>25.22</v>
      </c>
      <c r="E856" s="16">
        <v>23.19</v>
      </c>
      <c r="F856" s="16">
        <v>31.65</v>
      </c>
      <c r="G856" s="16">
        <v>2.04</v>
      </c>
      <c r="H856" s="16">
        <v>5.53</v>
      </c>
      <c r="I856" s="16">
        <v>147.22</v>
      </c>
      <c r="J856" s="41">
        <v>3.72</v>
      </c>
      <c r="K856" s="16">
        <v>14.32</v>
      </c>
      <c r="L856" s="16">
        <v>26.69</v>
      </c>
      <c r="M856" s="16">
        <v>39.367828257475544</v>
      </c>
      <c r="N856" s="16">
        <f t="shared" si="41"/>
        <v>2.7491500179801358</v>
      </c>
      <c r="O856" s="41">
        <f t="shared" si="40"/>
        <v>2.7491500179801358</v>
      </c>
      <c r="P856" s="1">
        <v>8.7010000000000005</v>
      </c>
      <c r="Q856" s="16">
        <v>730.69</v>
      </c>
      <c r="S856" s="1"/>
    </row>
    <row r="857" spans="1:19" x14ac:dyDescent="0.2">
      <c r="A857" s="42">
        <f t="shared" si="39"/>
        <v>42902</v>
      </c>
      <c r="B857" s="16">
        <v>54.2</v>
      </c>
      <c r="C857" s="16">
        <v>91.54</v>
      </c>
      <c r="D857" s="16">
        <v>24.92</v>
      </c>
      <c r="E857" s="16">
        <v>21.94</v>
      </c>
      <c r="F857" s="16">
        <v>29.48</v>
      </c>
      <c r="G857" s="16">
        <v>1.82</v>
      </c>
      <c r="H857" s="16">
        <v>7.94</v>
      </c>
      <c r="I857" s="16">
        <v>227.94</v>
      </c>
      <c r="J857" s="41">
        <v>3.25</v>
      </c>
      <c r="K857" s="16">
        <v>13.89</v>
      </c>
      <c r="L857" s="16">
        <v>25.5</v>
      </c>
      <c r="M857" s="16">
        <v>39.124266571741828</v>
      </c>
      <c r="N857" s="16">
        <f t="shared" si="41"/>
        <v>2.8167218554169779</v>
      </c>
      <c r="O857" s="41">
        <f t="shared" si="40"/>
        <v>2.8167218554169779</v>
      </c>
      <c r="P857" s="1">
        <v>10.077999999999999</v>
      </c>
      <c r="Q857" s="16">
        <v>730.5</v>
      </c>
      <c r="S857" s="1"/>
    </row>
    <row r="858" spans="1:19" x14ac:dyDescent="0.2">
      <c r="A858" s="42">
        <f t="shared" si="39"/>
        <v>42903</v>
      </c>
      <c r="B858" s="16">
        <v>0</v>
      </c>
      <c r="C858" s="16">
        <v>93.23</v>
      </c>
      <c r="D858" s="16">
        <v>24.49</v>
      </c>
      <c r="E858" s="16">
        <v>22.19</v>
      </c>
      <c r="F858" s="16">
        <v>29.42</v>
      </c>
      <c r="G858" s="16">
        <v>2.65</v>
      </c>
      <c r="H858" s="16">
        <v>7.96</v>
      </c>
      <c r="I858" s="16">
        <v>156.09</v>
      </c>
      <c r="J858" s="41">
        <v>2.97</v>
      </c>
      <c r="K858" s="16">
        <v>13.13</v>
      </c>
      <c r="L858" s="16">
        <v>25.48</v>
      </c>
      <c r="M858" s="16">
        <v>37.338291543078618</v>
      </c>
      <c r="N858" s="16">
        <f t="shared" si="41"/>
        <v>2.8437388837074344</v>
      </c>
      <c r="O858" s="41">
        <f t="shared" si="40"/>
        <v>2.8437388837074344</v>
      </c>
      <c r="P858" s="1">
        <v>9.1809999999999992</v>
      </c>
      <c r="Q858" s="16">
        <v>730.15</v>
      </c>
      <c r="S858" s="1"/>
    </row>
    <row r="859" spans="1:19" x14ac:dyDescent="0.2">
      <c r="A859" s="42">
        <f t="shared" si="39"/>
        <v>42904</v>
      </c>
      <c r="B859" s="16">
        <v>0.125</v>
      </c>
      <c r="C859" s="16">
        <v>88.87</v>
      </c>
      <c r="D859" s="16">
        <v>25.48</v>
      </c>
      <c r="E859" s="16">
        <v>22.87</v>
      </c>
      <c r="F859" s="16">
        <v>30.58</v>
      </c>
      <c r="G859" s="16">
        <v>2.5299999999999998</v>
      </c>
      <c r="H859" s="16">
        <v>9.82</v>
      </c>
      <c r="I859" s="16">
        <v>161.24</v>
      </c>
      <c r="J859" s="41">
        <v>5.13</v>
      </c>
      <c r="K859" s="16">
        <v>22.86</v>
      </c>
      <c r="L859" s="16">
        <v>25.53</v>
      </c>
      <c r="M859" s="16">
        <v>61.307733580322221</v>
      </c>
      <c r="N859" s="16">
        <f t="shared" si="41"/>
        <v>2.6818781093754254</v>
      </c>
      <c r="O859" s="41">
        <f t="shared" si="40"/>
        <v>2.6818781093754254</v>
      </c>
      <c r="P859" s="1">
        <v>15.747</v>
      </c>
      <c r="Q859" s="16">
        <v>729.42</v>
      </c>
      <c r="S859" s="1"/>
    </row>
    <row r="860" spans="1:19" x14ac:dyDescent="0.2">
      <c r="A860" s="42">
        <f t="shared" si="39"/>
        <v>42905</v>
      </c>
      <c r="B860" s="16">
        <v>2.25</v>
      </c>
      <c r="C860" s="16">
        <v>96.35</v>
      </c>
      <c r="D860" s="16">
        <v>24.18</v>
      </c>
      <c r="E860" s="16">
        <v>22.96</v>
      </c>
      <c r="F860" s="16">
        <v>30.54</v>
      </c>
      <c r="G860" s="16">
        <v>2.09</v>
      </c>
      <c r="H860" s="16">
        <v>6.27</v>
      </c>
      <c r="I860" s="16">
        <v>130.24</v>
      </c>
      <c r="J860" s="41">
        <v>1.59</v>
      </c>
      <c r="K860" s="16">
        <v>7.86</v>
      </c>
      <c r="L860" s="16">
        <v>25.48</v>
      </c>
      <c r="M860" s="16">
        <v>22.624625563868197</v>
      </c>
      <c r="N860" s="16">
        <f t="shared" si="41"/>
        <v>2.8784510895506612</v>
      </c>
      <c r="O860" s="41">
        <f t="shared" si="40"/>
        <v>2.8784510895506612</v>
      </c>
      <c r="P860" s="1">
        <v>4.4589999999999996</v>
      </c>
      <c r="Q860" s="16">
        <v>729.5</v>
      </c>
      <c r="S860" s="1"/>
    </row>
    <row r="861" spans="1:19" x14ac:dyDescent="0.2">
      <c r="A861" s="42">
        <f t="shared" si="39"/>
        <v>42906</v>
      </c>
      <c r="B861" s="16">
        <v>0.125</v>
      </c>
      <c r="C861" s="16">
        <v>86.81</v>
      </c>
      <c r="D861" s="16">
        <v>25.76</v>
      </c>
      <c r="E861" s="16">
        <v>22.89</v>
      </c>
      <c r="F861" s="16">
        <v>32.1</v>
      </c>
      <c r="G861" s="16">
        <v>2.29</v>
      </c>
      <c r="H861" s="16">
        <v>6.88</v>
      </c>
      <c r="I861" s="16">
        <v>4.5199999999999996</v>
      </c>
      <c r="J861" s="41">
        <v>3.5</v>
      </c>
      <c r="K861" s="16">
        <v>14.38</v>
      </c>
      <c r="L861" s="16">
        <v>25.49</v>
      </c>
      <c r="M861" s="16">
        <v>41.244091317920144</v>
      </c>
      <c r="N861" s="16">
        <f t="shared" si="41"/>
        <v>2.8681565589652394</v>
      </c>
      <c r="O861" s="41">
        <f t="shared" si="40"/>
        <v>2.8681565589652394</v>
      </c>
      <c r="P861" s="1">
        <v>8.9190000000000005</v>
      </c>
      <c r="Q861" s="16">
        <v>729.42</v>
      </c>
      <c r="S861" s="1"/>
    </row>
    <row r="862" spans="1:19" x14ac:dyDescent="0.2">
      <c r="A862" s="42">
        <f t="shared" si="39"/>
        <v>42907</v>
      </c>
      <c r="B862" s="16">
        <v>3.5</v>
      </c>
      <c r="C862" s="16">
        <v>97.12</v>
      </c>
      <c r="D862" s="16">
        <v>23.2</v>
      </c>
      <c r="E862" s="16">
        <v>22.39</v>
      </c>
      <c r="F862" s="16">
        <v>24.7</v>
      </c>
      <c r="G862" s="16">
        <v>2.77</v>
      </c>
      <c r="H862" s="16">
        <v>13.11</v>
      </c>
      <c r="I862" s="16">
        <v>143.35</v>
      </c>
      <c r="J862" s="41">
        <v>1</v>
      </c>
      <c r="K862" s="16">
        <v>4.96</v>
      </c>
      <c r="L862" s="16">
        <v>25.57</v>
      </c>
      <c r="M862" s="16">
        <v>14.579141131857678</v>
      </c>
      <c r="N862" s="16">
        <f t="shared" si="41"/>
        <v>2.9393429701325964</v>
      </c>
      <c r="O862" s="41">
        <f t="shared" si="40"/>
        <v>2.9393429701325964</v>
      </c>
      <c r="P862" s="1">
        <v>2.5350000000000001</v>
      </c>
      <c r="Q862" s="16">
        <v>729.44</v>
      </c>
      <c r="S862" s="1"/>
    </row>
    <row r="863" spans="1:19" x14ac:dyDescent="0.2">
      <c r="A863" s="42">
        <f t="shared" si="39"/>
        <v>42908</v>
      </c>
      <c r="B863" s="16">
        <v>0.75</v>
      </c>
      <c r="C863" s="16">
        <v>85.78</v>
      </c>
      <c r="D863" s="16">
        <v>24.93</v>
      </c>
      <c r="E863" s="16">
        <v>21.86</v>
      </c>
      <c r="F863" s="16">
        <v>29.83</v>
      </c>
      <c r="G863" s="16">
        <v>2.73</v>
      </c>
      <c r="H863" s="16">
        <v>6.25</v>
      </c>
      <c r="I863" s="16">
        <v>138.31</v>
      </c>
      <c r="J863" s="41">
        <v>3.94</v>
      </c>
      <c r="K863" s="16">
        <v>16.23</v>
      </c>
      <c r="L863" s="16">
        <v>25.53</v>
      </c>
      <c r="M863" s="16">
        <v>44.326844403049229</v>
      </c>
      <c r="N863" s="16">
        <f t="shared" si="41"/>
        <v>2.7311672460289111</v>
      </c>
      <c r="O863" s="41">
        <f t="shared" si="40"/>
        <v>2.7311672460289111</v>
      </c>
      <c r="P863" s="1">
        <v>10.834</v>
      </c>
      <c r="Q863" s="16">
        <v>730.16</v>
      </c>
      <c r="S863" s="1"/>
    </row>
    <row r="864" spans="1:19" x14ac:dyDescent="0.2">
      <c r="A864" s="42">
        <f t="shared" si="39"/>
        <v>42909</v>
      </c>
      <c r="B864" s="16">
        <v>1.145</v>
      </c>
      <c r="C864" s="16">
        <v>93.96</v>
      </c>
      <c r="D864" s="16">
        <v>24.97</v>
      </c>
      <c r="E864" s="16">
        <v>23.37</v>
      </c>
      <c r="F864" s="16">
        <v>28.17</v>
      </c>
      <c r="G864" s="16">
        <v>2.1</v>
      </c>
      <c r="H864" s="16">
        <v>6.74</v>
      </c>
      <c r="I864" s="16">
        <v>23.59</v>
      </c>
      <c r="J864" s="41">
        <v>2.02</v>
      </c>
      <c r="K864" s="16">
        <v>9.06</v>
      </c>
      <c r="L864" s="16">
        <v>25.44</v>
      </c>
      <c r="M864" s="16">
        <v>25.984463546531163</v>
      </c>
      <c r="N864" s="16">
        <f t="shared" si="41"/>
        <v>2.8680423340542123</v>
      </c>
      <c r="O864" s="41">
        <f t="shared" si="40"/>
        <v>2.8680423340542123</v>
      </c>
      <c r="P864" s="1">
        <v>4.9880000000000004</v>
      </c>
      <c r="Q864" s="16">
        <v>729.96</v>
      </c>
      <c r="S864" s="1"/>
    </row>
    <row r="865" spans="1:19" x14ac:dyDescent="0.2">
      <c r="A865" s="42">
        <f t="shared" si="39"/>
        <v>42910</v>
      </c>
      <c r="B865" s="16">
        <v>26.155000000000001</v>
      </c>
      <c r="C865" s="16">
        <v>97.26</v>
      </c>
      <c r="D865" s="16">
        <v>24.76</v>
      </c>
      <c r="E865" s="16">
        <v>23.4</v>
      </c>
      <c r="F865" s="16">
        <v>28.12</v>
      </c>
      <c r="G865" s="16">
        <v>2.12</v>
      </c>
      <c r="H865" s="16">
        <v>8.08</v>
      </c>
      <c r="I865" s="16">
        <v>326.52</v>
      </c>
      <c r="J865" s="41">
        <v>1.52</v>
      </c>
      <c r="K865" s="16">
        <v>7.79</v>
      </c>
      <c r="L865" s="16">
        <v>25.37</v>
      </c>
      <c r="M865" s="16">
        <v>21.901111709191323</v>
      </c>
      <c r="N865" s="16">
        <f t="shared" si="41"/>
        <v>2.8114392437986293</v>
      </c>
      <c r="O865" s="41">
        <f t="shared" si="40"/>
        <v>2.8114392437986293</v>
      </c>
      <c r="P865" s="1">
        <v>5.0449999999999999</v>
      </c>
      <c r="Q865" s="16">
        <v>729.69</v>
      </c>
      <c r="S865" s="1"/>
    </row>
    <row r="866" spans="1:19" x14ac:dyDescent="0.2">
      <c r="A866" s="42">
        <f t="shared" si="39"/>
        <v>42911</v>
      </c>
      <c r="B866" s="16">
        <v>2.895</v>
      </c>
      <c r="C866" s="16">
        <v>91.28</v>
      </c>
      <c r="D866" s="16">
        <v>24.9</v>
      </c>
      <c r="E866" s="16">
        <v>23.25</v>
      </c>
      <c r="F866" s="16">
        <v>29.55</v>
      </c>
      <c r="G866" s="16">
        <v>2.86</v>
      </c>
      <c r="H866" s="16">
        <v>8.08</v>
      </c>
      <c r="I866" s="16">
        <v>356.22</v>
      </c>
      <c r="J866" s="41">
        <v>2.77</v>
      </c>
      <c r="K866" s="16">
        <v>11.98</v>
      </c>
      <c r="L866" s="16">
        <v>25.43</v>
      </c>
      <c r="M866" s="16">
        <v>33.186251681560591</v>
      </c>
      <c r="N866" s="16">
        <f t="shared" si="41"/>
        <v>2.770137869913238</v>
      </c>
      <c r="O866" s="41">
        <f t="shared" si="40"/>
        <v>2.770137869913238</v>
      </c>
      <c r="P866" s="1">
        <v>7.2640000000000002</v>
      </c>
      <c r="Q866" s="16">
        <v>730.51</v>
      </c>
      <c r="S866" s="1"/>
    </row>
    <row r="867" spans="1:19" x14ac:dyDescent="0.2">
      <c r="A867" s="42">
        <f t="shared" si="39"/>
        <v>42912</v>
      </c>
      <c r="B867" s="16">
        <v>3.04</v>
      </c>
      <c r="C867" s="16">
        <v>97.78</v>
      </c>
      <c r="D867" s="16">
        <v>23.98</v>
      </c>
      <c r="E867" s="16">
        <v>22.62</v>
      </c>
      <c r="F867" s="16">
        <v>27.63</v>
      </c>
      <c r="G867" s="16">
        <v>2.12</v>
      </c>
      <c r="H867" s="16">
        <v>8.25</v>
      </c>
      <c r="I867" s="16">
        <v>296.14</v>
      </c>
      <c r="J867" s="41">
        <v>1.58</v>
      </c>
      <c r="K867" s="16">
        <v>7.37</v>
      </c>
      <c r="L867" s="16">
        <v>25.46</v>
      </c>
      <c r="M867" s="16">
        <v>21.165329050195822</v>
      </c>
      <c r="N867" s="16">
        <f t="shared" si="41"/>
        <v>2.8718221235001113</v>
      </c>
      <c r="O867" s="41">
        <f t="shared" si="40"/>
        <v>2.8718221235001113</v>
      </c>
      <c r="P867" s="1">
        <v>4.5750000000000002</v>
      </c>
      <c r="Q867" s="16">
        <v>730.48</v>
      </c>
      <c r="S867" s="1"/>
    </row>
    <row r="868" spans="1:19" x14ac:dyDescent="0.2">
      <c r="A868" s="42">
        <f t="shared" si="39"/>
        <v>42913</v>
      </c>
      <c r="B868" s="16">
        <v>19.795000000000002</v>
      </c>
      <c r="C868" s="16">
        <v>94.72</v>
      </c>
      <c r="D868" s="16">
        <v>24.49</v>
      </c>
      <c r="E868" s="16">
        <v>22.45</v>
      </c>
      <c r="F868" s="16">
        <v>29.35</v>
      </c>
      <c r="G868" s="16">
        <v>2.06</v>
      </c>
      <c r="H868" s="16">
        <v>6.47</v>
      </c>
      <c r="I868" s="16">
        <v>320.36</v>
      </c>
      <c r="J868" s="41">
        <v>2.78</v>
      </c>
      <c r="K868" s="16">
        <v>12.4</v>
      </c>
      <c r="L868" s="16">
        <v>25.46</v>
      </c>
      <c r="M868" s="16">
        <v>34.649090596479887</v>
      </c>
      <c r="N868" s="16">
        <f t="shared" si="41"/>
        <v>2.7942814997161198</v>
      </c>
      <c r="O868" s="41">
        <f t="shared" si="40"/>
        <v>2.7942814997161198</v>
      </c>
      <c r="P868" s="1">
        <v>8.2460000000000004</v>
      </c>
      <c r="Q868" s="16">
        <v>730.54</v>
      </c>
      <c r="S868" s="1"/>
    </row>
    <row r="869" spans="1:19" x14ac:dyDescent="0.2">
      <c r="A869" s="42">
        <f t="shared" si="39"/>
        <v>42914</v>
      </c>
      <c r="B869" s="16">
        <v>10.914999999999999</v>
      </c>
      <c r="C869" s="16">
        <v>96.47</v>
      </c>
      <c r="D869" s="16">
        <v>24.4</v>
      </c>
      <c r="E869" s="16">
        <v>22.86</v>
      </c>
      <c r="F869" s="16">
        <v>29.32</v>
      </c>
      <c r="G869" s="16">
        <v>2.2400000000000002</v>
      </c>
      <c r="H869" s="16">
        <v>7.8</v>
      </c>
      <c r="I869" s="16">
        <v>333.29</v>
      </c>
      <c r="J869" s="41">
        <v>1.92</v>
      </c>
      <c r="K869" s="16">
        <v>8.65</v>
      </c>
      <c r="L869" s="16">
        <v>25.42</v>
      </c>
      <c r="M869" s="16">
        <v>24.989048796145177</v>
      </c>
      <c r="N869" s="16">
        <f t="shared" si="41"/>
        <v>2.888907375276899</v>
      </c>
      <c r="O869" s="41">
        <f t="shared" si="40"/>
        <v>2.888907375276899</v>
      </c>
      <c r="P869" s="1">
        <v>5.74</v>
      </c>
      <c r="Q869" s="16">
        <v>730.32</v>
      </c>
      <c r="S869" s="1"/>
    </row>
    <row r="870" spans="1:19" x14ac:dyDescent="0.2">
      <c r="A870" s="42">
        <f t="shared" si="39"/>
        <v>42915</v>
      </c>
      <c r="B870" s="16">
        <v>0.125</v>
      </c>
      <c r="C870" s="16">
        <v>98.13</v>
      </c>
      <c r="D870" s="16">
        <v>24.07</v>
      </c>
      <c r="E870" s="16">
        <v>22.91</v>
      </c>
      <c r="F870" s="16">
        <v>26.28</v>
      </c>
      <c r="G870" s="16">
        <v>2.1800000000000002</v>
      </c>
      <c r="H870" s="16">
        <v>5.74</v>
      </c>
      <c r="I870" s="16">
        <v>295.58999999999997</v>
      </c>
      <c r="J870" s="41">
        <v>1.56</v>
      </c>
      <c r="K870" s="16">
        <v>7.78</v>
      </c>
      <c r="L870" s="16">
        <v>25.46</v>
      </c>
      <c r="M870" s="16">
        <v>22.155905398878701</v>
      </c>
      <c r="N870" s="16">
        <f t="shared" si="41"/>
        <v>2.8478027504985475</v>
      </c>
      <c r="O870" s="41">
        <f t="shared" si="40"/>
        <v>2.8478027504985475</v>
      </c>
      <c r="P870" s="1">
        <v>5.1980000000000004</v>
      </c>
      <c r="Q870" s="16">
        <v>730.48</v>
      </c>
      <c r="S870" s="1"/>
    </row>
    <row r="871" spans="1:19" x14ac:dyDescent="0.2">
      <c r="A871" s="42">
        <f t="shared" si="39"/>
        <v>42916</v>
      </c>
      <c r="B871" s="16">
        <v>13.83</v>
      </c>
      <c r="C871" s="16">
        <v>94.99</v>
      </c>
      <c r="D871" s="16">
        <v>25.15</v>
      </c>
      <c r="E871" s="16">
        <v>23</v>
      </c>
      <c r="F871" s="16">
        <v>31.8</v>
      </c>
      <c r="G871" s="16">
        <v>2.11</v>
      </c>
      <c r="H871" s="16">
        <v>8.41</v>
      </c>
      <c r="I871" s="16">
        <v>326.75</v>
      </c>
      <c r="J871" s="41">
        <v>2.68</v>
      </c>
      <c r="K871" s="16">
        <v>11.94</v>
      </c>
      <c r="L871" s="16">
        <v>25.4</v>
      </c>
      <c r="M871" s="16">
        <v>33.446920573316042</v>
      </c>
      <c r="N871" s="16">
        <f t="shared" si="41"/>
        <v>2.8012496292559499</v>
      </c>
      <c r="O871" s="41">
        <f t="shared" si="40"/>
        <v>2.8012496292559499</v>
      </c>
      <c r="P871" s="1">
        <v>8.1649999999999991</v>
      </c>
      <c r="Q871" s="16">
        <v>729.93</v>
      </c>
      <c r="S871" s="1"/>
    </row>
    <row r="872" spans="1:19" x14ac:dyDescent="0.2">
      <c r="A872" s="42">
        <f t="shared" si="39"/>
        <v>42917</v>
      </c>
      <c r="B872" s="16">
        <v>0.5</v>
      </c>
      <c r="C872" s="16">
        <v>96.09</v>
      </c>
      <c r="D872" s="16">
        <v>25.35</v>
      </c>
      <c r="E872" s="16">
        <v>23.61</v>
      </c>
      <c r="F872" s="16">
        <v>28.78</v>
      </c>
      <c r="G872" s="16">
        <v>3</v>
      </c>
      <c r="H872" s="16">
        <v>9.27</v>
      </c>
      <c r="I872" s="16">
        <v>341.08</v>
      </c>
      <c r="J872" s="41">
        <v>2.66</v>
      </c>
      <c r="K872" s="16">
        <v>12.57</v>
      </c>
      <c r="L872" s="16">
        <v>25.35</v>
      </c>
      <c r="M872" s="16">
        <v>35.91960304370027</v>
      </c>
      <c r="N872" s="16">
        <f t="shared" si="41"/>
        <v>2.8575658745982713</v>
      </c>
      <c r="O872" s="41">
        <f t="shared" si="40"/>
        <v>2.8575658745982713</v>
      </c>
      <c r="P872" s="1">
        <v>9.1639999999999997</v>
      </c>
      <c r="Q872" s="16">
        <v>729.76</v>
      </c>
      <c r="S872" s="1"/>
    </row>
    <row r="873" spans="1:19" x14ac:dyDescent="0.2">
      <c r="A873" s="42">
        <f t="shared" si="39"/>
        <v>42918</v>
      </c>
      <c r="B873" s="16">
        <v>33.814999999999998</v>
      </c>
      <c r="C873" s="16">
        <v>96.15</v>
      </c>
      <c r="D873" s="16">
        <v>25.04</v>
      </c>
      <c r="E873" s="16">
        <v>22.24</v>
      </c>
      <c r="F873" s="16">
        <v>30.15</v>
      </c>
      <c r="G873" s="16">
        <v>3.11</v>
      </c>
      <c r="H873" s="16">
        <v>9.56</v>
      </c>
      <c r="I873" s="16">
        <v>342.88</v>
      </c>
      <c r="J873" s="41">
        <v>1.94</v>
      </c>
      <c r="K873" s="16">
        <v>8.48</v>
      </c>
      <c r="L873" s="16">
        <v>25.36</v>
      </c>
      <c r="M873" s="16">
        <v>24.166261306523978</v>
      </c>
      <c r="N873" s="16">
        <f t="shared" si="41"/>
        <v>2.8497949653919785</v>
      </c>
      <c r="O873" s="41">
        <f t="shared" si="40"/>
        <v>2.8497949653919785</v>
      </c>
      <c r="P873" s="1">
        <v>5.5759999999999996</v>
      </c>
      <c r="Q873" s="16">
        <v>730.33</v>
      </c>
      <c r="S873" s="1"/>
    </row>
    <row r="874" spans="1:19" x14ac:dyDescent="0.2">
      <c r="A874" s="42">
        <f t="shared" si="39"/>
        <v>42919</v>
      </c>
      <c r="B874" s="16">
        <v>8.6850000000000005</v>
      </c>
      <c r="C874" s="16">
        <v>96.58</v>
      </c>
      <c r="D874" s="16">
        <v>24.86</v>
      </c>
      <c r="E874" s="16">
        <v>22.79</v>
      </c>
      <c r="F874" s="16">
        <v>29.41</v>
      </c>
      <c r="G874" s="16">
        <v>2.21</v>
      </c>
      <c r="H874" s="16">
        <v>8.84</v>
      </c>
      <c r="I874" s="16">
        <v>298.63</v>
      </c>
      <c r="J874" s="41">
        <v>2.2799999999999998</v>
      </c>
      <c r="K874" s="16">
        <v>10.43</v>
      </c>
      <c r="L874" s="16">
        <v>25.41</v>
      </c>
      <c r="M874" s="16">
        <v>29.210467882084693</v>
      </c>
      <c r="N874" s="16">
        <f t="shared" si="41"/>
        <v>2.8006201229227896</v>
      </c>
      <c r="O874" s="41">
        <f t="shared" si="40"/>
        <v>2.8006201229227896</v>
      </c>
      <c r="P874" s="1">
        <v>7.3810000000000002</v>
      </c>
      <c r="Q874" s="16">
        <v>730.3</v>
      </c>
      <c r="S874" s="1"/>
    </row>
    <row r="875" spans="1:19" x14ac:dyDescent="0.2">
      <c r="A875" s="42">
        <f t="shared" si="39"/>
        <v>42920</v>
      </c>
      <c r="B875" s="16">
        <v>32.625</v>
      </c>
      <c r="C875" s="16">
        <v>93.54</v>
      </c>
      <c r="D875" s="16">
        <v>24.81</v>
      </c>
      <c r="E875" s="16">
        <v>22.36</v>
      </c>
      <c r="F875" s="16">
        <v>30.01</v>
      </c>
      <c r="G875" s="16">
        <v>2.76</v>
      </c>
      <c r="H875" s="16">
        <v>9.15</v>
      </c>
      <c r="I875" s="16">
        <v>7.46</v>
      </c>
      <c r="J875" s="41">
        <v>2.68</v>
      </c>
      <c r="K875" s="16">
        <v>13.97</v>
      </c>
      <c r="L875" s="16">
        <v>24.81</v>
      </c>
      <c r="M875" s="16">
        <v>37.30943393292074</v>
      </c>
      <c r="N875" s="16">
        <f t="shared" si="41"/>
        <v>2.6706824576178052</v>
      </c>
      <c r="O875" s="41">
        <f t="shared" si="40"/>
        <v>2.6706824576178052</v>
      </c>
      <c r="P875" s="1">
        <v>7.4960000000000004</v>
      </c>
      <c r="Q875" s="16">
        <v>730.51</v>
      </c>
      <c r="S875" s="1"/>
    </row>
    <row r="876" spans="1:19" x14ac:dyDescent="0.2">
      <c r="A876" s="42">
        <f t="shared" si="39"/>
        <v>42921</v>
      </c>
      <c r="B876" s="16">
        <v>0.125</v>
      </c>
      <c r="C876" s="16">
        <v>90.19</v>
      </c>
      <c r="D876" s="16">
        <v>26.03</v>
      </c>
      <c r="E876" s="16">
        <v>22.74</v>
      </c>
      <c r="F876" s="16">
        <v>30.55</v>
      </c>
      <c r="G876" s="16">
        <v>3.19</v>
      </c>
      <c r="H876" s="16">
        <v>9.7200000000000006</v>
      </c>
      <c r="I876" s="16">
        <v>29.9</v>
      </c>
      <c r="J876" s="41">
        <v>4.03</v>
      </c>
      <c r="K876" s="16">
        <v>20.260000000000002</v>
      </c>
      <c r="L876" s="16">
        <v>25.43</v>
      </c>
      <c r="M876" s="16">
        <v>49.293377351268823</v>
      </c>
      <c r="N876" s="16">
        <f t="shared" si="41"/>
        <v>2.4330393559362693</v>
      </c>
      <c r="O876" s="41">
        <f t="shared" si="40"/>
        <v>2.4330393559362693</v>
      </c>
      <c r="P876" s="1">
        <v>12.634</v>
      </c>
      <c r="Q876" s="16">
        <v>730.18</v>
      </c>
      <c r="S876" s="1"/>
    </row>
    <row r="877" spans="1:19" x14ac:dyDescent="0.2">
      <c r="A877" s="42">
        <f t="shared" si="39"/>
        <v>42922</v>
      </c>
      <c r="B877" s="16">
        <v>1.375</v>
      </c>
      <c r="C877" s="16">
        <v>97.04</v>
      </c>
      <c r="D877" s="16">
        <v>24.58</v>
      </c>
      <c r="E877" s="16">
        <v>22.99</v>
      </c>
      <c r="F877" s="16">
        <v>29.36</v>
      </c>
      <c r="G877" s="16">
        <v>2.34</v>
      </c>
      <c r="H877" s="16">
        <v>8</v>
      </c>
      <c r="I877" s="16">
        <v>337.64</v>
      </c>
      <c r="J877" s="41">
        <v>1.43</v>
      </c>
      <c r="K877" s="16">
        <v>9.84</v>
      </c>
      <c r="L877" s="16">
        <v>26.57</v>
      </c>
      <c r="M877" s="16">
        <v>25.142840850279978</v>
      </c>
      <c r="N877" s="16">
        <f t="shared" si="41"/>
        <v>2.5551667530772337</v>
      </c>
      <c r="O877" s="41">
        <f t="shared" si="40"/>
        <v>2.5551667530772337</v>
      </c>
      <c r="P877" s="1">
        <v>4.8970000000000002</v>
      </c>
      <c r="Q877" s="16">
        <v>730.36</v>
      </c>
      <c r="S877" s="1"/>
    </row>
    <row r="878" spans="1:19" x14ac:dyDescent="0.2">
      <c r="A878" s="42">
        <f t="shared" si="39"/>
        <v>42923</v>
      </c>
      <c r="B878" s="16">
        <v>1.5049999999999999</v>
      </c>
      <c r="C878" s="16">
        <v>99.94</v>
      </c>
      <c r="D878" s="16">
        <v>23.95</v>
      </c>
      <c r="E878" s="16">
        <v>23.03</v>
      </c>
      <c r="F878" s="16">
        <v>24.79</v>
      </c>
      <c r="G878" s="16">
        <v>2.1800000000000002</v>
      </c>
      <c r="H878" s="16">
        <v>6.64</v>
      </c>
      <c r="I878" s="16">
        <v>303.83</v>
      </c>
      <c r="J878" s="41">
        <v>0.69</v>
      </c>
      <c r="K878" s="16">
        <v>3.92</v>
      </c>
      <c r="L878" s="16">
        <v>25.47</v>
      </c>
      <c r="M878" s="16">
        <v>9.2153408437999769</v>
      </c>
      <c r="N878" s="16">
        <f t="shared" si="41"/>
        <v>2.3508522560714229</v>
      </c>
      <c r="O878" s="41">
        <f t="shared" si="40"/>
        <v>2.3508522560714229</v>
      </c>
      <c r="P878" s="1">
        <v>1.5620000000000001</v>
      </c>
      <c r="Q878" s="16">
        <v>730.71</v>
      </c>
      <c r="S878" s="1"/>
    </row>
    <row r="879" spans="1:19" x14ac:dyDescent="0.2">
      <c r="A879" s="42">
        <f t="shared" si="39"/>
        <v>42924</v>
      </c>
      <c r="B879" s="16">
        <v>0.375</v>
      </c>
      <c r="C879" s="16">
        <v>99.37</v>
      </c>
      <c r="D879" s="16">
        <v>24.02</v>
      </c>
      <c r="E879" s="16">
        <v>22.83</v>
      </c>
      <c r="F879" s="16">
        <v>27.06</v>
      </c>
      <c r="G879" s="16">
        <v>3.12</v>
      </c>
      <c r="H879" s="16">
        <v>7.17</v>
      </c>
      <c r="I879" s="16">
        <v>329.07</v>
      </c>
      <c r="J879" s="41">
        <v>0.77</v>
      </c>
      <c r="K879" s="16">
        <v>7.97</v>
      </c>
      <c r="L879" s="16">
        <v>25.44</v>
      </c>
      <c r="M879" s="16">
        <v>19.27593318512848</v>
      </c>
      <c r="N879" s="16">
        <f t="shared" si="41"/>
        <v>2.4185612528392069</v>
      </c>
      <c r="O879" s="41">
        <f t="shared" si="40"/>
        <v>2.4185612528392069</v>
      </c>
      <c r="P879" s="1">
        <v>4.806</v>
      </c>
      <c r="Q879" s="16">
        <v>730.68</v>
      </c>
      <c r="S879" s="1"/>
    </row>
    <row r="880" spans="1:19" x14ac:dyDescent="0.2">
      <c r="A880" s="42">
        <f t="shared" si="39"/>
        <v>42925</v>
      </c>
      <c r="B880" s="16">
        <v>14.725000000000001</v>
      </c>
      <c r="C880" s="16">
        <v>97.26</v>
      </c>
      <c r="D880" s="16">
        <v>24.76</v>
      </c>
      <c r="E880" s="16">
        <v>23.13</v>
      </c>
      <c r="F880" s="16">
        <v>29.78</v>
      </c>
      <c r="G880" s="16">
        <v>2.34</v>
      </c>
      <c r="H880" s="16">
        <v>8.8000000000000007</v>
      </c>
      <c r="I880" s="16">
        <v>333.72</v>
      </c>
      <c r="J880" s="41">
        <v>0.75</v>
      </c>
      <c r="K880" s="16">
        <v>14.47</v>
      </c>
      <c r="L880" s="16">
        <v>25.39</v>
      </c>
      <c r="M880" s="16">
        <v>33.787336693142514</v>
      </c>
      <c r="N880" s="16">
        <f t="shared" si="41"/>
        <v>2.3349921695330003</v>
      </c>
      <c r="O880" s="41">
        <f t="shared" si="40"/>
        <v>2.3349921695330003</v>
      </c>
      <c r="P880" s="1">
        <v>8.8439999999999994</v>
      </c>
      <c r="Q880" s="16">
        <v>729.98</v>
      </c>
      <c r="S880" s="1"/>
    </row>
    <row r="881" spans="1:19" x14ac:dyDescent="0.2">
      <c r="A881" s="42">
        <f t="shared" si="39"/>
        <v>42926</v>
      </c>
      <c r="B881" s="16">
        <v>9.48</v>
      </c>
      <c r="C881" s="16">
        <v>99.38</v>
      </c>
      <c r="D881" s="16">
        <v>23.85</v>
      </c>
      <c r="E881" s="16">
        <v>22.66</v>
      </c>
      <c r="F881" s="16">
        <v>27.24</v>
      </c>
      <c r="G881" s="16">
        <v>3</v>
      </c>
      <c r="H881" s="16">
        <v>8.08</v>
      </c>
      <c r="I881" s="16">
        <v>303.37</v>
      </c>
      <c r="J881" s="41">
        <v>1.05</v>
      </c>
      <c r="K881" s="16">
        <v>9.15</v>
      </c>
      <c r="L881" s="16">
        <v>25.49</v>
      </c>
      <c r="M881" s="16">
        <v>21.329575508010578</v>
      </c>
      <c r="N881" s="16">
        <f t="shared" si="41"/>
        <v>2.3311011484164563</v>
      </c>
      <c r="O881" s="41">
        <f t="shared" si="40"/>
        <v>2.3311011484164563</v>
      </c>
      <c r="P881" s="1">
        <v>5.5910000000000002</v>
      </c>
      <c r="Q881" s="16">
        <v>730.01</v>
      </c>
      <c r="S881" s="1"/>
    </row>
    <row r="882" spans="1:19" x14ac:dyDescent="0.2">
      <c r="A882" s="42">
        <f t="shared" si="39"/>
        <v>42927</v>
      </c>
      <c r="B882" s="16">
        <v>3.8949999999999996</v>
      </c>
      <c r="C882" s="16">
        <v>99.46</v>
      </c>
      <c r="D882" s="16">
        <v>23.37</v>
      </c>
      <c r="E882" s="16">
        <v>21.52</v>
      </c>
      <c r="F882" s="16">
        <v>25.56</v>
      </c>
      <c r="G882" s="16">
        <v>3.11</v>
      </c>
      <c r="H882" s="16">
        <v>8.27</v>
      </c>
      <c r="I882" s="16">
        <v>320.26</v>
      </c>
      <c r="J882" s="41">
        <v>1.23</v>
      </c>
      <c r="K882" s="16">
        <v>8.18</v>
      </c>
      <c r="L882" s="16">
        <v>25.88</v>
      </c>
      <c r="M882" s="16">
        <v>19.283190787683157</v>
      </c>
      <c r="N882" s="16">
        <f t="shared" si="41"/>
        <v>2.3573582870028309</v>
      </c>
      <c r="O882" s="41">
        <f t="shared" si="40"/>
        <v>2.3573582870028309</v>
      </c>
      <c r="P882" s="1">
        <v>4.8470000000000004</v>
      </c>
      <c r="Q882" s="16">
        <v>730.53</v>
      </c>
      <c r="S882" s="1"/>
    </row>
    <row r="883" spans="1:19" x14ac:dyDescent="0.2">
      <c r="A883" s="42">
        <f t="shared" si="39"/>
        <v>42928</v>
      </c>
      <c r="B883" s="16">
        <v>0.125</v>
      </c>
      <c r="C883" s="16">
        <v>94.74</v>
      </c>
      <c r="D883" s="16">
        <v>24.5</v>
      </c>
      <c r="E883" s="16">
        <v>21.84</v>
      </c>
      <c r="F883" s="16">
        <v>30.06</v>
      </c>
      <c r="G883" s="16">
        <v>2.46</v>
      </c>
      <c r="H883" s="16">
        <v>6.74</v>
      </c>
      <c r="I883" s="16">
        <v>344.81</v>
      </c>
      <c r="J883" s="41">
        <v>2.66</v>
      </c>
      <c r="K883" s="16">
        <v>13.38</v>
      </c>
      <c r="L883" s="16">
        <v>25.52</v>
      </c>
      <c r="M883" s="16">
        <v>32.007150466516961</v>
      </c>
      <c r="N883" s="16">
        <f t="shared" si="41"/>
        <v>2.3921637119967833</v>
      </c>
      <c r="O883" s="41">
        <f t="shared" si="40"/>
        <v>2.3921637119967833</v>
      </c>
      <c r="P883" s="1">
        <v>7.66</v>
      </c>
      <c r="Q883" s="16">
        <v>730.7</v>
      </c>
      <c r="S883" s="1"/>
    </row>
    <row r="884" spans="1:19" x14ac:dyDescent="0.2">
      <c r="A884" s="42">
        <f t="shared" ref="A884:A947" si="42">A883+1</f>
        <v>42929</v>
      </c>
      <c r="B884" s="16">
        <v>18.895000000000003</v>
      </c>
      <c r="C884" s="16">
        <v>93.74</v>
      </c>
      <c r="D884" s="16">
        <v>24.01</v>
      </c>
      <c r="E884" s="16">
        <v>22.77</v>
      </c>
      <c r="F884" s="16">
        <v>27.08</v>
      </c>
      <c r="G884" s="16">
        <v>3.28</v>
      </c>
      <c r="H884" s="16">
        <v>7.66</v>
      </c>
      <c r="I884" s="16">
        <v>344.1</v>
      </c>
      <c r="J884" s="41">
        <v>1.62</v>
      </c>
      <c r="K884" s="16">
        <v>8.34</v>
      </c>
      <c r="L884" s="16">
        <v>25.59</v>
      </c>
      <c r="M884" s="16">
        <v>19.503942865387888</v>
      </c>
      <c r="N884" s="16">
        <f t="shared" si="41"/>
        <v>2.3386022620369169</v>
      </c>
      <c r="O884" s="41">
        <f t="shared" si="40"/>
        <v>2.3386022620369169</v>
      </c>
      <c r="P884" s="1">
        <v>4.4870000000000001</v>
      </c>
      <c r="Q884" s="16">
        <v>731.27</v>
      </c>
      <c r="S884" s="1"/>
    </row>
    <row r="885" spans="1:19" x14ac:dyDescent="0.2">
      <c r="A885" s="42">
        <f t="shared" si="42"/>
        <v>42930</v>
      </c>
      <c r="B885" s="16">
        <v>2.88</v>
      </c>
      <c r="C885" s="16">
        <v>97.06</v>
      </c>
      <c r="D885" s="16">
        <v>24.34</v>
      </c>
      <c r="E885" s="16">
        <v>21.1</v>
      </c>
      <c r="F885" s="16">
        <v>29.81</v>
      </c>
      <c r="G885" s="16">
        <v>3.04</v>
      </c>
      <c r="H885" s="16">
        <v>8.31</v>
      </c>
      <c r="I885" s="16">
        <v>335.9</v>
      </c>
      <c r="J885" s="41">
        <v>2.3199999999999998</v>
      </c>
      <c r="K885" s="16">
        <v>11.75</v>
      </c>
      <c r="L885" s="16">
        <v>25.51</v>
      </c>
      <c r="M885" s="16">
        <v>27.457843265160825</v>
      </c>
      <c r="N885" s="16">
        <f t="shared" si="41"/>
        <v>2.3368377246945382</v>
      </c>
      <c r="O885" s="41">
        <f t="shared" si="40"/>
        <v>2.3368377246945382</v>
      </c>
      <c r="P885" s="1">
        <v>3.2269999999999999</v>
      </c>
      <c r="Q885" s="16">
        <v>731.84</v>
      </c>
      <c r="S885" s="1"/>
    </row>
    <row r="886" spans="1:19" x14ac:dyDescent="0.2">
      <c r="A886" s="42">
        <f t="shared" si="42"/>
        <v>42931</v>
      </c>
      <c r="B886" s="16">
        <v>29.68</v>
      </c>
      <c r="C886" s="16">
        <v>98.56</v>
      </c>
      <c r="D886" s="16">
        <v>23.65</v>
      </c>
      <c r="E886" s="16">
        <v>21.27</v>
      </c>
      <c r="F886" s="16">
        <v>27.76</v>
      </c>
      <c r="G886" s="16">
        <v>2.82</v>
      </c>
      <c r="H886" s="16">
        <v>8.6999999999999993</v>
      </c>
      <c r="I886" s="16">
        <v>307.52999999999997</v>
      </c>
      <c r="J886" s="41">
        <v>2.0099999999999998</v>
      </c>
      <c r="K886" s="16">
        <v>11.11</v>
      </c>
      <c r="L886" s="16">
        <v>25.58</v>
      </c>
      <c r="M886" s="16">
        <v>26.187158017879618</v>
      </c>
      <c r="N886" s="16">
        <f t="shared" si="41"/>
        <v>2.3570799296021261</v>
      </c>
      <c r="O886" s="41">
        <f t="shared" si="40"/>
        <v>2.3570799296021261</v>
      </c>
      <c r="P886" s="1">
        <v>6.66</v>
      </c>
      <c r="Q886" s="16">
        <v>731.66</v>
      </c>
      <c r="S886" s="1"/>
    </row>
    <row r="887" spans="1:19" x14ac:dyDescent="0.2">
      <c r="A887" s="42">
        <f t="shared" si="42"/>
        <v>42932</v>
      </c>
      <c r="B887" s="16">
        <v>0.125</v>
      </c>
      <c r="C887" s="16">
        <v>98.22</v>
      </c>
      <c r="D887" s="16">
        <v>23.95</v>
      </c>
      <c r="E887" s="16">
        <v>22.57</v>
      </c>
      <c r="F887" s="16">
        <v>27.03</v>
      </c>
      <c r="G887" s="16">
        <v>3.22</v>
      </c>
      <c r="H887" s="16">
        <v>9.6199999999999992</v>
      </c>
      <c r="I887" s="16">
        <v>308.3</v>
      </c>
      <c r="J887" s="41">
        <v>2.1800000000000002</v>
      </c>
      <c r="K887" s="16">
        <v>12.56</v>
      </c>
      <c r="L887" s="16">
        <v>25.6</v>
      </c>
      <c r="M887" s="16">
        <v>28.857437357817947</v>
      </c>
      <c r="N887" s="16">
        <f t="shared" si="41"/>
        <v>2.2975666686160783</v>
      </c>
      <c r="O887" s="41">
        <f t="shared" si="40"/>
        <v>2.2975666686160783</v>
      </c>
      <c r="P887" s="1">
        <v>7.1769999999999996</v>
      </c>
      <c r="Q887" s="16">
        <v>730.72</v>
      </c>
      <c r="S887" s="1"/>
    </row>
    <row r="888" spans="1:19" x14ac:dyDescent="0.2">
      <c r="A888" s="42">
        <f t="shared" si="42"/>
        <v>42933</v>
      </c>
      <c r="B888" s="16">
        <v>0.125</v>
      </c>
      <c r="C888" s="16">
        <v>89.81</v>
      </c>
      <c r="D888" s="16">
        <v>25.85</v>
      </c>
      <c r="E888" s="16">
        <v>22.62</v>
      </c>
      <c r="F888" s="16">
        <v>31.34</v>
      </c>
      <c r="G888" s="16">
        <v>2.25</v>
      </c>
      <c r="H888" s="16">
        <v>7.68</v>
      </c>
      <c r="I888" s="16">
        <v>67.16</v>
      </c>
      <c r="J888" s="41">
        <v>4.57</v>
      </c>
      <c r="K888" s="16">
        <v>22.04</v>
      </c>
      <c r="L888" s="16">
        <v>25.59</v>
      </c>
      <c r="M888" s="16">
        <v>49.707838297159078</v>
      </c>
      <c r="N888" s="16">
        <f t="shared" si="41"/>
        <v>2.2553465652068549</v>
      </c>
      <c r="O888" s="41">
        <f t="shared" si="40"/>
        <v>2.2553465652068549</v>
      </c>
      <c r="P888" s="1">
        <v>13.004</v>
      </c>
      <c r="Q888" s="16">
        <v>729.96</v>
      </c>
      <c r="S888" s="1"/>
    </row>
    <row r="889" spans="1:19" x14ac:dyDescent="0.2">
      <c r="A889" s="42">
        <f t="shared" si="42"/>
        <v>42934</v>
      </c>
      <c r="B889" s="16">
        <v>15.23</v>
      </c>
      <c r="C889" s="16">
        <v>97.59</v>
      </c>
      <c r="D889" s="16">
        <v>24.56</v>
      </c>
      <c r="E889" s="16">
        <v>23.47</v>
      </c>
      <c r="F889" s="16">
        <v>29.36</v>
      </c>
      <c r="G889" s="16">
        <v>2.66</v>
      </c>
      <c r="H889" s="16">
        <v>7.72</v>
      </c>
      <c r="I889" s="16">
        <v>334.52</v>
      </c>
      <c r="J889" s="41">
        <v>1.73</v>
      </c>
      <c r="K889" s="16">
        <v>9.2200000000000006</v>
      </c>
      <c r="L889" s="16">
        <v>25.58</v>
      </c>
      <c r="M889" s="16">
        <v>21.489156364183039</v>
      </c>
      <c r="N889" s="16">
        <f t="shared" si="41"/>
        <v>2.3307111024059695</v>
      </c>
      <c r="O889" s="41">
        <f t="shared" ref="O889:O952" si="43">N889-$N2664</f>
        <v>2.3307111024059695</v>
      </c>
      <c r="P889" s="1">
        <v>5.2549999999999999</v>
      </c>
      <c r="Q889" s="16">
        <v>730.2</v>
      </c>
      <c r="S889" s="1"/>
    </row>
    <row r="890" spans="1:19" x14ac:dyDescent="0.2">
      <c r="A890" s="42">
        <f t="shared" si="42"/>
        <v>42935</v>
      </c>
      <c r="B890" s="16">
        <v>6.1349999999999998</v>
      </c>
      <c r="C890" s="16">
        <v>94.22</v>
      </c>
      <c r="D890" s="16">
        <v>24.19</v>
      </c>
      <c r="E890" s="16">
        <v>21.7</v>
      </c>
      <c r="F890" s="16">
        <v>29.87</v>
      </c>
      <c r="G890" s="16">
        <v>2.25</v>
      </c>
      <c r="H890" s="16">
        <v>9.7799999999999994</v>
      </c>
      <c r="I890" s="16">
        <v>26.96</v>
      </c>
      <c r="J890" s="41">
        <v>2.3199999999999998</v>
      </c>
      <c r="K890" s="16">
        <v>11.94</v>
      </c>
      <c r="L890" s="16">
        <v>25.79</v>
      </c>
      <c r="M890" s="16">
        <v>27.236399987212792</v>
      </c>
      <c r="N890" s="16">
        <f t="shared" si="41"/>
        <v>2.2811055265672358</v>
      </c>
      <c r="O890" s="41">
        <f t="shared" si="43"/>
        <v>2.2811055265672358</v>
      </c>
      <c r="P890" s="1">
        <v>5.76</v>
      </c>
      <c r="Q890" s="16">
        <v>730.55</v>
      </c>
      <c r="S890" s="1"/>
    </row>
    <row r="891" spans="1:19" x14ac:dyDescent="0.2">
      <c r="A891" s="42">
        <f t="shared" si="42"/>
        <v>42936</v>
      </c>
      <c r="B891" s="16">
        <v>0.125</v>
      </c>
      <c r="C891" s="16">
        <v>93.43</v>
      </c>
      <c r="D891" s="16">
        <v>25.34</v>
      </c>
      <c r="E891" s="16">
        <v>23.04</v>
      </c>
      <c r="F891" s="16">
        <v>31.05</v>
      </c>
      <c r="G891" s="16">
        <v>1.64</v>
      </c>
      <c r="H891" s="16">
        <v>5.92</v>
      </c>
      <c r="I891" s="16">
        <v>316.87</v>
      </c>
      <c r="J891" s="41">
        <v>3.17</v>
      </c>
      <c r="K891" s="16">
        <v>14.97</v>
      </c>
      <c r="L891" s="16">
        <v>25.6</v>
      </c>
      <c r="M891" s="16">
        <v>36.289654373958335</v>
      </c>
      <c r="N891" s="16">
        <f t="shared" si="41"/>
        <v>2.4241586088148521</v>
      </c>
      <c r="O891" s="41">
        <f t="shared" si="43"/>
        <v>2.4241586088148521</v>
      </c>
      <c r="P891" s="1">
        <v>8.8170000000000002</v>
      </c>
      <c r="Q891" s="16">
        <v>730.74</v>
      </c>
      <c r="S891" s="1"/>
    </row>
    <row r="892" spans="1:19" x14ac:dyDescent="0.2">
      <c r="A892" s="42">
        <f t="shared" si="42"/>
        <v>42937</v>
      </c>
      <c r="B892" s="16">
        <v>11.809999999999999</v>
      </c>
      <c r="C892" s="16">
        <v>97.38</v>
      </c>
      <c r="D892" s="16">
        <v>24.55</v>
      </c>
      <c r="E892" s="16">
        <v>23.11</v>
      </c>
      <c r="F892" s="16">
        <v>29.67</v>
      </c>
      <c r="G892" s="16">
        <v>2.2200000000000002</v>
      </c>
      <c r="H892" s="16">
        <v>7.78</v>
      </c>
      <c r="I892" s="16">
        <v>346.82</v>
      </c>
      <c r="J892" s="41">
        <v>1.85</v>
      </c>
      <c r="K892" s="16">
        <v>9.83</v>
      </c>
      <c r="L892" s="16">
        <v>25.66</v>
      </c>
      <c r="M892" s="16">
        <v>23.042024110792486</v>
      </c>
      <c r="N892" s="16">
        <f t="shared" si="41"/>
        <v>2.3440512828883504</v>
      </c>
      <c r="O892" s="41">
        <f t="shared" si="43"/>
        <v>2.3440512828883504</v>
      </c>
      <c r="P892" s="1">
        <v>4.6459999999999999</v>
      </c>
      <c r="Q892" s="16">
        <v>730.45</v>
      </c>
      <c r="S892" s="1"/>
    </row>
    <row r="893" spans="1:19" x14ac:dyDescent="0.2">
      <c r="A893" s="42">
        <f t="shared" si="42"/>
        <v>42938</v>
      </c>
      <c r="B893" s="16">
        <v>31.299999999999997</v>
      </c>
      <c r="C893" s="16">
        <v>95.76</v>
      </c>
      <c r="D893" s="16">
        <v>24.88</v>
      </c>
      <c r="E893" s="16">
        <v>22.1</v>
      </c>
      <c r="F893" s="16">
        <v>31.02</v>
      </c>
      <c r="G893" s="16">
        <v>2.91</v>
      </c>
      <c r="H893" s="16">
        <v>10.56</v>
      </c>
      <c r="I893" s="16">
        <v>14.75</v>
      </c>
      <c r="J893" s="41">
        <v>2.56</v>
      </c>
      <c r="K893" s="16">
        <v>12.19</v>
      </c>
      <c r="L893" s="16">
        <v>25.59</v>
      </c>
      <c r="M893" s="16">
        <v>28.427856406605454</v>
      </c>
      <c r="N893" s="16">
        <f t="shared" si="41"/>
        <v>2.3320636920923259</v>
      </c>
      <c r="O893" s="41">
        <f t="shared" si="43"/>
        <v>2.3320636920923259</v>
      </c>
      <c r="P893" s="1">
        <v>7.4779999999999998</v>
      </c>
      <c r="Q893" s="16">
        <v>730.24</v>
      </c>
      <c r="S893" s="1"/>
    </row>
    <row r="894" spans="1:19" x14ac:dyDescent="0.2">
      <c r="A894" s="42">
        <f t="shared" si="42"/>
        <v>42939</v>
      </c>
      <c r="B894" s="16">
        <v>1.635</v>
      </c>
      <c r="C894" s="16">
        <v>98.83</v>
      </c>
      <c r="D894" s="16">
        <v>24.38</v>
      </c>
      <c r="E894" s="16">
        <v>23.17</v>
      </c>
      <c r="F894" s="16">
        <v>28.2</v>
      </c>
      <c r="G894" s="16">
        <v>2.3199999999999998</v>
      </c>
      <c r="H894" s="16">
        <v>6.51</v>
      </c>
      <c r="I894" s="16">
        <v>308.20999999999998</v>
      </c>
      <c r="J894" s="41">
        <v>1.74</v>
      </c>
      <c r="K894" s="16">
        <v>9.16</v>
      </c>
      <c r="L894" s="16">
        <v>25.63</v>
      </c>
      <c r="M894" s="16">
        <v>20.73142809746269</v>
      </c>
      <c r="N894" s="16">
        <f t="shared" si="41"/>
        <v>2.263256342517761</v>
      </c>
      <c r="O894" s="41">
        <f t="shared" si="43"/>
        <v>2.263256342517761</v>
      </c>
      <c r="P894" s="1">
        <v>5.319</v>
      </c>
      <c r="Q894" s="16">
        <v>730.12</v>
      </c>
      <c r="S894" s="1"/>
    </row>
    <row r="895" spans="1:19" x14ac:dyDescent="0.2">
      <c r="A895" s="42">
        <f t="shared" si="42"/>
        <v>42940</v>
      </c>
      <c r="B895" s="16">
        <v>3.165</v>
      </c>
      <c r="C895" s="16">
        <v>98.53</v>
      </c>
      <c r="D895" s="16">
        <v>25.06</v>
      </c>
      <c r="E895" s="16">
        <v>23.68</v>
      </c>
      <c r="F895" s="16">
        <v>28.8</v>
      </c>
      <c r="G895" s="16">
        <v>2.69</v>
      </c>
      <c r="H895" s="16">
        <v>8.3699999999999992</v>
      </c>
      <c r="I895" s="16">
        <v>325.85000000000002</v>
      </c>
      <c r="J895" s="41">
        <v>2.3199999999999998</v>
      </c>
      <c r="K895" s="16">
        <v>12.45</v>
      </c>
      <c r="L895" s="16">
        <v>25.59</v>
      </c>
      <c r="M895" s="16">
        <v>28.27743395365675</v>
      </c>
      <c r="N895" s="16">
        <f t="shared" si="41"/>
        <v>2.2712798356350805</v>
      </c>
      <c r="O895" s="41">
        <f t="shared" si="43"/>
        <v>2.2712798356350805</v>
      </c>
      <c r="P895" s="1">
        <v>7.3179999999999996</v>
      </c>
      <c r="Q895" s="16">
        <v>729.86</v>
      </c>
      <c r="S895" s="1"/>
    </row>
    <row r="896" spans="1:19" x14ac:dyDescent="0.2">
      <c r="A896" s="42">
        <f t="shared" si="42"/>
        <v>42941</v>
      </c>
      <c r="B896" s="16">
        <v>0.625</v>
      </c>
      <c r="C896" s="16">
        <v>95.62</v>
      </c>
      <c r="D896" s="16">
        <v>25.89</v>
      </c>
      <c r="E896" s="16">
        <v>24.21</v>
      </c>
      <c r="F896" s="16">
        <v>30.77</v>
      </c>
      <c r="G896" s="16">
        <v>2.59</v>
      </c>
      <c r="H896" s="16">
        <v>9.6</v>
      </c>
      <c r="I896" s="16">
        <v>11.25</v>
      </c>
      <c r="J896" s="41">
        <v>2.54</v>
      </c>
      <c r="K896" s="16">
        <v>12.09</v>
      </c>
      <c r="L896" s="16">
        <v>25.59</v>
      </c>
      <c r="M896" s="16">
        <v>27.904617822425475</v>
      </c>
      <c r="N896" s="16">
        <f t="shared" si="41"/>
        <v>2.3080742615736538</v>
      </c>
      <c r="O896" s="41">
        <f t="shared" si="43"/>
        <v>2.3080742615736538</v>
      </c>
      <c r="P896" s="1">
        <v>5.7910000000000004</v>
      </c>
      <c r="Q896" s="16">
        <v>729.53</v>
      </c>
      <c r="S896" s="1"/>
    </row>
    <row r="897" spans="1:19" x14ac:dyDescent="0.2">
      <c r="A897" s="42">
        <f t="shared" si="42"/>
        <v>42942</v>
      </c>
      <c r="B897" s="16">
        <v>0.25</v>
      </c>
      <c r="C897" s="16">
        <v>97.13</v>
      </c>
      <c r="D897" s="16">
        <v>24.34</v>
      </c>
      <c r="E897" s="16">
        <v>22.87</v>
      </c>
      <c r="F897" s="16">
        <v>28.46</v>
      </c>
      <c r="G897" s="16">
        <v>2.17</v>
      </c>
      <c r="H897" s="16">
        <v>6.64</v>
      </c>
      <c r="I897" s="16">
        <v>328.57</v>
      </c>
      <c r="J897" s="41">
        <v>2.33</v>
      </c>
      <c r="K897" s="16">
        <v>11.62</v>
      </c>
      <c r="L897" s="16">
        <v>25.74</v>
      </c>
      <c r="M897" s="16">
        <v>26.858140654065508</v>
      </c>
      <c r="N897" s="16">
        <f t="shared" si="41"/>
        <v>2.3113718290934173</v>
      </c>
      <c r="O897" s="41">
        <f t="shared" si="43"/>
        <v>2.3113718290934173</v>
      </c>
      <c r="P897" s="1">
        <v>6.173</v>
      </c>
      <c r="Q897" s="16">
        <v>729.65</v>
      </c>
      <c r="S897" s="1"/>
    </row>
    <row r="898" spans="1:19" x14ac:dyDescent="0.2">
      <c r="A898" s="42">
        <f t="shared" si="42"/>
        <v>42943</v>
      </c>
      <c r="B898" s="16">
        <v>0</v>
      </c>
      <c r="C898" s="16">
        <v>96.91</v>
      </c>
      <c r="D898" s="16">
        <v>24.51</v>
      </c>
      <c r="E898" s="16">
        <v>22.68</v>
      </c>
      <c r="F898" s="16">
        <v>27.55</v>
      </c>
      <c r="G898" s="16">
        <v>4.05</v>
      </c>
      <c r="H898" s="16">
        <v>8.94</v>
      </c>
      <c r="I898" s="16">
        <v>332.47</v>
      </c>
      <c r="J898" s="41">
        <v>2.67</v>
      </c>
      <c r="K898" s="16">
        <v>14.23</v>
      </c>
      <c r="L898" s="16">
        <v>25.73</v>
      </c>
      <c r="M898" s="16">
        <v>32.169323323601809</v>
      </c>
      <c r="N898" s="16">
        <f t="shared" si="41"/>
        <v>2.2606692426986514</v>
      </c>
      <c r="O898" s="41">
        <f t="shared" si="43"/>
        <v>2.2606692426986514</v>
      </c>
      <c r="P898" s="1">
        <v>7.9169999999999998</v>
      </c>
      <c r="Q898" s="16">
        <v>729.7</v>
      </c>
      <c r="S898" s="1"/>
    </row>
    <row r="899" spans="1:19" x14ac:dyDescent="0.2">
      <c r="A899" s="42">
        <f t="shared" si="42"/>
        <v>42944</v>
      </c>
      <c r="B899" s="16">
        <v>2.2649999999999997</v>
      </c>
      <c r="C899" s="16">
        <v>98.44</v>
      </c>
      <c r="D899" s="16">
        <v>24.57</v>
      </c>
      <c r="E899" s="16">
        <v>23.06</v>
      </c>
      <c r="F899" s="16">
        <v>29.04</v>
      </c>
      <c r="G899" s="16">
        <v>2.82</v>
      </c>
      <c r="H899" s="16">
        <v>9.17</v>
      </c>
      <c r="I899" s="16">
        <v>323.93</v>
      </c>
      <c r="J899" s="41">
        <v>1.74</v>
      </c>
      <c r="K899" s="16">
        <v>8.7100000000000009</v>
      </c>
      <c r="L899" s="16">
        <v>25.69</v>
      </c>
      <c r="M899" s="16">
        <v>21.110983431066167</v>
      </c>
      <c r="N899" s="16">
        <f t="shared" si="41"/>
        <v>2.4237638841637388</v>
      </c>
      <c r="O899" s="41">
        <f t="shared" si="43"/>
        <v>2.4237638841637388</v>
      </c>
      <c r="P899" s="1">
        <v>5.008</v>
      </c>
      <c r="Q899" s="16">
        <v>729.46</v>
      </c>
      <c r="S899" s="1"/>
    </row>
    <row r="900" spans="1:19" x14ac:dyDescent="0.2">
      <c r="A900" s="42">
        <f t="shared" si="42"/>
        <v>42945</v>
      </c>
      <c r="B900" s="16">
        <v>52.164999999999999</v>
      </c>
      <c r="C900" s="16">
        <v>99</v>
      </c>
      <c r="D900" s="16">
        <v>24.48</v>
      </c>
      <c r="E900" s="16">
        <v>22.09</v>
      </c>
      <c r="F900" s="16">
        <v>26.68</v>
      </c>
      <c r="G900" s="16">
        <v>2.34</v>
      </c>
      <c r="H900" s="16">
        <v>8.39</v>
      </c>
      <c r="I900" s="16">
        <v>289.14</v>
      </c>
      <c r="J900" s="41">
        <v>2.02</v>
      </c>
      <c r="K900" s="16">
        <v>11.02</v>
      </c>
      <c r="L900" s="16">
        <v>25.72</v>
      </c>
      <c r="M900" s="16">
        <v>24.780133522606999</v>
      </c>
      <c r="N900" s="16">
        <f t="shared" si="41"/>
        <v>2.248650954864519</v>
      </c>
      <c r="O900" s="41">
        <f t="shared" si="43"/>
        <v>2.248650954864519</v>
      </c>
      <c r="P900" s="1">
        <v>6.8</v>
      </c>
      <c r="Q900" s="16">
        <v>730.05</v>
      </c>
      <c r="S900" s="1"/>
    </row>
    <row r="901" spans="1:19" x14ac:dyDescent="0.2">
      <c r="A901" s="42">
        <f t="shared" si="42"/>
        <v>42946</v>
      </c>
      <c r="B901" s="16">
        <v>65.710000000000008</v>
      </c>
      <c r="C901" s="16">
        <v>98.8</v>
      </c>
      <c r="D901" s="16">
        <v>23.31</v>
      </c>
      <c r="E901" s="16">
        <v>20.94</v>
      </c>
      <c r="F901" s="16">
        <v>29.53</v>
      </c>
      <c r="G901" s="16">
        <v>2.39</v>
      </c>
      <c r="H901" s="16">
        <v>11</v>
      </c>
      <c r="I901" s="16">
        <v>238.09</v>
      </c>
      <c r="J901" s="41">
        <v>1.61</v>
      </c>
      <c r="K901" s="16">
        <v>8.4</v>
      </c>
      <c r="L901" s="16">
        <v>25.85</v>
      </c>
      <c r="M901" s="16">
        <v>19.436205241544243</v>
      </c>
      <c r="N901" s="16">
        <f t="shared" si="41"/>
        <v>2.3138339573266955</v>
      </c>
      <c r="O901" s="41">
        <f t="shared" si="43"/>
        <v>2.3138339573266955</v>
      </c>
      <c r="P901" s="1">
        <v>4.7510000000000003</v>
      </c>
      <c r="Q901" s="16">
        <v>730.59</v>
      </c>
      <c r="S901" s="1"/>
    </row>
    <row r="902" spans="1:19" x14ac:dyDescent="0.2">
      <c r="A902" s="42">
        <f t="shared" si="42"/>
        <v>42947</v>
      </c>
      <c r="B902" s="16">
        <v>1.645</v>
      </c>
      <c r="C902" s="16">
        <v>96.29</v>
      </c>
      <c r="D902" s="16">
        <v>23.68</v>
      </c>
      <c r="E902" s="16">
        <v>21.87</v>
      </c>
      <c r="F902" s="16">
        <v>27.56</v>
      </c>
      <c r="G902" s="16">
        <v>2.64</v>
      </c>
      <c r="H902" s="16">
        <v>6.59</v>
      </c>
      <c r="I902" s="16">
        <v>140.57</v>
      </c>
      <c r="J902" s="41">
        <v>2.52</v>
      </c>
      <c r="K902" s="16">
        <v>13.12</v>
      </c>
      <c r="L902" s="16">
        <v>25.89</v>
      </c>
      <c r="M902" s="16">
        <v>29.605402421101648</v>
      </c>
      <c r="N902" s="16">
        <f t="shared" si="41"/>
        <v>2.25650933087665</v>
      </c>
      <c r="O902" s="41">
        <f t="shared" si="43"/>
        <v>2.25650933087665</v>
      </c>
      <c r="P902" s="1">
        <v>6.5380000000000003</v>
      </c>
      <c r="Q902" s="16">
        <v>731.45</v>
      </c>
      <c r="S902" s="1"/>
    </row>
    <row r="903" spans="1:19" x14ac:dyDescent="0.2">
      <c r="A903" s="42">
        <f t="shared" si="42"/>
        <v>42948</v>
      </c>
      <c r="B903" s="16">
        <v>0</v>
      </c>
      <c r="C903" s="16">
        <v>92.09</v>
      </c>
      <c r="D903" s="16">
        <v>24.69</v>
      </c>
      <c r="E903" s="16">
        <v>22.56</v>
      </c>
      <c r="F903" s="16">
        <v>30.52</v>
      </c>
      <c r="G903" s="16">
        <v>2.5</v>
      </c>
      <c r="H903" s="16">
        <v>7.64</v>
      </c>
      <c r="I903" s="16">
        <v>40.31</v>
      </c>
      <c r="J903" s="41">
        <v>3.2</v>
      </c>
      <c r="K903" s="16">
        <v>16.02</v>
      </c>
      <c r="L903" s="16">
        <v>25.91</v>
      </c>
      <c r="M903" s="16">
        <v>36.169731131745351</v>
      </c>
      <c r="N903" s="16">
        <f t="shared" si="41"/>
        <v>2.2577859632799844</v>
      </c>
      <c r="O903" s="41">
        <f t="shared" si="43"/>
        <v>2.2577859632799844</v>
      </c>
      <c r="P903" s="1">
        <v>8.2639999999999993</v>
      </c>
      <c r="Q903" s="16">
        <v>731.97</v>
      </c>
      <c r="S903" s="1"/>
    </row>
    <row r="904" spans="1:19" x14ac:dyDescent="0.2">
      <c r="A904" s="42">
        <f t="shared" si="42"/>
        <v>42949</v>
      </c>
      <c r="B904" s="16">
        <v>0.25</v>
      </c>
      <c r="C904" s="16">
        <v>94.99</v>
      </c>
      <c r="D904" s="16">
        <v>24.86</v>
      </c>
      <c r="E904" s="16">
        <v>22.7</v>
      </c>
      <c r="F904" s="16">
        <v>30.15</v>
      </c>
      <c r="G904" s="16">
        <v>3.14</v>
      </c>
      <c r="H904" s="16">
        <v>7.88</v>
      </c>
      <c r="I904" s="16">
        <v>350.5</v>
      </c>
      <c r="J904" s="41">
        <v>3.05</v>
      </c>
      <c r="K904" s="16">
        <v>15.62</v>
      </c>
      <c r="L904" s="16">
        <v>25.83</v>
      </c>
      <c r="M904" s="16">
        <v>35.527865305808582</v>
      </c>
      <c r="N904" s="16">
        <f t="shared" si="41"/>
        <v>2.2745112231631617</v>
      </c>
      <c r="O904" s="41">
        <f t="shared" si="43"/>
        <v>2.2745112231631617</v>
      </c>
      <c r="P904" s="1">
        <v>7.5</v>
      </c>
      <c r="Q904" s="16">
        <v>731.27</v>
      </c>
      <c r="S904" s="1"/>
    </row>
    <row r="905" spans="1:19" x14ac:dyDescent="0.2">
      <c r="A905" s="42">
        <f t="shared" si="42"/>
        <v>42950</v>
      </c>
      <c r="B905" s="16">
        <v>0.5</v>
      </c>
      <c r="C905" s="16">
        <v>92.92</v>
      </c>
      <c r="D905" s="16">
        <v>25.64</v>
      </c>
      <c r="E905" s="16">
        <v>23.68</v>
      </c>
      <c r="F905" s="16">
        <v>30.55</v>
      </c>
      <c r="G905" s="16">
        <v>3.49</v>
      </c>
      <c r="H905" s="16">
        <v>9.8000000000000007</v>
      </c>
      <c r="I905" s="16">
        <v>351.52</v>
      </c>
      <c r="J905" s="41">
        <v>3.56</v>
      </c>
      <c r="K905" s="16">
        <v>16.73</v>
      </c>
      <c r="L905" s="16">
        <v>25.8</v>
      </c>
      <c r="M905" s="16">
        <v>37.642938050314193</v>
      </c>
      <c r="N905" s="16">
        <f t="shared" si="41"/>
        <v>2.2500261835214701</v>
      </c>
      <c r="O905" s="41">
        <f t="shared" si="43"/>
        <v>2.2500261835214701</v>
      </c>
      <c r="P905" s="1">
        <v>9.1210000000000004</v>
      </c>
      <c r="Q905" s="16">
        <v>730.64</v>
      </c>
      <c r="S905" s="1"/>
    </row>
    <row r="906" spans="1:19" x14ac:dyDescent="0.2">
      <c r="A906" s="42">
        <f t="shared" si="42"/>
        <v>42951</v>
      </c>
      <c r="B906" s="16">
        <v>1.75</v>
      </c>
      <c r="C906" s="16">
        <v>97.68</v>
      </c>
      <c r="D906" s="16">
        <v>25.09</v>
      </c>
      <c r="E906" s="16">
        <v>23.56</v>
      </c>
      <c r="F906" s="16">
        <v>28.41</v>
      </c>
      <c r="G906" s="16">
        <v>2.77</v>
      </c>
      <c r="H906" s="16">
        <v>7.94</v>
      </c>
      <c r="I906" s="16">
        <v>316.14</v>
      </c>
      <c r="J906" s="41">
        <v>2.79</v>
      </c>
      <c r="K906" s="16">
        <v>14.63</v>
      </c>
      <c r="L906" s="16">
        <v>25.78</v>
      </c>
      <c r="M906" s="16">
        <v>32.701029110762242</v>
      </c>
      <c r="N906" s="16">
        <f t="shared" si="41"/>
        <v>2.2352036302639946</v>
      </c>
      <c r="O906" s="41">
        <f t="shared" si="43"/>
        <v>2.2352036302639946</v>
      </c>
      <c r="P906" s="1">
        <v>8.94</v>
      </c>
      <c r="Q906" s="16">
        <v>730.64</v>
      </c>
      <c r="S906" s="1"/>
    </row>
    <row r="907" spans="1:19" x14ac:dyDescent="0.2">
      <c r="A907" s="42">
        <f t="shared" si="42"/>
        <v>42952</v>
      </c>
      <c r="B907" s="16">
        <v>2.65</v>
      </c>
      <c r="C907" s="16">
        <v>95.38</v>
      </c>
      <c r="D907" s="16">
        <v>25.07</v>
      </c>
      <c r="E907" s="16">
        <v>23.1</v>
      </c>
      <c r="F907" s="16">
        <v>31.08</v>
      </c>
      <c r="G907" s="16">
        <v>1.85</v>
      </c>
      <c r="H907" s="16">
        <v>6.72</v>
      </c>
      <c r="I907" s="16">
        <v>186.51</v>
      </c>
      <c r="J907" s="41">
        <v>3.19</v>
      </c>
      <c r="K907" s="16">
        <v>16.41</v>
      </c>
      <c r="L907" s="16">
        <v>25.87</v>
      </c>
      <c r="M907" s="16">
        <v>36.85047697136789</v>
      </c>
      <c r="N907" s="16">
        <f t="shared" ref="N907:N970" si="44">M907/K907</f>
        <v>2.2456110281150452</v>
      </c>
      <c r="O907" s="41">
        <f t="shared" si="43"/>
        <v>2.2456110281150452</v>
      </c>
      <c r="P907" s="1">
        <v>9.7100000000000009</v>
      </c>
      <c r="Q907" s="16">
        <v>730.3</v>
      </c>
      <c r="S907" s="1"/>
    </row>
    <row r="908" spans="1:19" x14ac:dyDescent="0.2">
      <c r="A908" s="42">
        <f t="shared" si="42"/>
        <v>42953</v>
      </c>
      <c r="B908" s="16">
        <v>0</v>
      </c>
      <c r="C908" s="16">
        <v>91.29</v>
      </c>
      <c r="D908" s="16">
        <v>25.61</v>
      </c>
      <c r="E908" s="16">
        <v>23.08</v>
      </c>
      <c r="F908" s="16">
        <v>30.89</v>
      </c>
      <c r="G908" s="16">
        <v>2.19</v>
      </c>
      <c r="H908" s="16">
        <v>6.72</v>
      </c>
      <c r="I908" s="16">
        <v>129</v>
      </c>
      <c r="J908" s="41">
        <v>3.96</v>
      </c>
      <c r="K908" s="16">
        <v>18.82</v>
      </c>
      <c r="L908" s="16">
        <v>25.92</v>
      </c>
      <c r="M908" s="16">
        <v>44.616198104901727</v>
      </c>
      <c r="N908" s="16">
        <f t="shared" si="44"/>
        <v>2.3706800268279347</v>
      </c>
      <c r="O908" s="41">
        <f t="shared" si="43"/>
        <v>2.3706800268279347</v>
      </c>
      <c r="P908" s="1">
        <v>11.021000000000001</v>
      </c>
      <c r="Q908" s="16">
        <v>730.01</v>
      </c>
      <c r="S908" s="1"/>
    </row>
    <row r="909" spans="1:19" x14ac:dyDescent="0.2">
      <c r="A909" s="42">
        <f t="shared" si="42"/>
        <v>42954</v>
      </c>
      <c r="B909" s="16">
        <v>0.625</v>
      </c>
      <c r="C909" s="16">
        <v>93.5</v>
      </c>
      <c r="D909" s="16">
        <v>25.76</v>
      </c>
      <c r="E909" s="16">
        <v>23.53</v>
      </c>
      <c r="F909" s="16">
        <v>29.42</v>
      </c>
      <c r="G909" s="16">
        <v>2.2999999999999998</v>
      </c>
      <c r="H909" s="16">
        <v>7.8</v>
      </c>
      <c r="I909" s="16">
        <v>333.76</v>
      </c>
      <c r="J909" s="41">
        <v>3.76</v>
      </c>
      <c r="K909" s="16">
        <v>19.079999999999998</v>
      </c>
      <c r="L909" s="16">
        <v>25.87</v>
      </c>
      <c r="M909" s="16">
        <v>45.021327847507401</v>
      </c>
      <c r="N909" s="16">
        <f t="shared" si="44"/>
        <v>2.3596083777519605</v>
      </c>
      <c r="O909" s="41">
        <f t="shared" si="43"/>
        <v>2.3596083777519605</v>
      </c>
      <c r="P909" s="1">
        <v>10.936999999999999</v>
      </c>
      <c r="Q909" s="16">
        <v>729.78</v>
      </c>
      <c r="S909" s="1"/>
    </row>
    <row r="910" spans="1:19" x14ac:dyDescent="0.2">
      <c r="A910" s="42">
        <f t="shared" si="42"/>
        <v>42955</v>
      </c>
      <c r="B910" s="16">
        <v>6.6899999999999995</v>
      </c>
      <c r="C910" s="16">
        <v>94.45</v>
      </c>
      <c r="D910" s="16">
        <v>25.16</v>
      </c>
      <c r="E910" s="16">
        <v>22.27</v>
      </c>
      <c r="F910" s="16">
        <v>30.16</v>
      </c>
      <c r="G910" s="16">
        <v>2.25</v>
      </c>
      <c r="H910" s="16">
        <v>9.39</v>
      </c>
      <c r="I910" s="16">
        <v>17.739999999999998</v>
      </c>
      <c r="J910" s="41">
        <v>3.41</v>
      </c>
      <c r="K910" s="16">
        <v>17.3</v>
      </c>
      <c r="L910" s="16">
        <v>25.87</v>
      </c>
      <c r="M910" s="16">
        <v>39.991636477056034</v>
      </c>
      <c r="N910" s="16">
        <f t="shared" si="44"/>
        <v>2.3116552876911003</v>
      </c>
      <c r="O910" s="41">
        <f t="shared" si="43"/>
        <v>2.3116552876911003</v>
      </c>
      <c r="P910" s="1">
        <v>9.3330000000000002</v>
      </c>
      <c r="Q910" s="16">
        <v>729.61</v>
      </c>
      <c r="S910" s="1"/>
    </row>
    <row r="911" spans="1:19" x14ac:dyDescent="0.2">
      <c r="A911" s="42">
        <f t="shared" si="42"/>
        <v>42956</v>
      </c>
      <c r="B911" s="16">
        <v>29.414999999999999</v>
      </c>
      <c r="C911" s="16">
        <v>95.97</v>
      </c>
      <c r="D911" s="16">
        <v>24.14</v>
      </c>
      <c r="E911" s="16">
        <v>20.12</v>
      </c>
      <c r="F911" s="16">
        <v>29.22</v>
      </c>
      <c r="G911" s="16">
        <v>1.95</v>
      </c>
      <c r="H911" s="16">
        <v>11.25</v>
      </c>
      <c r="I911" s="16">
        <v>301.51</v>
      </c>
      <c r="J911" s="41">
        <v>2.4900000000000002</v>
      </c>
      <c r="K911" s="16">
        <v>12.47</v>
      </c>
      <c r="L911" s="16">
        <v>25.92</v>
      </c>
      <c r="M911" s="16">
        <v>27.940819435168439</v>
      </c>
      <c r="N911" s="16">
        <f t="shared" si="44"/>
        <v>2.2406430982492731</v>
      </c>
      <c r="O911" s="41">
        <f t="shared" si="43"/>
        <v>2.2406430982492731</v>
      </c>
      <c r="P911" s="1">
        <v>6.431</v>
      </c>
      <c r="Q911" s="16">
        <v>730.5</v>
      </c>
      <c r="S911" s="1"/>
    </row>
    <row r="912" spans="1:19" x14ac:dyDescent="0.2">
      <c r="A912" s="42">
        <f t="shared" si="42"/>
        <v>42957</v>
      </c>
      <c r="B912" s="16">
        <v>17.78</v>
      </c>
      <c r="C912" s="16">
        <v>96.95</v>
      </c>
      <c r="D912" s="16">
        <v>24.24</v>
      </c>
      <c r="E912" s="16">
        <v>21.49</v>
      </c>
      <c r="F912" s="16">
        <v>29.86</v>
      </c>
      <c r="G912" s="16">
        <v>2.2000000000000002</v>
      </c>
      <c r="H912" s="16">
        <v>9.98</v>
      </c>
      <c r="I912" s="16">
        <v>159.84</v>
      </c>
      <c r="J912" s="41">
        <v>2.39</v>
      </c>
      <c r="K912" s="16">
        <v>12.64</v>
      </c>
      <c r="L912" s="16">
        <v>25.98</v>
      </c>
      <c r="M912" s="16">
        <v>30.56038195725445</v>
      </c>
      <c r="N912" s="16">
        <f t="shared" si="44"/>
        <v>2.4177517371245609</v>
      </c>
      <c r="O912" s="41">
        <f t="shared" si="43"/>
        <v>2.4177517371245609</v>
      </c>
      <c r="P912" s="1">
        <v>7.7489999999999997</v>
      </c>
      <c r="Q912" s="16">
        <v>731.29</v>
      </c>
      <c r="S912" s="1"/>
    </row>
    <row r="913" spans="1:19" x14ac:dyDescent="0.2">
      <c r="A913" s="42">
        <f t="shared" si="42"/>
        <v>42958</v>
      </c>
      <c r="B913" s="16">
        <v>5.66</v>
      </c>
      <c r="C913" s="16">
        <v>99.99</v>
      </c>
      <c r="D913" s="16">
        <v>23.33</v>
      </c>
      <c r="E913" s="16">
        <v>22.61</v>
      </c>
      <c r="F913" s="16">
        <v>24.24</v>
      </c>
      <c r="G913" s="16">
        <v>2.34</v>
      </c>
      <c r="H913" s="16">
        <v>7.68</v>
      </c>
      <c r="I913" s="16">
        <v>292.56</v>
      </c>
      <c r="J913" s="41">
        <v>0.94</v>
      </c>
      <c r="K913" s="16">
        <v>5.81</v>
      </c>
      <c r="L913" s="16">
        <v>26.1</v>
      </c>
      <c r="M913" s="16">
        <v>14.644545954880176</v>
      </c>
      <c r="N913" s="16">
        <f t="shared" si="44"/>
        <v>2.5205758958485673</v>
      </c>
      <c r="O913" s="41">
        <f t="shared" si="43"/>
        <v>2.5205758958485673</v>
      </c>
      <c r="P913" s="1">
        <v>3.105</v>
      </c>
      <c r="Q913" s="16">
        <v>731.08</v>
      </c>
      <c r="S913" s="1"/>
    </row>
    <row r="914" spans="1:19" x14ac:dyDescent="0.2">
      <c r="A914" s="42">
        <f t="shared" si="42"/>
        <v>42959</v>
      </c>
      <c r="B914" s="16">
        <v>3.03</v>
      </c>
      <c r="C914" s="16">
        <v>99.56</v>
      </c>
      <c r="D914" s="16">
        <v>23.25</v>
      </c>
      <c r="E914" s="16">
        <v>21.85</v>
      </c>
      <c r="F914" s="16">
        <v>25.61</v>
      </c>
      <c r="G914" s="16">
        <v>2.14</v>
      </c>
      <c r="H914" s="16">
        <v>5.33</v>
      </c>
      <c r="I914" s="16">
        <v>267.18</v>
      </c>
      <c r="J914" s="41">
        <v>1.23</v>
      </c>
      <c r="K914" s="16">
        <v>7.34</v>
      </c>
      <c r="L914" s="16">
        <v>26.08</v>
      </c>
      <c r="M914" s="16">
        <v>18.319657648519492</v>
      </c>
      <c r="N914" s="16">
        <f t="shared" si="44"/>
        <v>2.4958661646484321</v>
      </c>
      <c r="O914" s="41">
        <f t="shared" si="43"/>
        <v>2.4958661646484321</v>
      </c>
      <c r="P914" s="1">
        <v>3.9220000000000002</v>
      </c>
      <c r="Q914" s="16">
        <v>730.75</v>
      </c>
      <c r="S914" s="1"/>
    </row>
    <row r="915" spans="1:19" x14ac:dyDescent="0.2">
      <c r="A915" s="42">
        <f t="shared" si="42"/>
        <v>42960</v>
      </c>
      <c r="B915" s="16">
        <v>7.2249999999999996</v>
      </c>
      <c r="C915" s="16">
        <v>96.1</v>
      </c>
      <c r="D915" s="16">
        <v>24.56</v>
      </c>
      <c r="E915" s="16">
        <v>22.3</v>
      </c>
      <c r="F915" s="16">
        <v>30.75</v>
      </c>
      <c r="G915" s="16">
        <v>2.0099999999999998</v>
      </c>
      <c r="H915" s="16">
        <v>6.96</v>
      </c>
      <c r="I915" s="16">
        <v>342.83</v>
      </c>
      <c r="J915" s="41">
        <v>2.46</v>
      </c>
      <c r="K915" s="16">
        <v>12.32</v>
      </c>
      <c r="L915" s="16">
        <v>25.96</v>
      </c>
      <c r="M915" s="16">
        <v>29.989709756377835</v>
      </c>
      <c r="N915" s="16">
        <f t="shared" si="44"/>
        <v>2.4342296880176812</v>
      </c>
      <c r="O915" s="41">
        <f t="shared" si="43"/>
        <v>2.4342296880176812</v>
      </c>
      <c r="P915" s="1">
        <v>6.89</v>
      </c>
      <c r="Q915" s="16">
        <v>730.56</v>
      </c>
      <c r="S915" s="1"/>
    </row>
    <row r="916" spans="1:19" x14ac:dyDescent="0.2">
      <c r="A916" s="42">
        <f t="shared" si="42"/>
        <v>42961</v>
      </c>
      <c r="B916" s="16">
        <v>0.125</v>
      </c>
      <c r="C916" s="16">
        <v>94.49</v>
      </c>
      <c r="D916" s="16">
        <v>25.71</v>
      </c>
      <c r="E916" s="16">
        <v>23.75</v>
      </c>
      <c r="F916" s="16">
        <v>29.52</v>
      </c>
      <c r="G916" s="16">
        <v>2.89</v>
      </c>
      <c r="H916" s="16">
        <v>7.31</v>
      </c>
      <c r="I916" s="16">
        <v>350.17</v>
      </c>
      <c r="J916" s="41">
        <v>3.74</v>
      </c>
      <c r="K916" s="16">
        <v>19.27</v>
      </c>
      <c r="L916" s="16">
        <v>25.9</v>
      </c>
      <c r="M916" s="16">
        <v>47.279824642498276</v>
      </c>
      <c r="N916" s="16">
        <f t="shared" si="44"/>
        <v>2.4535456482874043</v>
      </c>
      <c r="O916" s="41">
        <f t="shared" si="43"/>
        <v>2.4535456482874043</v>
      </c>
      <c r="P916" s="1">
        <v>10.8</v>
      </c>
      <c r="Q916" s="16">
        <v>729.5</v>
      </c>
      <c r="S916" s="1"/>
    </row>
    <row r="917" spans="1:19" x14ac:dyDescent="0.2">
      <c r="A917" s="42">
        <f t="shared" si="42"/>
        <v>42962</v>
      </c>
      <c r="B917" s="16">
        <v>4.165</v>
      </c>
      <c r="C917" s="16">
        <v>96.46</v>
      </c>
      <c r="D917" s="16">
        <v>24.79</v>
      </c>
      <c r="E917" s="16">
        <v>21.79</v>
      </c>
      <c r="F917" s="16">
        <v>29.11</v>
      </c>
      <c r="G917" s="16">
        <v>2.86</v>
      </c>
      <c r="H917" s="16">
        <v>9.41</v>
      </c>
      <c r="I917" s="16">
        <v>2.77</v>
      </c>
      <c r="J917" s="41">
        <v>2.09</v>
      </c>
      <c r="K917" s="16">
        <v>11.2</v>
      </c>
      <c r="L917" s="16">
        <v>25.93</v>
      </c>
      <c r="M917" s="16">
        <v>28.264128348973173</v>
      </c>
      <c r="N917" s="16">
        <f t="shared" si="44"/>
        <v>2.5235828883011764</v>
      </c>
      <c r="O917" s="41">
        <f t="shared" si="43"/>
        <v>2.5235828883011764</v>
      </c>
      <c r="P917" s="1">
        <v>6.0869999999999997</v>
      </c>
      <c r="Q917" s="16">
        <v>729.3</v>
      </c>
      <c r="S917" s="1"/>
    </row>
    <row r="918" spans="1:19" x14ac:dyDescent="0.2">
      <c r="A918" s="42">
        <f t="shared" si="42"/>
        <v>42963</v>
      </c>
      <c r="B918" s="16">
        <v>10.155000000000001</v>
      </c>
      <c r="C918" s="16">
        <v>98.4</v>
      </c>
      <c r="D918" s="16">
        <v>24.26</v>
      </c>
      <c r="E918" s="16">
        <v>23.02</v>
      </c>
      <c r="F918" s="16">
        <v>26.74</v>
      </c>
      <c r="G918" s="16">
        <v>2.04</v>
      </c>
      <c r="H918" s="16">
        <v>6.21</v>
      </c>
      <c r="I918" s="16">
        <v>277.87</v>
      </c>
      <c r="J918" s="41">
        <v>1.7</v>
      </c>
      <c r="K918" s="16">
        <v>9.6</v>
      </c>
      <c r="L918" s="16">
        <v>26.09</v>
      </c>
      <c r="M918" s="16">
        <v>23.5189522786712</v>
      </c>
      <c r="N918" s="16">
        <f t="shared" si="44"/>
        <v>2.4498908623615834</v>
      </c>
      <c r="O918" s="41">
        <f t="shared" si="43"/>
        <v>2.4498908623615834</v>
      </c>
      <c r="P918" s="1">
        <v>5.2009999999999996</v>
      </c>
      <c r="Q918" s="16">
        <v>730.1</v>
      </c>
      <c r="S918" s="1"/>
    </row>
    <row r="919" spans="1:19" x14ac:dyDescent="0.2">
      <c r="A919" s="42">
        <f t="shared" si="42"/>
        <v>42964</v>
      </c>
      <c r="B919" s="16">
        <v>0</v>
      </c>
      <c r="C919" s="16">
        <v>98.03</v>
      </c>
      <c r="D919" s="16">
        <v>24.79</v>
      </c>
      <c r="E919" s="16">
        <v>23.2</v>
      </c>
      <c r="F919" s="16">
        <v>27.96</v>
      </c>
      <c r="G919" s="16">
        <v>2.33</v>
      </c>
      <c r="H919" s="16">
        <v>7.13</v>
      </c>
      <c r="I919" s="16">
        <v>292.17</v>
      </c>
      <c r="J919" s="41">
        <v>2.2599999999999998</v>
      </c>
      <c r="K919" s="16">
        <v>12.72</v>
      </c>
      <c r="L919" s="16">
        <v>25.98</v>
      </c>
      <c r="M919" s="16">
        <v>31.298843017192741</v>
      </c>
      <c r="N919" s="16">
        <f t="shared" si="44"/>
        <v>2.4606008661315046</v>
      </c>
      <c r="O919" s="41">
        <f t="shared" si="43"/>
        <v>2.4606008661315046</v>
      </c>
      <c r="P919" s="1">
        <v>7.5140000000000002</v>
      </c>
      <c r="Q919" s="16">
        <v>729.83</v>
      </c>
      <c r="S919" s="1"/>
    </row>
    <row r="920" spans="1:19" x14ac:dyDescent="0.2">
      <c r="A920" s="42">
        <f t="shared" si="42"/>
        <v>42965</v>
      </c>
      <c r="B920" s="16">
        <v>20.369999999999997</v>
      </c>
      <c r="C920" s="16">
        <v>98.73</v>
      </c>
      <c r="D920" s="16">
        <v>24.64</v>
      </c>
      <c r="E920" s="16">
        <v>23.27</v>
      </c>
      <c r="F920" s="16">
        <v>28.55</v>
      </c>
      <c r="G920" s="16">
        <v>2.5499999999999998</v>
      </c>
      <c r="H920" s="16">
        <v>9.82</v>
      </c>
      <c r="I920" s="16">
        <v>302.32</v>
      </c>
      <c r="J920" s="41">
        <v>2.11</v>
      </c>
      <c r="K920" s="16">
        <v>11.86</v>
      </c>
      <c r="L920" s="16">
        <v>25.98</v>
      </c>
      <c r="M920" s="16">
        <v>29.410397552459937</v>
      </c>
      <c r="N920" s="16">
        <f t="shared" si="44"/>
        <v>2.4797974327537893</v>
      </c>
      <c r="O920" s="41">
        <f t="shared" si="43"/>
        <v>2.4797974327537893</v>
      </c>
      <c r="P920" s="1">
        <v>7.8470000000000004</v>
      </c>
      <c r="Q920" s="16">
        <v>729.57</v>
      </c>
      <c r="S920" s="1"/>
    </row>
    <row r="921" spans="1:19" x14ac:dyDescent="0.2">
      <c r="A921" s="42">
        <f t="shared" si="42"/>
        <v>42966</v>
      </c>
      <c r="B921" s="16">
        <v>18.494999999999997</v>
      </c>
      <c r="C921" s="16">
        <v>98.77</v>
      </c>
      <c r="D921" s="16">
        <v>24.28</v>
      </c>
      <c r="E921" s="16">
        <v>22.79</v>
      </c>
      <c r="F921" s="16">
        <v>27.94</v>
      </c>
      <c r="G921" s="16">
        <v>2.66</v>
      </c>
      <c r="H921" s="16">
        <v>9.3699999999999992</v>
      </c>
      <c r="I921" s="16">
        <v>316.07</v>
      </c>
      <c r="J921" s="41">
        <v>2.2000000000000002</v>
      </c>
      <c r="K921" s="16">
        <v>11.73</v>
      </c>
      <c r="L921" s="16">
        <v>26.02</v>
      </c>
      <c r="M921" s="16">
        <v>28.948243789781809</v>
      </c>
      <c r="N921" s="16">
        <f t="shared" si="44"/>
        <v>2.4678809709958918</v>
      </c>
      <c r="O921" s="41">
        <f t="shared" si="43"/>
        <v>2.4678809709958918</v>
      </c>
      <c r="P921" s="1">
        <v>7.1079999999999997</v>
      </c>
      <c r="Q921" s="16">
        <v>729.37</v>
      </c>
      <c r="S921" s="1"/>
    </row>
    <row r="922" spans="1:19" x14ac:dyDescent="0.2">
      <c r="A922" s="42">
        <f t="shared" si="42"/>
        <v>42967</v>
      </c>
      <c r="B922" s="16">
        <v>29.18</v>
      </c>
      <c r="C922" s="16">
        <v>99.81</v>
      </c>
      <c r="D922" s="16">
        <v>22.92</v>
      </c>
      <c r="E922" s="16">
        <v>20.76</v>
      </c>
      <c r="F922" s="16">
        <v>25.25</v>
      </c>
      <c r="G922" s="16">
        <v>2.16</v>
      </c>
      <c r="H922" s="16">
        <v>14.78</v>
      </c>
      <c r="I922" s="16">
        <v>278.77999999999997</v>
      </c>
      <c r="J922" s="41">
        <v>0.78</v>
      </c>
      <c r="K922" s="16">
        <v>4.3899999999999997</v>
      </c>
      <c r="L922" s="16">
        <v>26.23</v>
      </c>
      <c r="M922" s="16">
        <v>11.424157621303481</v>
      </c>
      <c r="N922" s="16">
        <f t="shared" si="44"/>
        <v>2.6023138089529572</v>
      </c>
      <c r="O922" s="41">
        <f t="shared" si="43"/>
        <v>2.6023138089529572</v>
      </c>
      <c r="P922" s="1">
        <v>1.9570000000000001</v>
      </c>
      <c r="Q922" s="16">
        <v>729.78</v>
      </c>
      <c r="S922" s="1"/>
    </row>
    <row r="923" spans="1:19" x14ac:dyDescent="0.2">
      <c r="A923" s="42">
        <f t="shared" si="42"/>
        <v>42968</v>
      </c>
      <c r="B923" s="16">
        <v>0.125</v>
      </c>
      <c r="C923" s="16">
        <v>90.89</v>
      </c>
      <c r="D923" s="16">
        <v>25.08</v>
      </c>
      <c r="E923" s="16">
        <v>22.09</v>
      </c>
      <c r="F923" s="16">
        <v>30.15</v>
      </c>
      <c r="G923" s="16">
        <v>2.29</v>
      </c>
      <c r="H923" s="16">
        <v>6.43</v>
      </c>
      <c r="I923" s="16">
        <v>115.5</v>
      </c>
      <c r="J923" s="41">
        <v>4.28</v>
      </c>
      <c r="K923" s="16">
        <v>20.76</v>
      </c>
      <c r="L923" s="16">
        <v>26.11</v>
      </c>
      <c r="M923" s="16">
        <v>51.738757412042602</v>
      </c>
      <c r="N923" s="16">
        <f t="shared" si="44"/>
        <v>2.4922330159943447</v>
      </c>
      <c r="O923" s="41">
        <f t="shared" si="43"/>
        <v>2.4922330159943447</v>
      </c>
      <c r="P923" s="1">
        <v>12.598000000000001</v>
      </c>
      <c r="Q923" s="16">
        <v>730.55</v>
      </c>
      <c r="S923" s="1"/>
    </row>
    <row r="924" spans="1:19" x14ac:dyDescent="0.2">
      <c r="A924" s="42">
        <f t="shared" si="42"/>
        <v>42969</v>
      </c>
      <c r="B924" s="16">
        <v>6.3550000000000004</v>
      </c>
      <c r="C924" s="16">
        <v>92.4</v>
      </c>
      <c r="D924" s="16">
        <v>25.33</v>
      </c>
      <c r="E924" s="16">
        <v>23.21</v>
      </c>
      <c r="F924" s="16">
        <v>28.7</v>
      </c>
      <c r="G924" s="16">
        <v>3.82</v>
      </c>
      <c r="H924" s="16">
        <v>9.6</v>
      </c>
      <c r="I924" s="16">
        <v>337.6</v>
      </c>
      <c r="J924" s="41">
        <v>4.28</v>
      </c>
      <c r="K924" s="16">
        <v>21.69</v>
      </c>
      <c r="L924" s="16">
        <v>26.08</v>
      </c>
      <c r="M924" s="16">
        <v>54.315724719135098</v>
      </c>
      <c r="N924" s="16">
        <f t="shared" si="44"/>
        <v>2.504182790186035</v>
      </c>
      <c r="O924" s="41">
        <f t="shared" si="43"/>
        <v>2.504182790186035</v>
      </c>
      <c r="P924" s="1">
        <v>13.135</v>
      </c>
      <c r="Q924" s="16">
        <v>730.63</v>
      </c>
      <c r="S924" s="1"/>
    </row>
    <row r="925" spans="1:19" x14ac:dyDescent="0.2">
      <c r="A925" s="42">
        <f t="shared" si="42"/>
        <v>42970</v>
      </c>
      <c r="B925" s="16">
        <v>4.04</v>
      </c>
      <c r="C925" s="16">
        <v>99.09</v>
      </c>
      <c r="D925" s="16">
        <v>23.48</v>
      </c>
      <c r="E925" s="16">
        <v>22.28</v>
      </c>
      <c r="F925" s="16">
        <v>26.1</v>
      </c>
      <c r="G925" s="16">
        <v>2.41</v>
      </c>
      <c r="H925" s="16">
        <v>10.31</v>
      </c>
      <c r="I925" s="16">
        <v>262.17</v>
      </c>
      <c r="J925" s="41">
        <v>1.26</v>
      </c>
      <c r="K925" s="16">
        <v>7.53</v>
      </c>
      <c r="L925" s="16">
        <v>26.17</v>
      </c>
      <c r="M925" s="16">
        <v>18.631561758309736</v>
      </c>
      <c r="N925" s="16">
        <f t="shared" si="44"/>
        <v>2.4743109904793807</v>
      </c>
      <c r="O925" s="41">
        <f t="shared" si="43"/>
        <v>2.4743109904793807</v>
      </c>
      <c r="P925" s="1">
        <v>3.419</v>
      </c>
      <c r="Q925" s="16">
        <v>729.44</v>
      </c>
      <c r="S925" s="1"/>
    </row>
    <row r="926" spans="1:19" x14ac:dyDescent="0.2">
      <c r="A926" s="42">
        <f t="shared" si="42"/>
        <v>42971</v>
      </c>
      <c r="B926" s="16">
        <v>0.125</v>
      </c>
      <c r="C926" s="16">
        <v>92.92</v>
      </c>
      <c r="D926" s="16">
        <v>24.78</v>
      </c>
      <c r="E926" s="16">
        <v>22.13</v>
      </c>
      <c r="F926" s="16">
        <v>29.38</v>
      </c>
      <c r="G926" s="16">
        <v>2.82</v>
      </c>
      <c r="H926" s="16">
        <v>9.8800000000000008</v>
      </c>
      <c r="I926" s="16">
        <v>146.65</v>
      </c>
      <c r="J926" s="41">
        <v>3.98</v>
      </c>
      <c r="K926" s="16">
        <v>20.73</v>
      </c>
      <c r="L926" s="16">
        <v>26.12</v>
      </c>
      <c r="M926" s="16">
        <v>51.138363600703983</v>
      </c>
      <c r="N926" s="16">
        <f t="shared" si="44"/>
        <v>2.4668771635650737</v>
      </c>
      <c r="O926" s="41">
        <f t="shared" si="43"/>
        <v>2.4668771635650737</v>
      </c>
      <c r="P926" s="1">
        <v>12.146000000000001</v>
      </c>
      <c r="Q926" s="16">
        <v>729.52</v>
      </c>
      <c r="S926" s="1"/>
    </row>
    <row r="927" spans="1:19" x14ac:dyDescent="0.2">
      <c r="A927" s="42">
        <f t="shared" si="42"/>
        <v>42972</v>
      </c>
      <c r="B927" s="16">
        <v>20.125</v>
      </c>
      <c r="C927" s="16">
        <v>93.33</v>
      </c>
      <c r="D927" s="16">
        <v>25.08</v>
      </c>
      <c r="E927" s="16">
        <v>22.79</v>
      </c>
      <c r="F927" s="16">
        <v>30.45</v>
      </c>
      <c r="G927" s="16">
        <v>2.2400000000000002</v>
      </c>
      <c r="H927" s="16">
        <v>10.72</v>
      </c>
      <c r="I927" s="16">
        <v>47.72</v>
      </c>
      <c r="J927" s="41">
        <v>2.72</v>
      </c>
      <c r="K927" s="16">
        <v>12.26</v>
      </c>
      <c r="L927" s="16">
        <v>26.92</v>
      </c>
      <c r="M927" s="16">
        <v>31.472420678292078</v>
      </c>
      <c r="N927" s="16">
        <f t="shared" si="44"/>
        <v>2.5670816213941339</v>
      </c>
      <c r="O927" s="41">
        <f t="shared" si="43"/>
        <v>2.5670816213941339</v>
      </c>
      <c r="P927" s="1">
        <v>6.3280000000000003</v>
      </c>
      <c r="Q927" s="16">
        <v>730.29</v>
      </c>
      <c r="S927" s="1"/>
    </row>
    <row r="928" spans="1:19" x14ac:dyDescent="0.2">
      <c r="A928" s="42">
        <f t="shared" si="42"/>
        <v>42973</v>
      </c>
      <c r="B928" s="16">
        <v>0.125</v>
      </c>
      <c r="C928" s="16">
        <v>86.88</v>
      </c>
      <c r="D928" s="16">
        <v>26.37</v>
      </c>
      <c r="E928" s="16">
        <v>24.24</v>
      </c>
      <c r="F928" s="16">
        <v>31.24</v>
      </c>
      <c r="G928" s="16">
        <v>3.58</v>
      </c>
      <c r="H928" s="16">
        <v>11.41</v>
      </c>
      <c r="I928" s="16">
        <v>349.3</v>
      </c>
      <c r="J928" s="41">
        <v>3.88</v>
      </c>
      <c r="K928" s="16">
        <v>16.62</v>
      </c>
      <c r="L928" s="16">
        <v>26.13</v>
      </c>
      <c r="M928" s="16">
        <v>40.737268739518591</v>
      </c>
      <c r="N928" s="16">
        <f t="shared" si="44"/>
        <v>2.4510992021370992</v>
      </c>
      <c r="O928" s="41">
        <f t="shared" si="43"/>
        <v>2.4510992021370992</v>
      </c>
      <c r="P928" s="1">
        <v>8.9930000000000003</v>
      </c>
      <c r="Q928" s="16">
        <v>730.41</v>
      </c>
      <c r="S928" s="1"/>
    </row>
    <row r="929" spans="1:19" x14ac:dyDescent="0.2">
      <c r="A929" s="42">
        <f t="shared" si="42"/>
        <v>42974</v>
      </c>
      <c r="B929" s="16">
        <v>0.25</v>
      </c>
      <c r="C929" s="16">
        <v>87.07</v>
      </c>
      <c r="D929" s="16">
        <v>27.1</v>
      </c>
      <c r="E929" s="16">
        <v>22.87</v>
      </c>
      <c r="F929" s="16">
        <v>34.159999999999997</v>
      </c>
      <c r="G929" s="16">
        <v>2.38</v>
      </c>
      <c r="H929" s="16">
        <v>6.72</v>
      </c>
      <c r="I929" s="16">
        <v>334.51</v>
      </c>
      <c r="J929" s="41">
        <v>3.4</v>
      </c>
      <c r="K929" s="16">
        <v>13.71</v>
      </c>
      <c r="L929" s="16">
        <v>26.01</v>
      </c>
      <c r="M929" s="16">
        <v>33.829327107923142</v>
      </c>
      <c r="N929" s="16">
        <f t="shared" si="44"/>
        <v>2.4674928598047514</v>
      </c>
      <c r="O929" s="41">
        <f t="shared" si="43"/>
        <v>2.4674928598047514</v>
      </c>
      <c r="P929" s="1">
        <v>7.944</v>
      </c>
      <c r="Q929" s="16">
        <v>729.49</v>
      </c>
      <c r="S929" s="1"/>
    </row>
    <row r="930" spans="1:19" x14ac:dyDescent="0.2">
      <c r="A930" s="42">
        <f t="shared" si="42"/>
        <v>42975</v>
      </c>
      <c r="B930" s="16">
        <v>37.520000000000003</v>
      </c>
      <c r="C930" s="16">
        <v>93.95</v>
      </c>
      <c r="D930" s="16">
        <v>24.27</v>
      </c>
      <c r="E930" s="16">
        <v>22.17</v>
      </c>
      <c r="F930" s="16">
        <v>29.29</v>
      </c>
      <c r="G930" s="16">
        <v>2.7</v>
      </c>
      <c r="H930" s="16">
        <v>10.39</v>
      </c>
      <c r="I930" s="16">
        <v>304.92</v>
      </c>
      <c r="J930" s="41">
        <v>3.22</v>
      </c>
      <c r="K930" s="16">
        <v>15.88</v>
      </c>
      <c r="L930" s="16">
        <v>26.14</v>
      </c>
      <c r="M930" s="16">
        <v>40.207895753179308</v>
      </c>
      <c r="N930" s="16">
        <f t="shared" si="44"/>
        <v>2.5319833597719965</v>
      </c>
      <c r="O930" s="41">
        <f t="shared" si="43"/>
        <v>2.5319833597719965</v>
      </c>
      <c r="P930" s="1">
        <v>10.173</v>
      </c>
      <c r="Q930" s="16">
        <v>729.97</v>
      </c>
      <c r="S930" s="1"/>
    </row>
    <row r="931" spans="1:19" x14ac:dyDescent="0.2">
      <c r="A931" s="42">
        <f t="shared" si="42"/>
        <v>42976</v>
      </c>
      <c r="B931" s="16">
        <v>3.1749999999999998</v>
      </c>
      <c r="C931" s="16">
        <v>92.66</v>
      </c>
      <c r="D931" s="16">
        <v>24.7</v>
      </c>
      <c r="E931" s="16">
        <v>22.4</v>
      </c>
      <c r="F931" s="16">
        <v>29.82</v>
      </c>
      <c r="G931" s="16">
        <v>1.66</v>
      </c>
      <c r="H931" s="16">
        <v>6.82</v>
      </c>
      <c r="I931" s="16">
        <v>238.61</v>
      </c>
      <c r="J931" s="41">
        <v>2.48</v>
      </c>
      <c r="K931" s="16">
        <v>14.87</v>
      </c>
      <c r="L931" s="16">
        <v>26.14</v>
      </c>
      <c r="M931" s="16">
        <v>36.520256055130126</v>
      </c>
      <c r="N931" s="16">
        <f t="shared" si="44"/>
        <v>2.4559687999415014</v>
      </c>
      <c r="O931" s="41">
        <f t="shared" si="43"/>
        <v>2.4559687999415014</v>
      </c>
      <c r="P931" s="1">
        <v>8.4580000000000002</v>
      </c>
      <c r="Q931" s="16">
        <v>730.73</v>
      </c>
      <c r="S931" s="1"/>
    </row>
    <row r="932" spans="1:19" x14ac:dyDescent="0.2">
      <c r="A932" s="42">
        <f t="shared" si="42"/>
        <v>42977</v>
      </c>
      <c r="B932" s="16">
        <v>3.16</v>
      </c>
      <c r="C932" s="16">
        <v>94.09</v>
      </c>
      <c r="D932" s="16">
        <v>24.85</v>
      </c>
      <c r="E932" s="16">
        <v>23.3</v>
      </c>
      <c r="F932" s="16">
        <v>30.96</v>
      </c>
      <c r="G932" s="16">
        <v>1.56</v>
      </c>
      <c r="H932" s="16">
        <v>6.08</v>
      </c>
      <c r="I932" s="16">
        <v>239.41</v>
      </c>
      <c r="J932" s="41">
        <v>3.12</v>
      </c>
      <c r="K932" s="16">
        <v>15.08</v>
      </c>
      <c r="L932" s="16">
        <v>26.1</v>
      </c>
      <c r="M932" s="16">
        <v>36.766582541837053</v>
      </c>
      <c r="N932" s="16">
        <f t="shared" si="44"/>
        <v>2.4381022905727487</v>
      </c>
      <c r="O932" s="41">
        <f t="shared" si="43"/>
        <v>2.4381022905727487</v>
      </c>
      <c r="P932" s="1">
        <v>8.8209999999999997</v>
      </c>
      <c r="Q932" s="16">
        <v>730.81</v>
      </c>
      <c r="S932" s="1"/>
    </row>
    <row r="933" spans="1:19" x14ac:dyDescent="0.2">
      <c r="A933" s="42">
        <f t="shared" si="42"/>
        <v>42978</v>
      </c>
      <c r="B933" s="16">
        <v>0.25</v>
      </c>
      <c r="C933" s="16">
        <v>88.81</v>
      </c>
      <c r="D933" s="16">
        <v>25.48</v>
      </c>
      <c r="E933" s="16">
        <v>22.97</v>
      </c>
      <c r="F933" s="16">
        <v>30.36</v>
      </c>
      <c r="G933" s="16">
        <v>2.67</v>
      </c>
      <c r="H933" s="16">
        <v>8.3699999999999992</v>
      </c>
      <c r="I933" s="16">
        <v>16.61</v>
      </c>
      <c r="J933" s="41">
        <v>3.88</v>
      </c>
      <c r="K933" s="16">
        <v>17.75</v>
      </c>
      <c r="L933" s="16">
        <v>26.1</v>
      </c>
      <c r="M933" s="16">
        <v>42.897269499838856</v>
      </c>
      <c r="N933" s="16">
        <f t="shared" si="44"/>
        <v>2.4167475774557103</v>
      </c>
      <c r="O933" s="41">
        <f t="shared" si="43"/>
        <v>2.4167475774557103</v>
      </c>
      <c r="P933" s="1">
        <v>9.2010000000000005</v>
      </c>
      <c r="Q933" s="16">
        <v>730.6</v>
      </c>
      <c r="S933" s="1"/>
    </row>
    <row r="934" spans="1:19" x14ac:dyDescent="0.2">
      <c r="A934" s="42">
        <f t="shared" si="42"/>
        <v>42979</v>
      </c>
      <c r="B934" s="16">
        <v>2.7749999999999999</v>
      </c>
      <c r="C934" s="16">
        <v>93.08</v>
      </c>
      <c r="D934" s="16">
        <v>25.82</v>
      </c>
      <c r="E934" s="16">
        <v>23.6</v>
      </c>
      <c r="F934" s="16">
        <v>30.14</v>
      </c>
      <c r="G934" s="16">
        <v>2.67</v>
      </c>
      <c r="H934" s="16">
        <v>7.86</v>
      </c>
      <c r="I934" s="16">
        <v>325.06</v>
      </c>
      <c r="J934" s="41">
        <v>3.63</v>
      </c>
      <c r="K934" s="16">
        <v>17.559999999999999</v>
      </c>
      <c r="L934" s="16">
        <v>25.97</v>
      </c>
      <c r="M934" s="16">
        <v>43.32425845013897</v>
      </c>
      <c r="N934" s="16">
        <f t="shared" si="44"/>
        <v>2.4672128957937911</v>
      </c>
      <c r="O934" s="41">
        <f t="shared" si="43"/>
        <v>2.4672128957937911</v>
      </c>
      <c r="P934" s="1">
        <v>9.9659999999999993</v>
      </c>
      <c r="Q934" s="16">
        <v>730.7</v>
      </c>
      <c r="S934" s="1"/>
    </row>
    <row r="935" spans="1:19" x14ac:dyDescent="0.2">
      <c r="A935" s="42">
        <f t="shared" si="42"/>
        <v>42980</v>
      </c>
      <c r="B935" s="16">
        <v>24.615000000000002</v>
      </c>
      <c r="C935" s="16">
        <v>94.67</v>
      </c>
      <c r="D935" s="16">
        <v>25.41</v>
      </c>
      <c r="E935" s="16">
        <v>22.33</v>
      </c>
      <c r="F935" s="16">
        <v>31.96</v>
      </c>
      <c r="G935" s="16">
        <v>2.66</v>
      </c>
      <c r="H935" s="16">
        <v>9.6199999999999992</v>
      </c>
      <c r="I935" s="16">
        <v>349.36</v>
      </c>
      <c r="J935" s="41">
        <v>3.12</v>
      </c>
      <c r="K935" s="16">
        <v>15.22</v>
      </c>
      <c r="L935" s="16">
        <v>25.91</v>
      </c>
      <c r="M935" s="16">
        <v>36.934025800777079</v>
      </c>
      <c r="N935" s="16">
        <f t="shared" si="44"/>
        <v>2.426677122258678</v>
      </c>
      <c r="O935" s="41">
        <f t="shared" si="43"/>
        <v>2.426677122258678</v>
      </c>
      <c r="P935" s="1">
        <v>8.6539999999999999</v>
      </c>
      <c r="Q935" s="16">
        <v>730.84</v>
      </c>
      <c r="S935" s="1"/>
    </row>
    <row r="936" spans="1:19" x14ac:dyDescent="0.2">
      <c r="A936" s="42">
        <f t="shared" si="42"/>
        <v>42981</v>
      </c>
      <c r="B936" s="16">
        <v>1.26</v>
      </c>
      <c r="C936" s="16">
        <v>94.15</v>
      </c>
      <c r="D936" s="16">
        <v>25.11</v>
      </c>
      <c r="E936" s="16">
        <v>23.26</v>
      </c>
      <c r="F936" s="16">
        <v>31.57</v>
      </c>
      <c r="G936" s="16">
        <v>2.02</v>
      </c>
      <c r="H936" s="16">
        <v>5.27</v>
      </c>
      <c r="I936" s="16">
        <v>351.99</v>
      </c>
      <c r="J936" s="41">
        <v>3.31</v>
      </c>
      <c r="K936" s="16">
        <v>15.98</v>
      </c>
      <c r="L936" s="16">
        <v>25.99</v>
      </c>
      <c r="M936" s="16">
        <v>39.320221840718091</v>
      </c>
      <c r="N936" s="16">
        <f t="shared" si="44"/>
        <v>2.46058960204744</v>
      </c>
      <c r="O936" s="41">
        <f t="shared" si="43"/>
        <v>2.46058960204744</v>
      </c>
      <c r="P936" s="1">
        <v>8.9009999999999998</v>
      </c>
      <c r="Q936" s="16">
        <v>730.75</v>
      </c>
      <c r="S936" s="1"/>
    </row>
    <row r="937" spans="1:19" x14ac:dyDescent="0.2">
      <c r="A937" s="42">
        <f t="shared" si="42"/>
        <v>42982</v>
      </c>
      <c r="B937" s="16">
        <v>4.68</v>
      </c>
      <c r="C937" s="16">
        <v>97.2</v>
      </c>
      <c r="D937" s="16">
        <v>24.96</v>
      </c>
      <c r="E937" s="16">
        <v>23.71</v>
      </c>
      <c r="F937" s="16">
        <v>29.28</v>
      </c>
      <c r="G937" s="16">
        <v>2.27</v>
      </c>
      <c r="H937" s="16">
        <v>6.66</v>
      </c>
      <c r="I937" s="16">
        <v>320.5</v>
      </c>
      <c r="J937" s="41">
        <v>2.5499999999999998</v>
      </c>
      <c r="K937" s="16">
        <v>12.88</v>
      </c>
      <c r="L937" s="16">
        <v>25.97</v>
      </c>
      <c r="M937" s="16">
        <v>31.263419004723492</v>
      </c>
      <c r="N937" s="16">
        <f t="shared" si="44"/>
        <v>2.4272840842176624</v>
      </c>
      <c r="O937" s="41">
        <f t="shared" si="43"/>
        <v>2.4272840842176624</v>
      </c>
      <c r="P937" s="1">
        <v>7.5510000000000002</v>
      </c>
      <c r="Q937" s="16">
        <v>730.72</v>
      </c>
      <c r="S937" s="1"/>
    </row>
    <row r="938" spans="1:19" x14ac:dyDescent="0.2">
      <c r="A938" s="42">
        <f t="shared" si="42"/>
        <v>42983</v>
      </c>
      <c r="B938" s="16">
        <v>0.25</v>
      </c>
      <c r="C938" s="16">
        <v>95.38</v>
      </c>
      <c r="D938" s="16">
        <v>25.03</v>
      </c>
      <c r="E938" s="16">
        <v>23.42</v>
      </c>
      <c r="F938" s="16">
        <v>29.45</v>
      </c>
      <c r="G938" s="16">
        <v>2.39</v>
      </c>
      <c r="H938" s="16">
        <v>6.37</v>
      </c>
      <c r="I938" s="16">
        <v>326.57</v>
      </c>
      <c r="J938" s="41">
        <v>3.49</v>
      </c>
      <c r="K938" s="16">
        <v>18.329999999999998</v>
      </c>
      <c r="L938" s="16">
        <v>25.99</v>
      </c>
      <c r="M938" s="16">
        <v>44.799020569255234</v>
      </c>
      <c r="N938" s="16">
        <f t="shared" si="44"/>
        <v>2.4440273087427844</v>
      </c>
      <c r="O938" s="41">
        <f t="shared" si="43"/>
        <v>2.4440273087427844</v>
      </c>
      <c r="P938" s="1">
        <v>10.510999999999999</v>
      </c>
      <c r="Q938" s="16">
        <v>730.39</v>
      </c>
      <c r="S938" s="1"/>
    </row>
    <row r="939" spans="1:19" x14ac:dyDescent="0.2">
      <c r="A939" s="42">
        <f t="shared" si="42"/>
        <v>42984</v>
      </c>
      <c r="B939" s="16">
        <v>0.875</v>
      </c>
      <c r="C939" s="16">
        <v>97.24</v>
      </c>
      <c r="D939" s="16">
        <v>23.77</v>
      </c>
      <c r="E939" s="16">
        <v>21.51</v>
      </c>
      <c r="F939" s="16">
        <v>26.34</v>
      </c>
      <c r="G939" s="16">
        <v>2.54</v>
      </c>
      <c r="H939" s="16">
        <v>9.7799999999999994</v>
      </c>
      <c r="I939" s="16">
        <v>317.25</v>
      </c>
      <c r="J939" s="41">
        <v>1.45</v>
      </c>
      <c r="K939" s="16">
        <v>8.7799999999999994</v>
      </c>
      <c r="L939" s="16">
        <v>26.1</v>
      </c>
      <c r="M939" s="16">
        <v>21.346250713880249</v>
      </c>
      <c r="N939" s="16">
        <f t="shared" si="44"/>
        <v>2.4312358444054953</v>
      </c>
      <c r="O939" s="41">
        <f t="shared" si="43"/>
        <v>2.4312358444054953</v>
      </c>
      <c r="P939" s="1">
        <v>4.0419999999999998</v>
      </c>
      <c r="Q939" s="16">
        <v>730.21</v>
      </c>
      <c r="S939" s="1"/>
    </row>
    <row r="940" spans="1:19" x14ac:dyDescent="0.2">
      <c r="A940" s="42">
        <f t="shared" si="42"/>
        <v>42985</v>
      </c>
      <c r="B940" s="16">
        <v>7.7149999999999999</v>
      </c>
      <c r="C940" s="16">
        <v>96.1</v>
      </c>
      <c r="D940" s="16">
        <v>23.5</v>
      </c>
      <c r="E940" s="16">
        <v>21.36</v>
      </c>
      <c r="F940" s="16">
        <v>25.42</v>
      </c>
      <c r="G940" s="16">
        <v>1.6</v>
      </c>
      <c r="H940" s="16">
        <v>6.19</v>
      </c>
      <c r="I940" s="16">
        <v>154.93</v>
      </c>
      <c r="J940" s="41">
        <v>1.1200000000000001</v>
      </c>
      <c r="K940" s="16">
        <v>6.56</v>
      </c>
      <c r="L940" s="16">
        <v>26.14</v>
      </c>
      <c r="M940" s="16">
        <v>16.143068082359964</v>
      </c>
      <c r="N940" s="16">
        <f t="shared" si="44"/>
        <v>2.4608335491402387</v>
      </c>
      <c r="O940" s="41">
        <f t="shared" si="43"/>
        <v>2.4608335491402387</v>
      </c>
      <c r="P940" s="1">
        <v>1.571</v>
      </c>
      <c r="Q940" s="16">
        <v>730.4</v>
      </c>
      <c r="S940" s="1"/>
    </row>
    <row r="941" spans="1:19" x14ac:dyDescent="0.2">
      <c r="A941" s="42">
        <f t="shared" si="42"/>
        <v>42986</v>
      </c>
      <c r="B941" s="16">
        <v>0</v>
      </c>
      <c r="C941" s="16">
        <v>86.43</v>
      </c>
      <c r="D941" s="16">
        <v>25.13</v>
      </c>
      <c r="E941" s="16">
        <v>22.42</v>
      </c>
      <c r="F941" s="16">
        <v>30.33</v>
      </c>
      <c r="G941" s="16">
        <v>1.7</v>
      </c>
      <c r="H941" s="16">
        <v>7.25</v>
      </c>
      <c r="I941" s="16">
        <v>125.03</v>
      </c>
      <c r="J941" s="41">
        <v>4.1500000000000004</v>
      </c>
      <c r="K941" s="16">
        <v>20.309999999999999</v>
      </c>
      <c r="L941" s="16">
        <v>26.06</v>
      </c>
      <c r="M941" s="16">
        <v>50.058795220695913</v>
      </c>
      <c r="N941" s="16">
        <f t="shared" si="44"/>
        <v>2.4647363476462787</v>
      </c>
      <c r="O941" s="41">
        <f t="shared" si="43"/>
        <v>2.4647363476462787</v>
      </c>
      <c r="P941" s="1">
        <v>11.608000000000001</v>
      </c>
      <c r="Q941" s="16">
        <v>729.77</v>
      </c>
      <c r="S941" s="1"/>
    </row>
    <row r="942" spans="1:19" x14ac:dyDescent="0.2">
      <c r="A942" s="42">
        <f t="shared" si="42"/>
        <v>42987</v>
      </c>
      <c r="B942" s="16">
        <v>13.37</v>
      </c>
      <c r="C942" s="16">
        <v>94.03</v>
      </c>
      <c r="D942" s="16">
        <v>24.07</v>
      </c>
      <c r="E942" s="16">
        <v>21.52</v>
      </c>
      <c r="F942" s="16">
        <v>29.82</v>
      </c>
      <c r="G942" s="16">
        <v>2.42</v>
      </c>
      <c r="H942" s="16">
        <v>8.5500000000000007</v>
      </c>
      <c r="I942" s="16">
        <v>147.88</v>
      </c>
      <c r="J942" s="41">
        <v>3.51</v>
      </c>
      <c r="K942" s="16">
        <v>18.71</v>
      </c>
      <c r="L942" s="16">
        <v>26.02</v>
      </c>
      <c r="M942" s="16">
        <v>45.732745697926482</v>
      </c>
      <c r="N942" s="16">
        <f t="shared" si="44"/>
        <v>2.4442942649880535</v>
      </c>
      <c r="O942" s="41">
        <f t="shared" si="43"/>
        <v>2.4442942649880535</v>
      </c>
      <c r="P942" s="1">
        <v>11.317</v>
      </c>
      <c r="Q942" s="16">
        <v>729.6</v>
      </c>
      <c r="S942" s="1"/>
    </row>
    <row r="943" spans="1:19" x14ac:dyDescent="0.2">
      <c r="A943" s="42">
        <f t="shared" si="42"/>
        <v>42988</v>
      </c>
      <c r="B943" s="16">
        <v>4.4349999999999996</v>
      </c>
      <c r="C943" s="16">
        <v>96.99</v>
      </c>
      <c r="D943" s="16">
        <v>23.16</v>
      </c>
      <c r="E943" s="16">
        <v>21.55</v>
      </c>
      <c r="F943" s="16">
        <v>25.59</v>
      </c>
      <c r="G943" s="16">
        <v>3.35</v>
      </c>
      <c r="H943" s="16">
        <v>10.56</v>
      </c>
      <c r="I943" s="16">
        <v>154.63</v>
      </c>
      <c r="J943" s="41">
        <v>1.74</v>
      </c>
      <c r="K943" s="16">
        <v>10.23</v>
      </c>
      <c r="L943" s="16">
        <v>26.09</v>
      </c>
      <c r="M943" s="16">
        <v>25.05168881819446</v>
      </c>
      <c r="N943" s="16">
        <f t="shared" si="44"/>
        <v>2.4488454367736519</v>
      </c>
      <c r="O943" s="41">
        <f t="shared" si="43"/>
        <v>2.4488454367736519</v>
      </c>
      <c r="P943" s="1">
        <v>5.085</v>
      </c>
      <c r="Q943" s="16">
        <v>729.79</v>
      </c>
      <c r="S943" s="1"/>
    </row>
    <row r="944" spans="1:19" x14ac:dyDescent="0.2">
      <c r="A944" s="42">
        <f t="shared" si="42"/>
        <v>42989</v>
      </c>
      <c r="B944" s="16">
        <v>0</v>
      </c>
      <c r="C944" s="16">
        <v>90.93</v>
      </c>
      <c r="D944" s="16">
        <v>25.11</v>
      </c>
      <c r="E944" s="16">
        <v>22.21</v>
      </c>
      <c r="F944" s="16">
        <v>29.88</v>
      </c>
      <c r="G944" s="16">
        <v>2.6</v>
      </c>
      <c r="H944" s="16">
        <v>7.94</v>
      </c>
      <c r="I944" s="16">
        <v>164.07</v>
      </c>
      <c r="J944" s="41">
        <v>4.58</v>
      </c>
      <c r="K944" s="16">
        <v>24.18</v>
      </c>
      <c r="L944" s="16">
        <v>25.95</v>
      </c>
      <c r="M944" s="16">
        <v>58.743294277639585</v>
      </c>
      <c r="N944" s="16">
        <f t="shared" si="44"/>
        <v>2.4294166367923733</v>
      </c>
      <c r="O944" s="41">
        <f t="shared" si="43"/>
        <v>2.4294166367923733</v>
      </c>
      <c r="P944" s="1">
        <v>14.068</v>
      </c>
      <c r="Q944" s="16">
        <v>730.21</v>
      </c>
      <c r="S944" s="1"/>
    </row>
    <row r="945" spans="1:19" x14ac:dyDescent="0.2">
      <c r="A945" s="42">
        <f t="shared" si="42"/>
        <v>42990</v>
      </c>
      <c r="B945" s="16">
        <v>1.135</v>
      </c>
      <c r="C945" s="16">
        <v>90.04</v>
      </c>
      <c r="D945" s="16">
        <v>25.76</v>
      </c>
      <c r="E945" s="16">
        <v>23.56</v>
      </c>
      <c r="F945" s="16">
        <v>31.04</v>
      </c>
      <c r="G945" s="16">
        <v>2.2999999999999998</v>
      </c>
      <c r="H945" s="16">
        <v>8.8000000000000007</v>
      </c>
      <c r="I945" s="16">
        <v>349.59</v>
      </c>
      <c r="J945" s="41">
        <v>3.75</v>
      </c>
      <c r="K945" s="16">
        <v>18.37</v>
      </c>
      <c r="L945" s="16">
        <v>25.88</v>
      </c>
      <c r="M945" s="16">
        <v>44.954108623846231</v>
      </c>
      <c r="N945" s="16">
        <f t="shared" si="44"/>
        <v>2.447147992588254</v>
      </c>
      <c r="O945" s="41">
        <f t="shared" si="43"/>
        <v>2.447147992588254</v>
      </c>
      <c r="P945" s="1">
        <v>10.019</v>
      </c>
      <c r="Q945" s="16">
        <v>730.63</v>
      </c>
      <c r="S945" s="1"/>
    </row>
    <row r="946" spans="1:19" x14ac:dyDescent="0.2">
      <c r="A946" s="42">
        <f t="shared" si="42"/>
        <v>42991</v>
      </c>
      <c r="B946" s="16">
        <v>2.63</v>
      </c>
      <c r="C946" s="16">
        <v>93.86</v>
      </c>
      <c r="D946" s="16">
        <v>24.61</v>
      </c>
      <c r="E946" s="16">
        <v>23.27</v>
      </c>
      <c r="F946" s="16">
        <v>26.42</v>
      </c>
      <c r="G946" s="16">
        <v>2.3199999999999998</v>
      </c>
      <c r="H946" s="16">
        <v>8.68</v>
      </c>
      <c r="I946" s="16">
        <v>350.59</v>
      </c>
      <c r="J946" s="41">
        <v>1.46</v>
      </c>
      <c r="K946" s="16">
        <v>6.95</v>
      </c>
      <c r="L946" s="16">
        <v>25.94</v>
      </c>
      <c r="M946" s="16">
        <v>16.898895548411232</v>
      </c>
      <c r="N946" s="16">
        <f t="shared" si="44"/>
        <v>2.4314957623613283</v>
      </c>
      <c r="O946" s="41">
        <f t="shared" si="43"/>
        <v>2.4314957623613283</v>
      </c>
      <c r="P946" s="1">
        <v>1.625</v>
      </c>
      <c r="Q946" s="16">
        <v>730.72</v>
      </c>
      <c r="S946" s="1"/>
    </row>
    <row r="947" spans="1:19" x14ac:dyDescent="0.2">
      <c r="A947" s="42">
        <f t="shared" si="42"/>
        <v>42992</v>
      </c>
      <c r="B947" s="16">
        <v>0</v>
      </c>
      <c r="C947" s="16">
        <v>96.57</v>
      </c>
      <c r="D947" s="16">
        <v>25.02</v>
      </c>
      <c r="E947" s="16">
        <v>23.81</v>
      </c>
      <c r="F947" s="16">
        <v>28.73</v>
      </c>
      <c r="G947" s="16">
        <v>2.58</v>
      </c>
      <c r="H947" s="16">
        <v>8.39</v>
      </c>
      <c r="I947" s="16">
        <v>313.86</v>
      </c>
      <c r="J947" s="41">
        <v>2.25</v>
      </c>
      <c r="K947" s="16">
        <v>11.99</v>
      </c>
      <c r="L947" s="16">
        <v>25.8</v>
      </c>
      <c r="M947" s="16">
        <v>29.341018328038452</v>
      </c>
      <c r="N947" s="16">
        <f t="shared" si="44"/>
        <v>2.4471241307788532</v>
      </c>
      <c r="O947" s="41">
        <f t="shared" si="43"/>
        <v>2.4471241307788532</v>
      </c>
      <c r="P947" s="1">
        <v>5.3540000000000001</v>
      </c>
      <c r="Q947" s="16">
        <v>730.68</v>
      </c>
      <c r="S947" s="1"/>
    </row>
    <row r="948" spans="1:19" x14ac:dyDescent="0.2">
      <c r="A948" s="42">
        <f t="shared" ref="A948:A1011" si="45">A947+1</f>
        <v>42993</v>
      </c>
      <c r="B948" s="16">
        <v>28.93</v>
      </c>
      <c r="C948" s="16">
        <v>95.76</v>
      </c>
      <c r="D948" s="16">
        <v>24.44</v>
      </c>
      <c r="E948" s="16">
        <v>22.37</v>
      </c>
      <c r="F948" s="16">
        <v>27.94</v>
      </c>
      <c r="G948" s="16">
        <v>2.31</v>
      </c>
      <c r="H948" s="16">
        <v>12.43</v>
      </c>
      <c r="I948" s="16">
        <v>330.85</v>
      </c>
      <c r="J948" s="41">
        <v>1.73</v>
      </c>
      <c r="K948" s="16">
        <v>8.5500000000000007</v>
      </c>
      <c r="L948" s="16">
        <v>25.8</v>
      </c>
      <c r="M948" s="16">
        <v>20.971101781827826</v>
      </c>
      <c r="N948" s="16">
        <f t="shared" si="44"/>
        <v>2.4527604423190437</v>
      </c>
      <c r="O948" s="41">
        <f t="shared" si="43"/>
        <v>2.4527604423190437</v>
      </c>
      <c r="P948" s="1">
        <v>4.3860000000000001</v>
      </c>
      <c r="Q948" s="16">
        <v>730.2</v>
      </c>
      <c r="S948" s="1"/>
    </row>
    <row r="949" spans="1:19" x14ac:dyDescent="0.2">
      <c r="A949" s="42">
        <f t="shared" si="45"/>
        <v>42994</v>
      </c>
      <c r="B949" s="16">
        <v>18.634999999999998</v>
      </c>
      <c r="C949" s="16">
        <v>93.79</v>
      </c>
      <c r="D949" s="16">
        <v>25.23</v>
      </c>
      <c r="E949" s="16">
        <v>22.71</v>
      </c>
      <c r="F949" s="16">
        <v>30.71</v>
      </c>
      <c r="G949" s="16">
        <v>2.04</v>
      </c>
      <c r="H949" s="16">
        <v>9.1300000000000008</v>
      </c>
      <c r="I949" s="16">
        <v>335.38</v>
      </c>
      <c r="J949" s="41">
        <v>3.53</v>
      </c>
      <c r="K949" s="16">
        <v>16.760000000000002</v>
      </c>
      <c r="L949" s="16">
        <v>25.74</v>
      </c>
      <c r="M949" s="16">
        <v>40.817793567863333</v>
      </c>
      <c r="N949" s="16">
        <f t="shared" si="44"/>
        <v>2.4354292104930386</v>
      </c>
      <c r="O949" s="41">
        <f t="shared" si="43"/>
        <v>2.4354292104930386</v>
      </c>
      <c r="P949" s="1">
        <v>9.9269999999999996</v>
      </c>
      <c r="Q949" s="16">
        <v>729.82</v>
      </c>
      <c r="S949" s="1"/>
    </row>
    <row r="950" spans="1:19" x14ac:dyDescent="0.2">
      <c r="A950" s="42">
        <f t="shared" si="45"/>
        <v>42995</v>
      </c>
      <c r="B950" s="16">
        <v>0.5</v>
      </c>
      <c r="C950" s="16">
        <v>92.86</v>
      </c>
      <c r="D950" s="16">
        <v>25.55</v>
      </c>
      <c r="E950" s="16">
        <v>23.39</v>
      </c>
      <c r="F950" s="16">
        <v>30.18</v>
      </c>
      <c r="G950" s="16">
        <v>1.48</v>
      </c>
      <c r="H950" s="16">
        <v>4.2699999999999996</v>
      </c>
      <c r="I950" s="16">
        <v>169.2</v>
      </c>
      <c r="J950" s="41">
        <v>3.14</v>
      </c>
      <c r="K950" s="16">
        <v>15.98</v>
      </c>
      <c r="L950" s="16">
        <v>25.7</v>
      </c>
      <c r="M950" s="16">
        <v>38.58530318202672</v>
      </c>
      <c r="N950" s="16">
        <f t="shared" si="44"/>
        <v>2.4145996984997948</v>
      </c>
      <c r="O950" s="41">
        <f t="shared" si="43"/>
        <v>2.4145996984997948</v>
      </c>
      <c r="P950" s="1">
        <v>8.7650000000000006</v>
      </c>
      <c r="Q950" s="16">
        <v>729.88</v>
      </c>
      <c r="S950" s="1"/>
    </row>
    <row r="951" spans="1:19" x14ac:dyDescent="0.2">
      <c r="A951" s="42">
        <f t="shared" si="45"/>
        <v>42996</v>
      </c>
      <c r="B951" s="16">
        <v>6.33</v>
      </c>
      <c r="C951" s="16">
        <v>95.21</v>
      </c>
      <c r="D951" s="16">
        <v>25.2</v>
      </c>
      <c r="E951" s="16">
        <v>22.57</v>
      </c>
      <c r="F951" s="16">
        <v>29.83</v>
      </c>
      <c r="G951" s="16">
        <v>1.75</v>
      </c>
      <c r="H951" s="16">
        <v>9.2100000000000009</v>
      </c>
      <c r="I951" s="16">
        <v>135.35</v>
      </c>
      <c r="J951" s="41">
        <v>2.25</v>
      </c>
      <c r="K951" s="16">
        <v>13.14</v>
      </c>
      <c r="L951" s="16">
        <v>26.24</v>
      </c>
      <c r="M951" s="16">
        <v>31.931204839784101</v>
      </c>
      <c r="N951" s="16">
        <f t="shared" si="44"/>
        <v>2.4300764718252741</v>
      </c>
      <c r="O951" s="41">
        <f t="shared" si="43"/>
        <v>2.4300764718252741</v>
      </c>
      <c r="P951" s="1">
        <v>7.1740000000000004</v>
      </c>
      <c r="Q951" s="16">
        <v>730.05</v>
      </c>
      <c r="S951" s="1"/>
    </row>
    <row r="952" spans="1:19" x14ac:dyDescent="0.2">
      <c r="A952" s="42">
        <f t="shared" si="45"/>
        <v>42997</v>
      </c>
      <c r="B952" s="16">
        <v>1.75</v>
      </c>
      <c r="C952" s="16">
        <v>94.35</v>
      </c>
      <c r="D952" s="16">
        <v>25.04</v>
      </c>
      <c r="E952" s="16">
        <v>23.01</v>
      </c>
      <c r="F952" s="16">
        <v>29.64</v>
      </c>
      <c r="G952" s="16">
        <v>2.38</v>
      </c>
      <c r="H952" s="16">
        <v>7.33</v>
      </c>
      <c r="I952" s="16">
        <v>95.56</v>
      </c>
      <c r="J952" s="41">
        <v>2.62</v>
      </c>
      <c r="K952" s="16">
        <v>12.62</v>
      </c>
      <c r="L952" s="16">
        <v>25.62</v>
      </c>
      <c r="M952" s="16">
        <v>30.555889155672983</v>
      </c>
      <c r="N952" s="16">
        <f t="shared" si="44"/>
        <v>2.4212273498948482</v>
      </c>
      <c r="O952" s="41">
        <f t="shared" si="43"/>
        <v>2.4212273498948482</v>
      </c>
      <c r="P952" s="1">
        <v>6.7469999999999999</v>
      </c>
      <c r="Q952" s="16">
        <v>730.38</v>
      </c>
      <c r="S952" s="1"/>
    </row>
    <row r="953" spans="1:19" x14ac:dyDescent="0.2">
      <c r="A953" s="42">
        <f t="shared" si="45"/>
        <v>42998</v>
      </c>
      <c r="B953" s="16">
        <v>65.594999999999999</v>
      </c>
      <c r="C953" s="16">
        <v>95.31</v>
      </c>
      <c r="D953" s="16">
        <v>24.37</v>
      </c>
      <c r="E953" s="16">
        <v>21.63</v>
      </c>
      <c r="F953" s="16">
        <v>31.09</v>
      </c>
      <c r="G953" s="16">
        <v>2.2200000000000002</v>
      </c>
      <c r="H953" s="16">
        <v>13.66</v>
      </c>
      <c r="I953" s="16">
        <v>6.27</v>
      </c>
      <c r="J953" s="41">
        <v>2.3199999999999998</v>
      </c>
      <c r="K953" s="16">
        <v>11.31</v>
      </c>
      <c r="L953" s="16">
        <v>25.67</v>
      </c>
      <c r="M953" s="16">
        <v>27.319603216500333</v>
      </c>
      <c r="N953" s="16">
        <f t="shared" si="44"/>
        <v>2.4155263675066605</v>
      </c>
      <c r="O953" s="41">
        <f t="shared" ref="O953:O1016" si="46">N953-$N2728</f>
        <v>2.4155263675066605</v>
      </c>
      <c r="P953" s="1">
        <v>6.2889999999999997</v>
      </c>
      <c r="Q953" s="16">
        <v>729.58</v>
      </c>
      <c r="S953" s="1"/>
    </row>
    <row r="954" spans="1:19" x14ac:dyDescent="0.2">
      <c r="A954" s="42">
        <f t="shared" si="45"/>
        <v>42999</v>
      </c>
      <c r="B954" s="16">
        <v>0.125</v>
      </c>
      <c r="C954" s="16">
        <v>91.55</v>
      </c>
      <c r="D954" s="16">
        <v>25.02</v>
      </c>
      <c r="E954" s="16">
        <v>22.57</v>
      </c>
      <c r="F954" s="16">
        <v>29.57</v>
      </c>
      <c r="G954" s="16">
        <v>1.94</v>
      </c>
      <c r="H954" s="16">
        <v>6.1</v>
      </c>
      <c r="I954" s="16">
        <v>102.38</v>
      </c>
      <c r="J954" s="41">
        <v>3.32</v>
      </c>
      <c r="K954" s="16">
        <v>16.29</v>
      </c>
      <c r="L954" s="16">
        <v>25.6</v>
      </c>
      <c r="M954" s="16">
        <v>39.139645777155309</v>
      </c>
      <c r="N954" s="16">
        <f t="shared" si="44"/>
        <v>2.4026792987817869</v>
      </c>
      <c r="O954" s="41">
        <f t="shared" si="46"/>
        <v>2.4026792987817869</v>
      </c>
      <c r="P954" s="1">
        <v>8.5749999999999993</v>
      </c>
      <c r="Q954" s="16">
        <v>728.93</v>
      </c>
      <c r="S954" s="1"/>
    </row>
    <row r="955" spans="1:19" x14ac:dyDescent="0.2">
      <c r="A955" s="42">
        <f t="shared" si="45"/>
        <v>43000</v>
      </c>
      <c r="B955" s="16">
        <v>0</v>
      </c>
      <c r="C955" s="16">
        <v>89.43</v>
      </c>
      <c r="D955" s="16">
        <v>25.71</v>
      </c>
      <c r="E955" s="16">
        <v>22.74</v>
      </c>
      <c r="F955" s="16">
        <v>31.71</v>
      </c>
      <c r="G955" s="16">
        <v>1.68</v>
      </c>
      <c r="H955" s="16">
        <v>4.88</v>
      </c>
      <c r="I955" s="16">
        <v>142.83000000000001</v>
      </c>
      <c r="J955" s="41">
        <v>3.72</v>
      </c>
      <c r="K955" s="16">
        <v>18.989999999999998</v>
      </c>
      <c r="L955" s="16">
        <v>25.6</v>
      </c>
      <c r="M955" s="16">
        <v>46.089750623592217</v>
      </c>
      <c r="N955" s="16">
        <f t="shared" si="44"/>
        <v>2.4270537453181791</v>
      </c>
      <c r="O955" s="41">
        <f t="shared" si="46"/>
        <v>2.4270537453181791</v>
      </c>
      <c r="P955" s="1">
        <v>9.7479999999999993</v>
      </c>
      <c r="Q955" s="16">
        <v>729.15</v>
      </c>
      <c r="S955" s="1"/>
    </row>
    <row r="956" spans="1:19" x14ac:dyDescent="0.2">
      <c r="A956" s="42">
        <f t="shared" si="45"/>
        <v>43001</v>
      </c>
      <c r="B956" s="16">
        <v>0</v>
      </c>
      <c r="C956" s="16">
        <v>93.34</v>
      </c>
      <c r="D956" s="16">
        <v>25.1</v>
      </c>
      <c r="E956" s="16">
        <v>23.22</v>
      </c>
      <c r="F956" s="16">
        <v>29.79</v>
      </c>
      <c r="G956" s="16">
        <v>2.34</v>
      </c>
      <c r="H956" s="16">
        <v>9.56</v>
      </c>
      <c r="I956" s="16">
        <v>151.41</v>
      </c>
      <c r="J956" s="41">
        <v>3.37</v>
      </c>
      <c r="K956" s="16">
        <v>17.89</v>
      </c>
      <c r="L956" s="16">
        <v>25.55</v>
      </c>
      <c r="M956" s="16">
        <v>43.262136828272162</v>
      </c>
      <c r="N956" s="16">
        <f t="shared" si="44"/>
        <v>2.4182301189643467</v>
      </c>
      <c r="O956" s="41">
        <f t="shared" si="46"/>
        <v>2.4182301189643467</v>
      </c>
      <c r="P956" s="1">
        <v>10.315</v>
      </c>
      <c r="Q956" s="16">
        <v>729.24</v>
      </c>
      <c r="S956" s="1"/>
    </row>
    <row r="957" spans="1:19" x14ac:dyDescent="0.2">
      <c r="A957" s="42">
        <f t="shared" si="45"/>
        <v>43002</v>
      </c>
      <c r="B957" s="16">
        <v>0</v>
      </c>
      <c r="C957" s="16">
        <v>90.17</v>
      </c>
      <c r="D957" s="16">
        <v>25.63</v>
      </c>
      <c r="E957" s="16">
        <v>23.47</v>
      </c>
      <c r="F957" s="16">
        <v>30.58</v>
      </c>
      <c r="G957" s="16">
        <v>2.1</v>
      </c>
      <c r="H957" s="16">
        <v>7.68</v>
      </c>
      <c r="I957" s="16">
        <v>163.87</v>
      </c>
      <c r="J957" s="41">
        <v>4.29</v>
      </c>
      <c r="K957" s="16">
        <v>22.92</v>
      </c>
      <c r="L957" s="16">
        <v>25.51</v>
      </c>
      <c r="M957" s="16">
        <v>55.513401940717479</v>
      </c>
      <c r="N957" s="16">
        <f t="shared" si="44"/>
        <v>2.4220506954937817</v>
      </c>
      <c r="O957" s="41">
        <f t="shared" si="46"/>
        <v>2.4220506954937817</v>
      </c>
      <c r="P957" s="1">
        <v>13.26</v>
      </c>
      <c r="Q957" s="16">
        <v>729.53</v>
      </c>
      <c r="S957" s="1"/>
    </row>
    <row r="958" spans="1:19" x14ac:dyDescent="0.2">
      <c r="A958" s="42">
        <f t="shared" si="45"/>
        <v>43003</v>
      </c>
      <c r="B958" s="16">
        <v>0.375</v>
      </c>
      <c r="C958" s="16">
        <v>93.75</v>
      </c>
      <c r="D958" s="16">
        <v>24.94</v>
      </c>
      <c r="E958" s="16">
        <v>22.89</v>
      </c>
      <c r="F958" s="16">
        <v>29.26</v>
      </c>
      <c r="G958" s="16">
        <v>1.93</v>
      </c>
      <c r="H958" s="16">
        <v>7.43</v>
      </c>
      <c r="I958" s="16">
        <v>146.94999999999999</v>
      </c>
      <c r="J958" s="41">
        <v>2.13</v>
      </c>
      <c r="K958" s="16">
        <v>11.2</v>
      </c>
      <c r="L958" s="16">
        <v>25.44</v>
      </c>
      <c r="M958" s="16">
        <v>27.017289510085906</v>
      </c>
      <c r="N958" s="16">
        <f t="shared" si="44"/>
        <v>2.412257991971956</v>
      </c>
      <c r="O958" s="41">
        <f t="shared" si="46"/>
        <v>2.412257991971956</v>
      </c>
      <c r="P958" s="1">
        <v>5.1509999999999998</v>
      </c>
      <c r="Q958" s="16">
        <v>729.61</v>
      </c>
      <c r="S958" s="1"/>
    </row>
    <row r="959" spans="1:19" x14ac:dyDescent="0.2">
      <c r="A959" s="42">
        <f t="shared" si="45"/>
        <v>43004</v>
      </c>
      <c r="B959" s="16">
        <v>0.125</v>
      </c>
      <c r="C959" s="16">
        <v>92.24</v>
      </c>
      <c r="D959" s="16">
        <v>24.93</v>
      </c>
      <c r="E959" s="16">
        <v>22.39</v>
      </c>
      <c r="F959" s="16">
        <v>29.91</v>
      </c>
      <c r="G959" s="16">
        <v>3.37</v>
      </c>
      <c r="H959" s="16">
        <v>9.7799999999999994</v>
      </c>
      <c r="I959" s="16">
        <v>164.22</v>
      </c>
      <c r="J959" s="41">
        <v>3.86</v>
      </c>
      <c r="K959" s="16">
        <v>20.67</v>
      </c>
      <c r="L959" s="16">
        <v>25.38</v>
      </c>
      <c r="M959" s="16">
        <v>49.488555019971365</v>
      </c>
      <c r="N959" s="16">
        <f t="shared" si="44"/>
        <v>2.3942213362347053</v>
      </c>
      <c r="O959" s="41">
        <f t="shared" si="46"/>
        <v>2.3942213362347053</v>
      </c>
      <c r="P959" s="1">
        <v>11.443</v>
      </c>
      <c r="Q959" s="16">
        <v>729.3</v>
      </c>
      <c r="S959" s="1"/>
    </row>
    <row r="960" spans="1:19" x14ac:dyDescent="0.2">
      <c r="A960" s="42">
        <f t="shared" si="45"/>
        <v>43005</v>
      </c>
      <c r="B960" s="16">
        <v>0.125</v>
      </c>
      <c r="C960" s="16">
        <v>88.17</v>
      </c>
      <c r="D960" s="16">
        <v>25.95</v>
      </c>
      <c r="E960" s="16">
        <v>22.87</v>
      </c>
      <c r="F960" s="16">
        <v>31.98</v>
      </c>
      <c r="G960" s="16">
        <v>1.83</v>
      </c>
      <c r="H960" s="16">
        <v>6.47</v>
      </c>
      <c r="I960" s="16">
        <v>168.66</v>
      </c>
      <c r="J960" s="41">
        <v>3.86</v>
      </c>
      <c r="K960" s="16">
        <v>20.9</v>
      </c>
      <c r="L960" s="16">
        <v>25.33</v>
      </c>
      <c r="M960" s="16">
        <v>49.935847977418483</v>
      </c>
      <c r="N960" s="16">
        <f t="shared" si="44"/>
        <v>2.3892750228429898</v>
      </c>
      <c r="O960" s="41">
        <f t="shared" si="46"/>
        <v>2.3892750228429898</v>
      </c>
      <c r="P960" s="1">
        <v>10.481999999999999</v>
      </c>
      <c r="Q960" s="16">
        <v>729.04</v>
      </c>
      <c r="S960" s="1"/>
    </row>
    <row r="961" spans="1:19" x14ac:dyDescent="0.2">
      <c r="A961" s="42">
        <f t="shared" si="45"/>
        <v>43006</v>
      </c>
      <c r="B961" s="16">
        <v>3.2850000000000001</v>
      </c>
      <c r="C961" s="16">
        <v>93.74</v>
      </c>
      <c r="D961" s="16">
        <v>24.86</v>
      </c>
      <c r="E961" s="16">
        <v>21.68</v>
      </c>
      <c r="F961" s="16">
        <v>32.51</v>
      </c>
      <c r="G961" s="16">
        <v>2.13</v>
      </c>
      <c r="H961" s="16">
        <v>9.64</v>
      </c>
      <c r="I961" s="16">
        <v>135.81</v>
      </c>
      <c r="J961" s="41">
        <v>2.83</v>
      </c>
      <c r="K961" s="16">
        <v>13.92</v>
      </c>
      <c r="L961" s="16">
        <v>25.29</v>
      </c>
      <c r="M961" s="16">
        <v>33.911666336906549</v>
      </c>
      <c r="N961" s="16">
        <f t="shared" si="44"/>
        <v>2.4361829265019073</v>
      </c>
      <c r="O961" s="41">
        <f t="shared" si="46"/>
        <v>2.4361829265019073</v>
      </c>
      <c r="P961" s="1">
        <v>6.8609999999999998</v>
      </c>
      <c r="Q961" s="16">
        <v>729.02</v>
      </c>
      <c r="S961" s="1"/>
    </row>
    <row r="962" spans="1:19" x14ac:dyDescent="0.2">
      <c r="A962" s="42">
        <f t="shared" si="45"/>
        <v>43007</v>
      </c>
      <c r="B962" s="16">
        <v>3.1349999999999998</v>
      </c>
      <c r="C962" s="16">
        <v>95.89</v>
      </c>
      <c r="D962" s="16">
        <v>24.45</v>
      </c>
      <c r="E962" s="16">
        <v>22.88</v>
      </c>
      <c r="F962" s="16">
        <v>29.78</v>
      </c>
      <c r="G962" s="16">
        <v>2.41</v>
      </c>
      <c r="H962" s="16">
        <v>7.33</v>
      </c>
      <c r="I962" s="16">
        <v>160.18</v>
      </c>
      <c r="J962" s="41">
        <v>2.2599999999999998</v>
      </c>
      <c r="K962" s="16">
        <v>12.31</v>
      </c>
      <c r="L962" s="16">
        <v>25.23</v>
      </c>
      <c r="M962" s="16">
        <v>28.707792505142962</v>
      </c>
      <c r="N962" s="16">
        <f t="shared" si="44"/>
        <v>2.3320708777532868</v>
      </c>
      <c r="O962" s="41">
        <f t="shared" si="46"/>
        <v>2.3320708777532868</v>
      </c>
      <c r="P962" s="1">
        <v>6.0789999999999997</v>
      </c>
      <c r="Q962" s="16">
        <v>729.34</v>
      </c>
      <c r="S962" s="1"/>
    </row>
    <row r="963" spans="1:19" x14ac:dyDescent="0.2">
      <c r="A963" s="42">
        <f t="shared" si="45"/>
        <v>43008</v>
      </c>
      <c r="B963" s="16">
        <v>0.25</v>
      </c>
      <c r="C963" s="16">
        <v>94.25</v>
      </c>
      <c r="D963" s="16">
        <v>24.6</v>
      </c>
      <c r="E963" s="16">
        <v>22.98</v>
      </c>
      <c r="F963" s="16">
        <v>28.82</v>
      </c>
      <c r="G963" s="16">
        <v>2.56</v>
      </c>
      <c r="H963" s="16">
        <v>7.59</v>
      </c>
      <c r="I963" s="16">
        <v>152.43</v>
      </c>
      <c r="J963" s="41">
        <v>2.99</v>
      </c>
      <c r="K963" s="16">
        <v>16.329999999999998</v>
      </c>
      <c r="L963" s="16">
        <v>25.2</v>
      </c>
      <c r="M963" s="16">
        <v>38.252144664754923</v>
      </c>
      <c r="N963" s="16">
        <f t="shared" si="44"/>
        <v>2.3424460909219182</v>
      </c>
      <c r="O963" s="41">
        <f t="shared" si="46"/>
        <v>2.3424460909219182</v>
      </c>
      <c r="P963" s="1">
        <v>7.266</v>
      </c>
      <c r="Q963" s="16">
        <v>729.15</v>
      </c>
      <c r="S963" s="1"/>
    </row>
    <row r="964" spans="1:19" x14ac:dyDescent="0.2">
      <c r="A964" s="42">
        <f t="shared" si="45"/>
        <v>43009</v>
      </c>
      <c r="B964" s="16">
        <v>0.75</v>
      </c>
      <c r="C964" s="16">
        <v>94.13</v>
      </c>
      <c r="D964" s="16">
        <v>24.55</v>
      </c>
      <c r="E964" s="16">
        <v>22.36</v>
      </c>
      <c r="F964" s="16">
        <v>29.82</v>
      </c>
      <c r="G964" s="16">
        <v>2.4900000000000002</v>
      </c>
      <c r="H964" s="16">
        <v>8.7799999999999994</v>
      </c>
      <c r="I964" s="16">
        <v>147.16</v>
      </c>
      <c r="J964" s="41">
        <v>3.11</v>
      </c>
      <c r="K964" s="16">
        <v>15.38</v>
      </c>
      <c r="L964" s="16">
        <v>25.14</v>
      </c>
      <c r="M964" s="16">
        <v>37.289648325956207</v>
      </c>
      <c r="N964" s="16">
        <f t="shared" si="44"/>
        <v>2.424554507539415</v>
      </c>
      <c r="O964" s="41">
        <f t="shared" si="46"/>
        <v>2.424554507539415</v>
      </c>
      <c r="P964" s="1">
        <v>7.6719999999999997</v>
      </c>
      <c r="Q964" s="16">
        <v>728.37</v>
      </c>
      <c r="S964" s="1"/>
    </row>
    <row r="965" spans="1:19" x14ac:dyDescent="0.2">
      <c r="A965" s="42">
        <f t="shared" si="45"/>
        <v>43010</v>
      </c>
      <c r="B965" s="16">
        <v>42.129999999999995</v>
      </c>
      <c r="C965" s="16">
        <v>95.39</v>
      </c>
      <c r="D965" s="16">
        <v>24.58</v>
      </c>
      <c r="E965" s="16">
        <v>22.77</v>
      </c>
      <c r="F965" s="16">
        <v>29.79</v>
      </c>
      <c r="G965" s="16">
        <v>1.78</v>
      </c>
      <c r="H965" s="16">
        <v>5.47</v>
      </c>
      <c r="I965" s="16">
        <v>149.24</v>
      </c>
      <c r="J965" s="41">
        <v>2.67</v>
      </c>
      <c r="K965" s="16">
        <v>13</v>
      </c>
      <c r="L965" s="16">
        <v>25.08</v>
      </c>
      <c r="M965" s="16">
        <v>31.07083333693333</v>
      </c>
      <c r="N965" s="16">
        <f t="shared" si="44"/>
        <v>2.3900641028410252</v>
      </c>
      <c r="O965" s="41">
        <f t="shared" si="46"/>
        <v>2.3900641028410252</v>
      </c>
      <c r="P965" s="1">
        <v>6.8129999999999997</v>
      </c>
      <c r="Q965" s="16">
        <v>728.86</v>
      </c>
      <c r="S965" s="1"/>
    </row>
    <row r="966" spans="1:19" x14ac:dyDescent="0.2">
      <c r="A966" s="42">
        <f t="shared" si="45"/>
        <v>43011</v>
      </c>
      <c r="B966" s="16">
        <v>67.41</v>
      </c>
      <c r="C966" s="16">
        <v>96.27</v>
      </c>
      <c r="D966" s="16">
        <v>24.08</v>
      </c>
      <c r="E966" s="16">
        <v>21.69</v>
      </c>
      <c r="F966" s="16">
        <v>29.4</v>
      </c>
      <c r="G966" s="16">
        <v>1.73</v>
      </c>
      <c r="H966" s="16">
        <v>6.64</v>
      </c>
      <c r="I966" s="16">
        <v>122.75</v>
      </c>
      <c r="J966" s="41">
        <v>2.0699999999999998</v>
      </c>
      <c r="K966" s="16">
        <v>11.14</v>
      </c>
      <c r="L966" s="16">
        <v>25.08</v>
      </c>
      <c r="M966" s="16">
        <v>26.696918197315206</v>
      </c>
      <c r="N966" s="16">
        <f t="shared" si="44"/>
        <v>2.3964917591844888</v>
      </c>
      <c r="O966" s="41">
        <f t="shared" si="46"/>
        <v>2.3964917591844888</v>
      </c>
      <c r="P966" s="1">
        <v>5.9340000000000002</v>
      </c>
      <c r="Q966" s="16">
        <v>729.4</v>
      </c>
      <c r="S966" s="1"/>
    </row>
    <row r="967" spans="1:19" x14ac:dyDescent="0.2">
      <c r="A967" s="42">
        <f t="shared" si="45"/>
        <v>43012</v>
      </c>
      <c r="B967" s="16">
        <v>7.72</v>
      </c>
      <c r="C967" s="16">
        <v>94.47</v>
      </c>
      <c r="D967" s="16">
        <v>24.03</v>
      </c>
      <c r="E967" s="16">
        <v>21.37</v>
      </c>
      <c r="F967" s="16">
        <v>28.33</v>
      </c>
      <c r="G967" s="16">
        <v>3.5</v>
      </c>
      <c r="H967" s="16">
        <v>12.23</v>
      </c>
      <c r="I967" s="16">
        <v>164.75</v>
      </c>
      <c r="J967" s="41">
        <v>3.35</v>
      </c>
      <c r="K967" s="16">
        <v>18.690000000000001</v>
      </c>
      <c r="L967" s="16">
        <v>25.02</v>
      </c>
      <c r="M967" s="16">
        <v>44.404863630511997</v>
      </c>
      <c r="N967" s="16">
        <f t="shared" si="44"/>
        <v>2.3758621525153556</v>
      </c>
      <c r="O967" s="41">
        <f t="shared" si="46"/>
        <v>2.3758621525153556</v>
      </c>
      <c r="P967" s="1">
        <v>11.179</v>
      </c>
      <c r="Q967" s="16">
        <v>728.76</v>
      </c>
      <c r="S967" s="1"/>
    </row>
    <row r="968" spans="1:19" x14ac:dyDescent="0.2">
      <c r="A968" s="42">
        <f t="shared" si="45"/>
        <v>43013</v>
      </c>
      <c r="B968" s="16">
        <v>0.125</v>
      </c>
      <c r="C968" s="16">
        <v>92.89</v>
      </c>
      <c r="D968" s="16">
        <v>23.03</v>
      </c>
      <c r="E968" s="16">
        <v>21.57</v>
      </c>
      <c r="F968" s="16">
        <v>25.95</v>
      </c>
      <c r="G968" s="16">
        <v>4.92</v>
      </c>
      <c r="H968" s="16">
        <v>12.7</v>
      </c>
      <c r="I968" s="16">
        <v>176.84</v>
      </c>
      <c r="J968" s="41">
        <v>3.01</v>
      </c>
      <c r="K968" s="16">
        <v>15.46</v>
      </c>
      <c r="L968" s="16">
        <v>25.15</v>
      </c>
      <c r="M968" s="16">
        <v>36.947072205369416</v>
      </c>
      <c r="N968" s="16">
        <f t="shared" si="44"/>
        <v>2.3898494311364433</v>
      </c>
      <c r="O968" s="41">
        <f t="shared" si="46"/>
        <v>2.3898494311364433</v>
      </c>
      <c r="P968" s="1">
        <v>8.6280000000000001</v>
      </c>
      <c r="Q968" s="16">
        <v>729.01</v>
      </c>
      <c r="S968" s="1"/>
    </row>
    <row r="969" spans="1:19" x14ac:dyDescent="0.2">
      <c r="A969" s="42">
        <f t="shared" si="45"/>
        <v>43014</v>
      </c>
      <c r="B969" s="16">
        <v>0</v>
      </c>
      <c r="C969" s="16">
        <v>92.41</v>
      </c>
      <c r="D969" s="16">
        <v>23.89</v>
      </c>
      <c r="E969" s="16">
        <v>22.53</v>
      </c>
      <c r="F969" s="16">
        <v>26.92</v>
      </c>
      <c r="G969" s="16">
        <v>5</v>
      </c>
      <c r="H969" s="16">
        <v>13.31</v>
      </c>
      <c r="I969" s="16">
        <v>174.37</v>
      </c>
      <c r="J969" s="41">
        <v>2.66</v>
      </c>
      <c r="K969" s="16">
        <v>12.79</v>
      </c>
      <c r="L969" s="16">
        <v>25.01</v>
      </c>
      <c r="M969" s="16">
        <v>30.487719531677275</v>
      </c>
      <c r="N969" s="16">
        <f t="shared" si="44"/>
        <v>2.3837153660420074</v>
      </c>
      <c r="O969" s="41">
        <f t="shared" si="46"/>
        <v>2.3837153660420074</v>
      </c>
      <c r="P969" s="1">
        <v>6.6180000000000003</v>
      </c>
      <c r="Q969" s="16">
        <v>730.65</v>
      </c>
      <c r="S969" s="1"/>
    </row>
    <row r="970" spans="1:19" x14ac:dyDescent="0.2">
      <c r="A970" s="42">
        <f t="shared" si="45"/>
        <v>43015</v>
      </c>
      <c r="B970" s="16">
        <v>0</v>
      </c>
      <c r="C970" s="16">
        <v>85.38</v>
      </c>
      <c r="D970" s="16">
        <v>26.12</v>
      </c>
      <c r="E970" s="16">
        <v>22.71</v>
      </c>
      <c r="F970" s="16">
        <v>32.299999999999997</v>
      </c>
      <c r="G970" s="16">
        <v>2.4700000000000002</v>
      </c>
      <c r="H970" s="16">
        <v>7.8</v>
      </c>
      <c r="I970" s="16">
        <v>132.35</v>
      </c>
      <c r="J970" s="41">
        <v>4.32</v>
      </c>
      <c r="K970" s="16">
        <v>22.32</v>
      </c>
      <c r="L970" s="16">
        <v>24.89</v>
      </c>
      <c r="M970" s="16">
        <v>51.700741398660973</v>
      </c>
      <c r="N970" s="16">
        <f t="shared" si="44"/>
        <v>2.3163414605134847</v>
      </c>
      <c r="O970" s="41">
        <f t="shared" si="46"/>
        <v>2.3163414605134847</v>
      </c>
      <c r="P970" s="1">
        <v>10.792</v>
      </c>
      <c r="Q970" s="16">
        <v>730.78</v>
      </c>
      <c r="S970" s="1"/>
    </row>
    <row r="971" spans="1:19" x14ac:dyDescent="0.2">
      <c r="A971" s="42">
        <f t="shared" si="45"/>
        <v>43016</v>
      </c>
      <c r="B971" s="16">
        <v>1.145</v>
      </c>
      <c r="C971" s="16">
        <v>89.04</v>
      </c>
      <c r="D971" s="16">
        <v>26.12</v>
      </c>
      <c r="E971" s="16">
        <v>23.63</v>
      </c>
      <c r="F971" s="16">
        <v>31.5</v>
      </c>
      <c r="G971" s="16">
        <v>2.84</v>
      </c>
      <c r="H971" s="16">
        <v>8.4499999999999993</v>
      </c>
      <c r="I971" s="16">
        <v>14.57</v>
      </c>
      <c r="J971" s="41">
        <v>3.8</v>
      </c>
      <c r="K971" s="16">
        <v>20.56</v>
      </c>
      <c r="L971" s="16">
        <v>24.69</v>
      </c>
      <c r="M971" s="16">
        <v>48.2842249960472</v>
      </c>
      <c r="N971" s="16">
        <f t="shared" ref="N971:N1034" si="47">M971/K971</f>
        <v>2.348454523154047</v>
      </c>
      <c r="O971" s="41">
        <f t="shared" si="46"/>
        <v>2.348454523154047</v>
      </c>
      <c r="P971" s="1">
        <v>10.14</v>
      </c>
      <c r="Q971" s="16">
        <v>730.2</v>
      </c>
      <c r="S971" s="1"/>
    </row>
    <row r="972" spans="1:19" x14ac:dyDescent="0.2">
      <c r="A972" s="42">
        <f t="shared" si="45"/>
        <v>43017</v>
      </c>
      <c r="B972" s="16">
        <v>13.585000000000001</v>
      </c>
      <c r="C972" s="16">
        <v>88.92</v>
      </c>
      <c r="D972" s="16">
        <v>24.56</v>
      </c>
      <c r="E972" s="16">
        <v>21.81</v>
      </c>
      <c r="F972" s="16">
        <v>30.14</v>
      </c>
      <c r="G972" s="16">
        <v>2.2000000000000002</v>
      </c>
      <c r="H972" s="16">
        <v>9.76</v>
      </c>
      <c r="I972" s="16">
        <v>1.84</v>
      </c>
      <c r="J972" s="41">
        <v>2.82</v>
      </c>
      <c r="K972" s="16">
        <v>13.97</v>
      </c>
      <c r="L972" s="16">
        <v>24.77</v>
      </c>
      <c r="M972" s="16">
        <v>33.105381253094201</v>
      </c>
      <c r="N972" s="16">
        <f t="shared" si="47"/>
        <v>2.3697481211950033</v>
      </c>
      <c r="O972" s="41">
        <f t="shared" si="46"/>
        <v>2.3697481211950033</v>
      </c>
      <c r="P972" s="1">
        <v>6.91</v>
      </c>
      <c r="Q972" s="16">
        <v>729.24</v>
      </c>
      <c r="S972" s="1"/>
    </row>
    <row r="973" spans="1:19" x14ac:dyDescent="0.2">
      <c r="A973" s="42">
        <f t="shared" si="45"/>
        <v>43018</v>
      </c>
      <c r="B973" s="16">
        <v>8</v>
      </c>
      <c r="C973" s="16">
        <v>90.07</v>
      </c>
      <c r="D973" s="16">
        <v>24.99</v>
      </c>
      <c r="E973" s="16">
        <v>22.11</v>
      </c>
      <c r="F973" s="16">
        <v>30.41</v>
      </c>
      <c r="G973" s="16">
        <v>2.0299999999999998</v>
      </c>
      <c r="H973" s="16">
        <v>6.8</v>
      </c>
      <c r="I973" s="16">
        <v>17.14</v>
      </c>
      <c r="J973" s="41">
        <v>3.28</v>
      </c>
      <c r="K973" s="16">
        <v>17.2</v>
      </c>
      <c r="L973" s="16">
        <v>24.67</v>
      </c>
      <c r="M973" s="16">
        <v>40.864190384195012</v>
      </c>
      <c r="N973" s="16">
        <f t="shared" si="47"/>
        <v>2.3758250223369193</v>
      </c>
      <c r="O973" s="41">
        <f t="shared" si="46"/>
        <v>2.3758250223369193</v>
      </c>
      <c r="P973" s="1">
        <v>8.3870000000000005</v>
      </c>
      <c r="Q973" s="16">
        <v>728.83</v>
      </c>
      <c r="S973" s="1"/>
    </row>
    <row r="974" spans="1:19" x14ac:dyDescent="0.2">
      <c r="A974" s="42">
        <f t="shared" si="45"/>
        <v>43019</v>
      </c>
      <c r="B974" s="16">
        <v>0.76</v>
      </c>
      <c r="C974" s="16">
        <v>94.51</v>
      </c>
      <c r="D974" s="16">
        <v>24.88</v>
      </c>
      <c r="E974" s="16">
        <v>23.34</v>
      </c>
      <c r="F974" s="16">
        <v>29.36</v>
      </c>
      <c r="G974" s="16">
        <v>2.2000000000000002</v>
      </c>
      <c r="H974" s="16">
        <v>6.98</v>
      </c>
      <c r="I974" s="16">
        <v>316.81</v>
      </c>
      <c r="J974" s="41">
        <v>2.5299999999999998</v>
      </c>
      <c r="K974" s="16">
        <v>13.51</v>
      </c>
      <c r="L974" s="16">
        <v>24.55</v>
      </c>
      <c r="M974" s="16">
        <v>32.110052902738623</v>
      </c>
      <c r="N974" s="16">
        <f t="shared" si="47"/>
        <v>2.3767618728896096</v>
      </c>
      <c r="O974" s="41">
        <f t="shared" si="46"/>
        <v>2.3767618728896096</v>
      </c>
      <c r="P974" s="1">
        <v>6.843</v>
      </c>
      <c r="Q974" s="16">
        <v>728.75</v>
      </c>
      <c r="S974" s="1"/>
    </row>
    <row r="975" spans="1:19" x14ac:dyDescent="0.2">
      <c r="A975" s="42">
        <f t="shared" si="45"/>
        <v>43020</v>
      </c>
      <c r="B975" s="16">
        <v>1.65</v>
      </c>
      <c r="C975" s="16">
        <v>95.16</v>
      </c>
      <c r="D975" s="16">
        <v>24.93</v>
      </c>
      <c r="E975" s="16">
        <v>23.21</v>
      </c>
      <c r="F975" s="16">
        <v>30.54</v>
      </c>
      <c r="G975" s="16">
        <v>2.5299999999999998</v>
      </c>
      <c r="H975" s="16">
        <v>7.08</v>
      </c>
      <c r="I975" s="16">
        <v>343.51</v>
      </c>
      <c r="J975" s="41">
        <v>2.83</v>
      </c>
      <c r="K975" s="16">
        <v>15.92</v>
      </c>
      <c r="L975" s="16">
        <v>24.49</v>
      </c>
      <c r="M975" s="16">
        <v>37.641642049858</v>
      </c>
      <c r="N975" s="16">
        <f t="shared" si="47"/>
        <v>2.3644247518755024</v>
      </c>
      <c r="O975" s="41">
        <f t="shared" si="46"/>
        <v>2.3644247518755024</v>
      </c>
      <c r="P975" s="1">
        <v>7.8390000000000004</v>
      </c>
      <c r="Q975" s="16">
        <v>728.8</v>
      </c>
      <c r="S975" s="1"/>
    </row>
    <row r="976" spans="1:19" x14ac:dyDescent="0.2">
      <c r="A976" s="42">
        <f t="shared" si="45"/>
        <v>43021</v>
      </c>
      <c r="B976" s="16">
        <v>0.76</v>
      </c>
      <c r="C976" s="16">
        <v>98.64</v>
      </c>
      <c r="D976" s="16">
        <v>24.55</v>
      </c>
      <c r="E976" s="16">
        <v>22.66</v>
      </c>
      <c r="F976" s="16">
        <v>27.14</v>
      </c>
      <c r="G976" s="16">
        <v>3.29</v>
      </c>
      <c r="H976" s="16">
        <v>7.78</v>
      </c>
      <c r="I976" s="16">
        <v>327.75</v>
      </c>
      <c r="J976" s="41">
        <v>1.49</v>
      </c>
      <c r="K976" s="16">
        <v>8.4499999999999993</v>
      </c>
      <c r="L976" s="16">
        <v>24.37</v>
      </c>
      <c r="M976" s="16">
        <v>20.050509457779327</v>
      </c>
      <c r="N976" s="16">
        <f t="shared" si="47"/>
        <v>2.3728413559502166</v>
      </c>
      <c r="O976" s="41">
        <f t="shared" si="46"/>
        <v>2.3728413559502166</v>
      </c>
      <c r="P976" s="1">
        <v>3.9729999999999999</v>
      </c>
      <c r="Q976" s="16">
        <v>729.01</v>
      </c>
      <c r="S976" s="1"/>
    </row>
    <row r="977" spans="1:19" x14ac:dyDescent="0.2">
      <c r="A977" s="42">
        <f t="shared" si="45"/>
        <v>43022</v>
      </c>
      <c r="B977" s="16">
        <v>46.480000000000004</v>
      </c>
      <c r="C977" s="16">
        <v>98.61</v>
      </c>
      <c r="D977" s="16">
        <v>24.95</v>
      </c>
      <c r="E977" s="16">
        <v>23.37</v>
      </c>
      <c r="F977" s="16">
        <v>28.46</v>
      </c>
      <c r="G977" s="16">
        <v>2.6</v>
      </c>
      <c r="H977" s="16">
        <v>7.12</v>
      </c>
      <c r="I977" s="16">
        <v>319.44</v>
      </c>
      <c r="J977" s="41">
        <v>1.51</v>
      </c>
      <c r="K977" s="16">
        <v>7.93</v>
      </c>
      <c r="L977" s="16">
        <v>24.27</v>
      </c>
      <c r="M977" s="16">
        <v>18.778009809859451</v>
      </c>
      <c r="N977" s="16">
        <f t="shared" si="47"/>
        <v>2.3679709722395272</v>
      </c>
      <c r="O977" s="41">
        <f t="shared" si="46"/>
        <v>2.3679709722395272</v>
      </c>
      <c r="P977" s="1">
        <v>3.8460000000000001</v>
      </c>
      <c r="Q977" s="16">
        <v>729.2</v>
      </c>
      <c r="S977" s="1"/>
    </row>
    <row r="978" spans="1:19" x14ac:dyDescent="0.2">
      <c r="A978" s="42">
        <f t="shared" si="45"/>
        <v>43023</v>
      </c>
      <c r="B978" s="16">
        <v>0.25</v>
      </c>
      <c r="C978" s="16">
        <v>87.08</v>
      </c>
      <c r="D978" s="16">
        <v>26.85</v>
      </c>
      <c r="E978" s="16">
        <v>24.09</v>
      </c>
      <c r="F978" s="16">
        <v>32.020000000000003</v>
      </c>
      <c r="G978" s="16">
        <v>3.22</v>
      </c>
      <c r="H978" s="16">
        <v>8.2899999999999991</v>
      </c>
      <c r="I978" s="16">
        <v>30.97</v>
      </c>
      <c r="J978" s="41">
        <v>4.76</v>
      </c>
      <c r="K978" s="16">
        <v>24.17</v>
      </c>
      <c r="L978" s="16">
        <v>24.27</v>
      </c>
      <c r="M978" s="16">
        <v>56.00190771267151</v>
      </c>
      <c r="N978" s="16">
        <f t="shared" si="47"/>
        <v>2.3170007328370503</v>
      </c>
      <c r="O978" s="41">
        <f t="shared" si="46"/>
        <v>2.3170007328370503</v>
      </c>
      <c r="P978" s="1">
        <v>12.441000000000001</v>
      </c>
      <c r="Q978" s="16">
        <v>728.79</v>
      </c>
      <c r="S978" s="1"/>
    </row>
    <row r="979" spans="1:19" x14ac:dyDescent="0.2">
      <c r="A979" s="42">
        <f t="shared" si="45"/>
        <v>43024</v>
      </c>
      <c r="B979" s="16">
        <v>6.2249999999999996</v>
      </c>
      <c r="C979" s="16">
        <v>93.4</v>
      </c>
      <c r="D979" s="16">
        <v>25.89</v>
      </c>
      <c r="E979" s="16">
        <v>23.89</v>
      </c>
      <c r="F979" s="16">
        <v>29.58</v>
      </c>
      <c r="G979" s="16">
        <v>2.89</v>
      </c>
      <c r="H979" s="16">
        <v>9.4700000000000006</v>
      </c>
      <c r="I979" s="16">
        <v>345.18</v>
      </c>
      <c r="J979" s="41">
        <v>2.48</v>
      </c>
      <c r="K979" s="16">
        <v>12.27</v>
      </c>
      <c r="L979" s="16">
        <v>24.21</v>
      </c>
      <c r="M979" s="16">
        <v>28.603075668282631</v>
      </c>
      <c r="N979" s="16">
        <f t="shared" si="47"/>
        <v>2.3311390112699781</v>
      </c>
      <c r="O979" s="41">
        <f t="shared" si="46"/>
        <v>2.3311390112699781</v>
      </c>
      <c r="P979" s="1">
        <v>6.0380000000000003</v>
      </c>
      <c r="Q979" s="16">
        <v>728.86</v>
      </c>
      <c r="S979" s="1"/>
    </row>
    <row r="980" spans="1:19" x14ac:dyDescent="0.2">
      <c r="A980" s="42">
        <f t="shared" si="45"/>
        <v>43025</v>
      </c>
      <c r="B980" s="16">
        <v>0.25</v>
      </c>
      <c r="C980" s="16">
        <v>97.22</v>
      </c>
      <c r="D980" s="16">
        <v>25.16</v>
      </c>
      <c r="E980" s="16">
        <v>23.27</v>
      </c>
      <c r="F980" s="16">
        <v>28.98</v>
      </c>
      <c r="G980" s="16">
        <v>3.13</v>
      </c>
      <c r="H980" s="16">
        <v>9.8800000000000008</v>
      </c>
      <c r="I980" s="16">
        <v>310.97000000000003</v>
      </c>
      <c r="J980" s="41">
        <v>2.4300000000000002</v>
      </c>
      <c r="K980" s="16">
        <v>13.32</v>
      </c>
      <c r="L980" s="16">
        <v>24.12</v>
      </c>
      <c r="M980" s="16">
        <v>30.91462208194697</v>
      </c>
      <c r="N980" s="16">
        <f t="shared" si="47"/>
        <v>2.3209175737197425</v>
      </c>
      <c r="O980" s="41">
        <f t="shared" si="46"/>
        <v>2.3209175737197425</v>
      </c>
      <c r="P980" s="1">
        <v>7.9820000000000002</v>
      </c>
      <c r="Q980" s="16">
        <v>728.74</v>
      </c>
      <c r="S980" s="1"/>
    </row>
    <row r="981" spans="1:19" x14ac:dyDescent="0.2">
      <c r="A981" s="42">
        <f t="shared" si="45"/>
        <v>43026</v>
      </c>
      <c r="B981" s="16">
        <v>15.365</v>
      </c>
      <c r="C981" s="16">
        <v>98.82</v>
      </c>
      <c r="D981" s="16">
        <v>25.04</v>
      </c>
      <c r="E981" s="16">
        <v>23.47</v>
      </c>
      <c r="F981" s="16">
        <v>29.61</v>
      </c>
      <c r="G981" s="16">
        <v>2.58</v>
      </c>
      <c r="H981" s="16">
        <v>7.19</v>
      </c>
      <c r="I981" s="16">
        <v>316.92</v>
      </c>
      <c r="J981" s="41">
        <v>1.73</v>
      </c>
      <c r="K981" s="16">
        <v>9.14</v>
      </c>
      <c r="L981" s="16">
        <v>24.01</v>
      </c>
      <c r="M981" s="16">
        <v>21.690122834923237</v>
      </c>
      <c r="N981" s="16">
        <f t="shared" si="47"/>
        <v>2.3730987784379907</v>
      </c>
      <c r="O981" s="41">
        <f t="shared" si="46"/>
        <v>2.3730987784379907</v>
      </c>
      <c r="P981" s="1">
        <v>5.2439999999999998</v>
      </c>
      <c r="Q981" s="16">
        <v>728.88</v>
      </c>
      <c r="S981" s="1"/>
    </row>
    <row r="982" spans="1:19" x14ac:dyDescent="0.2">
      <c r="A982" s="42">
        <f t="shared" si="45"/>
        <v>43027</v>
      </c>
      <c r="B982" s="16">
        <v>29.59</v>
      </c>
      <c r="C982" s="16">
        <v>97.31</v>
      </c>
      <c r="D982" s="16">
        <v>25.25</v>
      </c>
      <c r="E982" s="16">
        <v>23.77</v>
      </c>
      <c r="F982" s="16">
        <v>29.32</v>
      </c>
      <c r="G982" s="16">
        <v>1.96</v>
      </c>
      <c r="H982" s="16">
        <v>6.45</v>
      </c>
      <c r="I982" s="16">
        <v>276.68</v>
      </c>
      <c r="J982" s="41">
        <v>2.7</v>
      </c>
      <c r="K982" s="16">
        <v>15.19</v>
      </c>
      <c r="L982" s="16">
        <v>23.95</v>
      </c>
      <c r="M982" s="16">
        <v>35.420038067853397</v>
      </c>
      <c r="N982" s="16">
        <f t="shared" si="47"/>
        <v>2.3317997411358391</v>
      </c>
      <c r="O982" s="41">
        <f t="shared" si="46"/>
        <v>2.3317997411358391</v>
      </c>
      <c r="P982" s="1">
        <v>9.5820000000000007</v>
      </c>
      <c r="Q982" s="16">
        <v>728.86</v>
      </c>
      <c r="S982" s="1"/>
    </row>
    <row r="983" spans="1:19" x14ac:dyDescent="0.2">
      <c r="A983" s="42">
        <f t="shared" si="45"/>
        <v>43028</v>
      </c>
      <c r="B983" s="16">
        <v>0.25</v>
      </c>
      <c r="C983" s="16">
        <v>97.22</v>
      </c>
      <c r="D983" s="16">
        <v>25.38</v>
      </c>
      <c r="E983" s="16">
        <v>23.15</v>
      </c>
      <c r="F983" s="16">
        <v>29.42</v>
      </c>
      <c r="G983" s="16">
        <v>2.68</v>
      </c>
      <c r="H983" s="16">
        <v>6.37</v>
      </c>
      <c r="I983" s="16">
        <v>312.56</v>
      </c>
      <c r="J983" s="41">
        <v>2.6</v>
      </c>
      <c r="K983" s="16">
        <v>14.5</v>
      </c>
      <c r="L983" s="16">
        <v>23.87</v>
      </c>
      <c r="M983" s="16">
        <v>33.143829266627897</v>
      </c>
      <c r="N983" s="16">
        <f t="shared" si="47"/>
        <v>2.2857813287329583</v>
      </c>
      <c r="O983" s="41">
        <f t="shared" si="46"/>
        <v>2.2857813287329583</v>
      </c>
      <c r="P983" s="1">
        <v>8.0079999999999991</v>
      </c>
      <c r="Q983" s="16">
        <v>728.4</v>
      </c>
      <c r="S983" s="1"/>
    </row>
    <row r="984" spans="1:19" x14ac:dyDescent="0.2">
      <c r="A984" s="42">
        <f t="shared" si="45"/>
        <v>43029</v>
      </c>
      <c r="B984" s="16">
        <v>0</v>
      </c>
      <c r="C984" s="16">
        <v>95.89</v>
      </c>
      <c r="D984" s="16">
        <v>25.57</v>
      </c>
      <c r="E984" s="16">
        <v>23.33</v>
      </c>
      <c r="F984" s="16">
        <v>29.66</v>
      </c>
      <c r="G984" s="16">
        <v>2.3199999999999998</v>
      </c>
      <c r="H984" s="16">
        <v>8.43</v>
      </c>
      <c r="I984" s="16">
        <v>315.01</v>
      </c>
      <c r="J984" s="41">
        <v>2.84</v>
      </c>
      <c r="K984" s="16">
        <v>15.44</v>
      </c>
      <c r="L984" s="16">
        <v>23.83</v>
      </c>
      <c r="M984" s="16">
        <v>35.399215660523915</v>
      </c>
      <c r="N984" s="16">
        <f t="shared" si="47"/>
        <v>2.2926953148007718</v>
      </c>
      <c r="O984" s="41">
        <f t="shared" si="46"/>
        <v>2.2926953148007718</v>
      </c>
      <c r="P984" s="1">
        <v>8.6199999999999992</v>
      </c>
      <c r="Q984" s="16">
        <v>728.56</v>
      </c>
      <c r="S984" s="1"/>
    </row>
    <row r="985" spans="1:19" x14ac:dyDescent="0.2">
      <c r="A985" s="42">
        <f t="shared" si="45"/>
        <v>43030</v>
      </c>
      <c r="B985" s="16">
        <v>80.14</v>
      </c>
      <c r="C985" s="16">
        <v>96.69</v>
      </c>
      <c r="D985" s="16">
        <v>24.54</v>
      </c>
      <c r="E985" s="16">
        <v>21.6</v>
      </c>
      <c r="F985" s="16">
        <v>30.8</v>
      </c>
      <c r="G985" s="16">
        <v>1.73</v>
      </c>
      <c r="H985" s="16">
        <v>19.8</v>
      </c>
      <c r="I985" s="16">
        <v>187.2</v>
      </c>
      <c r="J985" s="41">
        <v>1.84</v>
      </c>
      <c r="K985" s="16">
        <v>9.4600000000000009</v>
      </c>
      <c r="L985" s="16">
        <v>23.8</v>
      </c>
      <c r="M985" s="16">
        <v>21.32879790773686</v>
      </c>
      <c r="N985" s="16">
        <f t="shared" si="47"/>
        <v>2.2546297999721836</v>
      </c>
      <c r="O985" s="41">
        <f t="shared" si="46"/>
        <v>2.2546297999721836</v>
      </c>
      <c r="P985" s="1">
        <v>5.3860000000000001</v>
      </c>
      <c r="Q985" s="16">
        <v>728.68</v>
      </c>
      <c r="S985" s="1"/>
    </row>
    <row r="986" spans="1:19" x14ac:dyDescent="0.2">
      <c r="A986" s="42">
        <f t="shared" si="45"/>
        <v>43031</v>
      </c>
      <c r="B986" s="16">
        <v>3.56</v>
      </c>
      <c r="C986" s="16">
        <v>97.28</v>
      </c>
      <c r="D986" s="16">
        <v>24.49</v>
      </c>
      <c r="E986" s="16">
        <v>23.09</v>
      </c>
      <c r="F986" s="16">
        <v>28.65</v>
      </c>
      <c r="G986" s="16">
        <v>2.34</v>
      </c>
      <c r="H986" s="16">
        <v>6.31</v>
      </c>
      <c r="I986" s="16">
        <v>149.44</v>
      </c>
      <c r="J986" s="41">
        <v>2.34</v>
      </c>
      <c r="K986" s="16">
        <v>12.3</v>
      </c>
      <c r="L986" s="16">
        <v>23.75</v>
      </c>
      <c r="M986" s="16">
        <v>29.153703062103478</v>
      </c>
      <c r="N986" s="16">
        <f t="shared" si="47"/>
        <v>2.370219761146624</v>
      </c>
      <c r="O986" s="41">
        <f t="shared" si="46"/>
        <v>2.370219761146624</v>
      </c>
      <c r="P986" s="1">
        <v>6.9119999999999999</v>
      </c>
      <c r="Q986" s="16">
        <v>728.91</v>
      </c>
      <c r="S986" s="1"/>
    </row>
    <row r="987" spans="1:19" x14ac:dyDescent="0.2">
      <c r="A987" s="42">
        <f t="shared" si="45"/>
        <v>43032</v>
      </c>
      <c r="B987" s="16">
        <v>13.205</v>
      </c>
      <c r="C987" s="16">
        <v>96.28</v>
      </c>
      <c r="D987" s="16">
        <v>24.23</v>
      </c>
      <c r="E987" s="16">
        <v>22.05</v>
      </c>
      <c r="F987" s="16">
        <v>28.95</v>
      </c>
      <c r="G987" s="16">
        <v>4.0599999999999996</v>
      </c>
      <c r="H987" s="16">
        <v>14.05</v>
      </c>
      <c r="I987" s="16">
        <v>157.47</v>
      </c>
      <c r="J987" s="41">
        <v>2.58</v>
      </c>
      <c r="K987" s="16">
        <v>14</v>
      </c>
      <c r="L987" s="16">
        <v>23.71</v>
      </c>
      <c r="M987" s="16">
        <v>31.288820613664853</v>
      </c>
      <c r="N987" s="16">
        <f t="shared" si="47"/>
        <v>2.2349157581189183</v>
      </c>
      <c r="O987" s="41">
        <f t="shared" si="46"/>
        <v>2.2349157581189183</v>
      </c>
      <c r="P987" s="1">
        <v>8.6660000000000004</v>
      </c>
      <c r="Q987" s="16">
        <v>728.83</v>
      </c>
      <c r="S987" s="1"/>
    </row>
    <row r="988" spans="1:19" x14ac:dyDescent="0.2">
      <c r="A988" s="42">
        <f t="shared" si="45"/>
        <v>43033</v>
      </c>
      <c r="B988" s="16">
        <v>0.63500000000000001</v>
      </c>
      <c r="C988" s="16">
        <v>94.71</v>
      </c>
      <c r="D988" s="16">
        <v>23.92</v>
      </c>
      <c r="E988" s="16">
        <v>21.93</v>
      </c>
      <c r="F988" s="16">
        <v>27</v>
      </c>
      <c r="G988" s="16">
        <v>4.04</v>
      </c>
      <c r="H988" s="16">
        <v>11.19</v>
      </c>
      <c r="I988" s="16">
        <v>166.78</v>
      </c>
      <c r="J988" s="41">
        <v>2.85</v>
      </c>
      <c r="K988" s="16">
        <v>15.31</v>
      </c>
      <c r="L988" s="16">
        <v>23.76</v>
      </c>
      <c r="M988" s="16">
        <v>35.836054214291082</v>
      </c>
      <c r="N988" s="16">
        <f t="shared" si="47"/>
        <v>2.3406958990392606</v>
      </c>
      <c r="O988" s="41">
        <f t="shared" si="46"/>
        <v>2.3406958990392606</v>
      </c>
      <c r="P988" s="1">
        <v>8.452</v>
      </c>
      <c r="Q988" s="16">
        <v>729.24</v>
      </c>
      <c r="S988" s="1"/>
    </row>
    <row r="989" spans="1:19" x14ac:dyDescent="0.2">
      <c r="A989" s="42">
        <f t="shared" si="45"/>
        <v>43034</v>
      </c>
      <c r="B989" s="16">
        <v>0</v>
      </c>
      <c r="C989" s="16">
        <v>90.76</v>
      </c>
      <c r="D989" s="16">
        <v>24.95</v>
      </c>
      <c r="E989" s="16">
        <v>22.26</v>
      </c>
      <c r="F989" s="16">
        <v>30.55</v>
      </c>
      <c r="G989" s="16">
        <v>2.98</v>
      </c>
      <c r="H989" s="16">
        <v>9.5500000000000007</v>
      </c>
      <c r="I989" s="16">
        <v>165.15</v>
      </c>
      <c r="J989" s="41">
        <v>4.13</v>
      </c>
      <c r="K989" s="16">
        <v>22.58</v>
      </c>
      <c r="L989" s="16">
        <v>23.71</v>
      </c>
      <c r="M989" s="16">
        <v>51.385294887623793</v>
      </c>
      <c r="N989" s="16">
        <f t="shared" si="47"/>
        <v>2.2756995078664213</v>
      </c>
      <c r="O989" s="41">
        <f t="shared" si="46"/>
        <v>2.2756995078664213</v>
      </c>
      <c r="P989" s="1">
        <v>12.304</v>
      </c>
      <c r="Q989" s="16">
        <v>729.25</v>
      </c>
      <c r="S989" s="1"/>
    </row>
    <row r="990" spans="1:19" x14ac:dyDescent="0.2">
      <c r="A990" s="42">
        <f t="shared" si="45"/>
        <v>43035</v>
      </c>
      <c r="B990" s="16">
        <v>0.51</v>
      </c>
      <c r="C990" s="16">
        <v>94.32</v>
      </c>
      <c r="D990" s="16">
        <v>24.69</v>
      </c>
      <c r="E990" s="16">
        <v>22.47</v>
      </c>
      <c r="F990" s="16">
        <v>30.42</v>
      </c>
      <c r="G990" s="16">
        <v>1.92</v>
      </c>
      <c r="H990" s="16">
        <v>7.45</v>
      </c>
      <c r="I990" s="16">
        <v>109.76</v>
      </c>
      <c r="J990" s="41">
        <v>2.33</v>
      </c>
      <c r="K990" s="16">
        <v>13.18</v>
      </c>
      <c r="L990" s="16">
        <v>23.51</v>
      </c>
      <c r="M990" s="16">
        <v>29.749949671982279</v>
      </c>
      <c r="N990" s="16">
        <f t="shared" si="47"/>
        <v>2.2572040722293081</v>
      </c>
      <c r="O990" s="41">
        <f t="shared" si="46"/>
        <v>2.2572040722293081</v>
      </c>
      <c r="P990" s="1">
        <v>6.3289999999999997</v>
      </c>
      <c r="Q990" s="16">
        <v>729.53</v>
      </c>
      <c r="S990" s="1"/>
    </row>
    <row r="991" spans="1:19" x14ac:dyDescent="0.2">
      <c r="A991" s="42">
        <f t="shared" si="45"/>
        <v>43036</v>
      </c>
      <c r="B991" s="16">
        <v>5.08</v>
      </c>
      <c r="C991" s="16">
        <v>95.97</v>
      </c>
      <c r="D991" s="16">
        <v>22.78</v>
      </c>
      <c r="E991" s="16">
        <v>21.24</v>
      </c>
      <c r="F991" s="16">
        <v>23.86</v>
      </c>
      <c r="G991" s="16">
        <v>2.88</v>
      </c>
      <c r="H991" s="16">
        <v>9.74</v>
      </c>
      <c r="I991" s="16">
        <v>25.82</v>
      </c>
      <c r="J991" s="41">
        <v>1.0900000000000001</v>
      </c>
      <c r="K991" s="16">
        <v>5.25</v>
      </c>
      <c r="L991" s="16">
        <v>23.7</v>
      </c>
      <c r="M991" s="16">
        <v>12.630820446048796</v>
      </c>
      <c r="N991" s="16">
        <f t="shared" si="47"/>
        <v>2.4058705611521516</v>
      </c>
      <c r="O991" s="41">
        <f t="shared" si="46"/>
        <v>2.4058705611521516</v>
      </c>
      <c r="P991" s="1">
        <v>1.5369999999999999</v>
      </c>
      <c r="Q991" s="16">
        <v>730.7</v>
      </c>
      <c r="S991" s="1"/>
    </row>
    <row r="992" spans="1:19" x14ac:dyDescent="0.2">
      <c r="A992" s="42">
        <f t="shared" si="45"/>
        <v>43037</v>
      </c>
      <c r="B992" s="16">
        <v>7.24</v>
      </c>
      <c r="C992" s="16">
        <v>95.23</v>
      </c>
      <c r="D992" s="16">
        <v>24.14</v>
      </c>
      <c r="E992" s="16">
        <v>21.85</v>
      </c>
      <c r="F992" s="16">
        <v>30.84</v>
      </c>
      <c r="G992" s="16">
        <v>1.72</v>
      </c>
      <c r="H992" s="16">
        <v>6.55</v>
      </c>
      <c r="I992" s="16">
        <v>131.34</v>
      </c>
      <c r="J992" s="41">
        <v>2.4</v>
      </c>
      <c r="K992" s="16">
        <v>12.66</v>
      </c>
      <c r="L992" s="16">
        <v>23.43</v>
      </c>
      <c r="M992" s="16">
        <v>28.727318912016258</v>
      </c>
      <c r="N992" s="16">
        <f t="shared" si="47"/>
        <v>2.2691405143772716</v>
      </c>
      <c r="O992" s="41">
        <f t="shared" si="46"/>
        <v>2.2691405143772716</v>
      </c>
      <c r="P992" s="1">
        <v>6.1109999999999998</v>
      </c>
      <c r="Q992" s="16">
        <v>731.03</v>
      </c>
      <c r="S992" s="1"/>
    </row>
    <row r="993" spans="1:19" x14ac:dyDescent="0.2">
      <c r="A993" s="42">
        <f t="shared" si="45"/>
        <v>43038</v>
      </c>
      <c r="B993" s="16">
        <v>2.16</v>
      </c>
      <c r="C993" s="16">
        <v>92.04</v>
      </c>
      <c r="D993" s="16">
        <v>24.68</v>
      </c>
      <c r="E993" s="16">
        <v>22.2</v>
      </c>
      <c r="F993" s="16">
        <v>29.43</v>
      </c>
      <c r="G993" s="16">
        <v>2.4500000000000002</v>
      </c>
      <c r="H993" s="16">
        <v>9.33</v>
      </c>
      <c r="I993" s="16">
        <v>356.28</v>
      </c>
      <c r="J993" s="41">
        <v>2.73</v>
      </c>
      <c r="K993" s="16">
        <v>14.13</v>
      </c>
      <c r="L993" s="16">
        <v>23.38</v>
      </c>
      <c r="M993" s="16">
        <v>32.191096131265837</v>
      </c>
      <c r="N993" s="16">
        <f t="shared" si="47"/>
        <v>2.2782092095729536</v>
      </c>
      <c r="O993" s="41">
        <f t="shared" si="46"/>
        <v>2.2782092095729536</v>
      </c>
      <c r="P993" s="1">
        <v>6.38</v>
      </c>
      <c r="Q993" s="16">
        <v>730.88</v>
      </c>
      <c r="S993" s="1"/>
    </row>
    <row r="994" spans="1:19" x14ac:dyDescent="0.2">
      <c r="A994" s="42">
        <f t="shared" si="45"/>
        <v>43039</v>
      </c>
      <c r="B994" s="16">
        <v>0.38</v>
      </c>
      <c r="C994" s="16">
        <v>92.23</v>
      </c>
      <c r="D994" s="16">
        <v>24.76</v>
      </c>
      <c r="E994" s="16">
        <v>22.11</v>
      </c>
      <c r="F994" s="16">
        <v>29.12</v>
      </c>
      <c r="G994" s="16">
        <v>3.24</v>
      </c>
      <c r="H994" s="16">
        <v>9.4499999999999993</v>
      </c>
      <c r="I994" s="16">
        <v>345.52</v>
      </c>
      <c r="J994" s="41">
        <v>2.87</v>
      </c>
      <c r="K994" s="16">
        <v>15.71</v>
      </c>
      <c r="L994" s="16">
        <v>23.27</v>
      </c>
      <c r="M994" s="16">
        <v>35.284649220196521</v>
      </c>
      <c r="N994" s="16">
        <f t="shared" si="47"/>
        <v>2.2459993138253673</v>
      </c>
      <c r="O994" s="41">
        <f t="shared" si="46"/>
        <v>2.2459993138253673</v>
      </c>
      <c r="P994" s="1">
        <v>7.5019999999999998</v>
      </c>
      <c r="Q994" s="16">
        <v>730.48</v>
      </c>
      <c r="S994" s="1"/>
    </row>
    <row r="995" spans="1:19" x14ac:dyDescent="0.2">
      <c r="A995" s="42">
        <f t="shared" si="45"/>
        <v>43040</v>
      </c>
      <c r="B995" s="16">
        <v>4.5750000000000002</v>
      </c>
      <c r="C995" s="16">
        <v>94.05</v>
      </c>
      <c r="D995" s="16">
        <v>25.17</v>
      </c>
      <c r="E995" s="16">
        <v>22.99</v>
      </c>
      <c r="F995" s="16">
        <v>28.23</v>
      </c>
      <c r="G995" s="16">
        <v>2.72</v>
      </c>
      <c r="H995" s="16">
        <v>7.35</v>
      </c>
      <c r="I995" s="16">
        <v>354.89</v>
      </c>
      <c r="J995" s="41">
        <v>2.41</v>
      </c>
      <c r="K995" s="16">
        <v>13.85</v>
      </c>
      <c r="L995" s="16">
        <v>23.14</v>
      </c>
      <c r="M995" s="16">
        <v>31.465249475767813</v>
      </c>
      <c r="N995" s="16">
        <f t="shared" si="47"/>
        <v>2.271859167925474</v>
      </c>
      <c r="O995" s="41">
        <f t="shared" si="46"/>
        <v>2.271859167925474</v>
      </c>
      <c r="P995" s="1">
        <v>6.6050000000000004</v>
      </c>
      <c r="Q995" s="16">
        <v>729.73</v>
      </c>
      <c r="S995" s="1"/>
    </row>
    <row r="996" spans="1:19" x14ac:dyDescent="0.2">
      <c r="A996" s="42">
        <f t="shared" si="45"/>
        <v>43041</v>
      </c>
      <c r="B996" s="16">
        <v>0.25</v>
      </c>
      <c r="C996" s="16">
        <v>93.46</v>
      </c>
      <c r="D996" s="16">
        <v>25.62</v>
      </c>
      <c r="E996" s="16">
        <v>23.49</v>
      </c>
      <c r="F996" s="16">
        <v>29.47</v>
      </c>
      <c r="G996" s="16">
        <v>1.64</v>
      </c>
      <c r="H996" s="16">
        <v>5.65</v>
      </c>
      <c r="I996" s="16">
        <v>337.43</v>
      </c>
      <c r="J996" s="41">
        <v>2.34</v>
      </c>
      <c r="K996" s="16">
        <v>12.86</v>
      </c>
      <c r="L996" s="16">
        <v>23.02</v>
      </c>
      <c r="M996" s="16">
        <v>29.659661640200898</v>
      </c>
      <c r="N996" s="16">
        <f t="shared" si="47"/>
        <v>2.3063500497823406</v>
      </c>
      <c r="O996" s="41">
        <f t="shared" si="46"/>
        <v>2.3063500497823406</v>
      </c>
      <c r="P996" s="1">
        <v>5.95</v>
      </c>
      <c r="Q996" s="16">
        <v>729.8</v>
      </c>
      <c r="S996" s="1"/>
    </row>
    <row r="997" spans="1:19" x14ac:dyDescent="0.2">
      <c r="A997" s="42">
        <f t="shared" si="45"/>
        <v>43042</v>
      </c>
      <c r="B997" s="16">
        <v>0.63500000000000001</v>
      </c>
      <c r="C997" s="16">
        <v>92.1</v>
      </c>
      <c r="D997" s="16">
        <v>25.09</v>
      </c>
      <c r="E997" s="16">
        <v>22.85</v>
      </c>
      <c r="F997" s="16">
        <v>29.24</v>
      </c>
      <c r="G997" s="16">
        <v>2.36</v>
      </c>
      <c r="H997" s="16">
        <v>6.55</v>
      </c>
      <c r="I997" s="16">
        <v>330.43</v>
      </c>
      <c r="J997" s="41">
        <v>3</v>
      </c>
      <c r="K997" s="16">
        <v>16.18</v>
      </c>
      <c r="L997" s="16">
        <v>23.08</v>
      </c>
      <c r="M997" s="16">
        <v>36.454332831925157</v>
      </c>
      <c r="N997" s="16">
        <f t="shared" si="47"/>
        <v>2.2530490007370307</v>
      </c>
      <c r="O997" s="41">
        <f t="shared" si="46"/>
        <v>2.2530490007370307</v>
      </c>
      <c r="P997" s="1">
        <v>8.5980000000000008</v>
      </c>
      <c r="Q997" s="16">
        <v>729.82</v>
      </c>
      <c r="S997" s="1"/>
    </row>
    <row r="998" spans="1:19" x14ac:dyDescent="0.2">
      <c r="A998" s="42">
        <f t="shared" si="45"/>
        <v>43043</v>
      </c>
      <c r="B998" s="16">
        <v>33.78</v>
      </c>
      <c r="C998" s="16">
        <v>96.25</v>
      </c>
      <c r="D998" s="16">
        <v>23.73</v>
      </c>
      <c r="E998" s="16">
        <v>22.09</v>
      </c>
      <c r="F998" s="16">
        <v>28.98</v>
      </c>
      <c r="G998" s="16">
        <v>1.87</v>
      </c>
      <c r="H998" s="16">
        <v>10.17</v>
      </c>
      <c r="I998" s="16">
        <v>315.19</v>
      </c>
      <c r="J998" s="41">
        <v>1.8</v>
      </c>
      <c r="K998" s="16">
        <v>9.7799999999999994</v>
      </c>
      <c r="L998" s="16">
        <v>23.07</v>
      </c>
      <c r="M998" s="16">
        <v>22.350564667398764</v>
      </c>
      <c r="N998" s="16">
        <f t="shared" si="47"/>
        <v>2.285333810572471</v>
      </c>
      <c r="O998" s="41">
        <f t="shared" si="46"/>
        <v>2.285333810572471</v>
      </c>
      <c r="P998" s="1">
        <v>5.38</v>
      </c>
      <c r="Q998" s="16">
        <v>729.48</v>
      </c>
      <c r="S998" s="1"/>
    </row>
    <row r="999" spans="1:19" x14ac:dyDescent="0.2">
      <c r="A999" s="42">
        <f t="shared" si="45"/>
        <v>43044</v>
      </c>
      <c r="B999" s="16">
        <v>43.43</v>
      </c>
      <c r="C999" s="16">
        <v>96.99</v>
      </c>
      <c r="D999" s="16">
        <v>23.48</v>
      </c>
      <c r="E999" s="16">
        <v>22.08</v>
      </c>
      <c r="F999" s="16">
        <v>28.14</v>
      </c>
      <c r="G999" s="16">
        <v>1.63</v>
      </c>
      <c r="H999" s="16">
        <v>6.49</v>
      </c>
      <c r="I999" s="16">
        <v>233.29</v>
      </c>
      <c r="J999" s="41">
        <v>1.86</v>
      </c>
      <c r="K999" s="16">
        <v>9.74</v>
      </c>
      <c r="L999" s="16">
        <v>22.98</v>
      </c>
      <c r="M999" s="16">
        <v>22.727614400120267</v>
      </c>
      <c r="N999" s="16">
        <f t="shared" si="47"/>
        <v>2.3334306365626558</v>
      </c>
      <c r="O999" s="41">
        <f t="shared" si="46"/>
        <v>2.3334306365626558</v>
      </c>
      <c r="P999" s="1">
        <v>5.0129999999999999</v>
      </c>
      <c r="Q999" s="16">
        <v>730.45</v>
      </c>
      <c r="S999" s="1"/>
    </row>
    <row r="1000" spans="1:19" x14ac:dyDescent="0.2">
      <c r="A1000" s="42">
        <f t="shared" si="45"/>
        <v>43045</v>
      </c>
      <c r="B1000" s="16">
        <v>0.125</v>
      </c>
      <c r="C1000" s="16">
        <v>93.56</v>
      </c>
      <c r="D1000" s="16">
        <v>24.38</v>
      </c>
      <c r="E1000" s="16">
        <v>22.01</v>
      </c>
      <c r="F1000" s="16">
        <v>27.84</v>
      </c>
      <c r="G1000" s="16">
        <v>2.72</v>
      </c>
      <c r="H1000" s="16">
        <v>9.3699999999999992</v>
      </c>
      <c r="I1000" s="16">
        <v>319.16000000000003</v>
      </c>
      <c r="J1000" s="41">
        <v>3.72</v>
      </c>
      <c r="K1000" s="16">
        <v>21.26</v>
      </c>
      <c r="L1000" s="16">
        <v>22.9</v>
      </c>
      <c r="M1000" s="16">
        <v>47.659379976101754</v>
      </c>
      <c r="N1000" s="16">
        <f t="shared" si="47"/>
        <v>2.2417394156209665</v>
      </c>
      <c r="O1000" s="41">
        <f t="shared" si="46"/>
        <v>2.2417394156209665</v>
      </c>
      <c r="P1000" s="1">
        <v>11.423999999999999</v>
      </c>
      <c r="Q1000" s="16">
        <v>730.47</v>
      </c>
      <c r="S1000" s="1"/>
    </row>
    <row r="1001" spans="1:19" x14ac:dyDescent="0.2">
      <c r="A1001" s="42">
        <f t="shared" si="45"/>
        <v>43046</v>
      </c>
      <c r="B1001" s="16">
        <v>12.32</v>
      </c>
      <c r="C1001" s="16">
        <v>97.18</v>
      </c>
      <c r="D1001" s="16">
        <v>23.56</v>
      </c>
      <c r="E1001" s="16">
        <v>22.18</v>
      </c>
      <c r="F1001" s="16">
        <v>26.7</v>
      </c>
      <c r="G1001" s="16">
        <v>2.85</v>
      </c>
      <c r="H1001" s="16">
        <v>7.72</v>
      </c>
      <c r="I1001" s="16">
        <v>335.57</v>
      </c>
      <c r="J1001" s="41">
        <v>1.83</v>
      </c>
      <c r="K1001" s="16">
        <v>10.65</v>
      </c>
      <c r="L1001" s="16">
        <v>22.87</v>
      </c>
      <c r="M1001" s="16">
        <v>24.833615141432528</v>
      </c>
      <c r="N1001" s="16">
        <f t="shared" si="47"/>
        <v>2.3317948489608007</v>
      </c>
      <c r="O1001" s="41">
        <f t="shared" si="46"/>
        <v>2.3317948489608007</v>
      </c>
      <c r="P1001" s="1">
        <v>5.2370000000000001</v>
      </c>
      <c r="Q1001" s="16">
        <v>729.37</v>
      </c>
      <c r="S1001" s="1"/>
    </row>
    <row r="1002" spans="1:19" x14ac:dyDescent="0.2">
      <c r="A1002" s="42">
        <f t="shared" si="45"/>
        <v>43047</v>
      </c>
      <c r="B1002" s="16">
        <v>32.89</v>
      </c>
      <c r="C1002" s="16">
        <v>95.84</v>
      </c>
      <c r="D1002" s="16">
        <v>23.9</v>
      </c>
      <c r="E1002" s="16">
        <v>21.13</v>
      </c>
      <c r="F1002" s="16">
        <v>28.04</v>
      </c>
      <c r="G1002" s="16">
        <v>2.82</v>
      </c>
      <c r="H1002" s="16">
        <v>13.9</v>
      </c>
      <c r="I1002" s="16">
        <v>318.07</v>
      </c>
      <c r="J1002" s="41">
        <v>2.79</v>
      </c>
      <c r="K1002" s="16">
        <v>15.56</v>
      </c>
      <c r="L1002" s="16">
        <v>22.77</v>
      </c>
      <c r="M1002" s="16">
        <v>35.341500440208151</v>
      </c>
      <c r="N1002" s="16">
        <f t="shared" si="47"/>
        <v>2.2713046555403693</v>
      </c>
      <c r="O1002" s="41">
        <f t="shared" si="46"/>
        <v>2.2713046555403693</v>
      </c>
      <c r="P1002" s="1">
        <v>9.1240000000000006</v>
      </c>
      <c r="Q1002" s="16">
        <v>728.48</v>
      </c>
      <c r="S1002" s="1"/>
    </row>
    <row r="1003" spans="1:19" x14ac:dyDescent="0.2">
      <c r="A1003" s="42">
        <f t="shared" si="45"/>
        <v>43048</v>
      </c>
      <c r="B1003" s="16">
        <v>32.385000000000005</v>
      </c>
      <c r="C1003" s="16">
        <v>99.15</v>
      </c>
      <c r="D1003" s="16">
        <v>22.81</v>
      </c>
      <c r="E1003" s="16">
        <v>21.1</v>
      </c>
      <c r="F1003" s="16">
        <v>25.53</v>
      </c>
      <c r="G1003" s="16">
        <v>2.19</v>
      </c>
      <c r="H1003" s="16">
        <v>8.86</v>
      </c>
      <c r="I1003" s="16">
        <v>278.52999999999997</v>
      </c>
      <c r="J1003" s="41">
        <v>1.22</v>
      </c>
      <c r="K1003" s="16">
        <v>7.25</v>
      </c>
      <c r="L1003" s="16">
        <v>22.83</v>
      </c>
      <c r="M1003" s="16">
        <v>17.322601297555654</v>
      </c>
      <c r="N1003" s="16">
        <f t="shared" si="47"/>
        <v>2.389324316904228</v>
      </c>
      <c r="O1003" s="41">
        <f t="shared" si="46"/>
        <v>2.389324316904228</v>
      </c>
      <c r="P1003" s="1">
        <v>4.1059999999999999</v>
      </c>
      <c r="Q1003" s="16">
        <v>728.83</v>
      </c>
      <c r="S1003" s="1"/>
    </row>
    <row r="1004" spans="1:19" x14ac:dyDescent="0.2">
      <c r="A1004" s="42">
        <f t="shared" si="45"/>
        <v>43049</v>
      </c>
      <c r="B1004" s="16">
        <v>0.51</v>
      </c>
      <c r="C1004" s="16">
        <v>98.1</v>
      </c>
      <c r="D1004" s="16">
        <v>23.34</v>
      </c>
      <c r="E1004" s="16">
        <v>22.35</v>
      </c>
      <c r="F1004" s="16">
        <v>27.74</v>
      </c>
      <c r="G1004" s="16">
        <v>2.23</v>
      </c>
      <c r="H1004" s="16">
        <v>6.08</v>
      </c>
      <c r="I1004" s="16">
        <v>291.27999999999997</v>
      </c>
      <c r="J1004" s="41">
        <v>2.0499999999999998</v>
      </c>
      <c r="K1004" s="16">
        <v>12.04</v>
      </c>
      <c r="L1004" s="16">
        <v>22.68</v>
      </c>
      <c r="M1004" s="16">
        <v>27.562214501899504</v>
      </c>
      <c r="N1004" s="16">
        <f t="shared" si="47"/>
        <v>2.289220473579693</v>
      </c>
      <c r="O1004" s="41">
        <f t="shared" si="46"/>
        <v>2.289220473579693</v>
      </c>
      <c r="P1004" s="1">
        <v>6.2080000000000002</v>
      </c>
      <c r="Q1004" s="16">
        <v>728.81</v>
      </c>
      <c r="S1004" s="1"/>
    </row>
    <row r="1005" spans="1:19" x14ac:dyDescent="0.2">
      <c r="A1005" s="42">
        <f t="shared" si="45"/>
        <v>43050</v>
      </c>
      <c r="B1005" s="16">
        <v>12.955</v>
      </c>
      <c r="C1005" s="16">
        <v>95.27</v>
      </c>
      <c r="D1005" s="16">
        <v>24.23</v>
      </c>
      <c r="E1005" s="16">
        <v>22.55</v>
      </c>
      <c r="F1005" s="16">
        <v>28.85</v>
      </c>
      <c r="G1005" s="16">
        <v>1.88</v>
      </c>
      <c r="H1005" s="16">
        <v>6.92</v>
      </c>
      <c r="I1005" s="16">
        <v>290.20999999999998</v>
      </c>
      <c r="J1005" s="41">
        <v>2.39</v>
      </c>
      <c r="K1005" s="16">
        <v>12.83</v>
      </c>
      <c r="L1005" s="16">
        <v>22.59</v>
      </c>
      <c r="M1005" s="16">
        <v>29.407632751486727</v>
      </c>
      <c r="N1005" s="16">
        <f t="shared" si="47"/>
        <v>2.2920992012070713</v>
      </c>
      <c r="O1005" s="41">
        <f t="shared" si="46"/>
        <v>2.2920992012070713</v>
      </c>
      <c r="P1005" s="1">
        <v>6.6429999999999998</v>
      </c>
      <c r="Q1005" s="16">
        <v>728.23</v>
      </c>
      <c r="S1005" s="1"/>
    </row>
    <row r="1006" spans="1:19" x14ac:dyDescent="0.2">
      <c r="A1006" s="42">
        <f t="shared" si="45"/>
        <v>43051</v>
      </c>
      <c r="B1006" s="16">
        <v>3.1749999999999998</v>
      </c>
      <c r="C1006" s="16">
        <v>92.33</v>
      </c>
      <c r="D1006" s="16">
        <v>25.17</v>
      </c>
      <c r="E1006" s="16">
        <v>23.05</v>
      </c>
      <c r="F1006" s="16">
        <v>30.64</v>
      </c>
      <c r="G1006" s="16">
        <v>2.09</v>
      </c>
      <c r="H1006" s="16">
        <v>7.25</v>
      </c>
      <c r="I1006" s="16">
        <v>11.4</v>
      </c>
      <c r="J1006" s="41">
        <v>3.44</v>
      </c>
      <c r="K1006" s="16">
        <v>18.63</v>
      </c>
      <c r="L1006" s="16">
        <v>22.49</v>
      </c>
      <c r="M1006" s="16">
        <v>42.31294609415702</v>
      </c>
      <c r="N1006" s="16">
        <f t="shared" si="47"/>
        <v>2.2712263067180367</v>
      </c>
      <c r="O1006" s="41">
        <f t="shared" si="46"/>
        <v>2.2712263067180367</v>
      </c>
      <c r="P1006" s="1">
        <v>10.01</v>
      </c>
      <c r="Q1006" s="16">
        <v>728.01</v>
      </c>
      <c r="S1006" s="1"/>
    </row>
    <row r="1007" spans="1:19" x14ac:dyDescent="0.2">
      <c r="A1007" s="42">
        <f t="shared" si="45"/>
        <v>43052</v>
      </c>
      <c r="B1007" s="16">
        <v>26.164999999999999</v>
      </c>
      <c r="C1007" s="16">
        <v>99.01</v>
      </c>
      <c r="D1007" s="16">
        <v>23.4</v>
      </c>
      <c r="E1007" s="16">
        <v>22.2</v>
      </c>
      <c r="F1007" s="16">
        <v>27.77</v>
      </c>
      <c r="G1007" s="16">
        <v>2.29</v>
      </c>
      <c r="H1007" s="16">
        <v>11.35</v>
      </c>
      <c r="I1007" s="16">
        <v>245.27</v>
      </c>
      <c r="J1007" s="41">
        <v>1.17</v>
      </c>
      <c r="K1007" s="16">
        <v>7.16</v>
      </c>
      <c r="L1007" s="16">
        <v>22.49</v>
      </c>
      <c r="M1007" s="16">
        <v>17.103577220459179</v>
      </c>
      <c r="N1007" s="16">
        <f t="shared" si="47"/>
        <v>2.3887677682205557</v>
      </c>
      <c r="O1007" s="41">
        <f t="shared" si="46"/>
        <v>2.3887677682205557</v>
      </c>
      <c r="P1007" s="1">
        <v>3.6349999999999998</v>
      </c>
      <c r="Q1007" s="16">
        <v>728.22</v>
      </c>
      <c r="S1007" s="1"/>
    </row>
    <row r="1008" spans="1:19" x14ac:dyDescent="0.2">
      <c r="A1008" s="42">
        <f t="shared" si="45"/>
        <v>43053</v>
      </c>
      <c r="B1008" s="16">
        <v>19.685000000000002</v>
      </c>
      <c r="C1008" s="16">
        <v>96.51</v>
      </c>
      <c r="D1008" s="16">
        <v>23.66</v>
      </c>
      <c r="E1008" s="16">
        <v>21.81</v>
      </c>
      <c r="F1008" s="16">
        <v>30.52</v>
      </c>
      <c r="G1008" s="16">
        <v>2.36</v>
      </c>
      <c r="H1008" s="16">
        <v>6.78</v>
      </c>
      <c r="I1008" s="16">
        <v>159.28</v>
      </c>
      <c r="J1008" s="41">
        <v>2.2599999999999998</v>
      </c>
      <c r="K1008" s="16">
        <v>11.91</v>
      </c>
      <c r="L1008" s="16">
        <v>22.36</v>
      </c>
      <c r="M1008" s="16">
        <v>27.270009599043377</v>
      </c>
      <c r="N1008" s="16">
        <f t="shared" si="47"/>
        <v>2.2896733500456237</v>
      </c>
      <c r="O1008" s="41">
        <f t="shared" si="46"/>
        <v>2.2896733500456237</v>
      </c>
      <c r="P1008" s="1">
        <v>6.875</v>
      </c>
      <c r="Q1008" s="16">
        <v>728.74</v>
      </c>
      <c r="S1008" s="1"/>
    </row>
    <row r="1009" spans="1:19" x14ac:dyDescent="0.2">
      <c r="A1009" s="42">
        <f t="shared" si="45"/>
        <v>43054</v>
      </c>
      <c r="B1009" s="16">
        <v>9.5250000000000004</v>
      </c>
      <c r="C1009" s="16">
        <v>95.07</v>
      </c>
      <c r="D1009" s="16">
        <v>23.5</v>
      </c>
      <c r="E1009" s="16">
        <v>21.57</v>
      </c>
      <c r="F1009" s="16">
        <v>29.62</v>
      </c>
      <c r="G1009" s="16">
        <v>2.79</v>
      </c>
      <c r="H1009" s="16">
        <v>8.64</v>
      </c>
      <c r="I1009" s="16">
        <v>179.71</v>
      </c>
      <c r="J1009" s="41">
        <v>2.5</v>
      </c>
      <c r="K1009" s="16">
        <v>13.28</v>
      </c>
      <c r="L1009" s="16">
        <v>22.37</v>
      </c>
      <c r="M1009" s="16">
        <v>30.520465143203726</v>
      </c>
      <c r="N1009" s="16">
        <f t="shared" si="47"/>
        <v>2.2982277969279914</v>
      </c>
      <c r="O1009" s="41">
        <f t="shared" si="46"/>
        <v>2.2982277969279914</v>
      </c>
      <c r="P1009" s="1">
        <v>7.6360000000000001</v>
      </c>
      <c r="Q1009" s="16">
        <v>729.41</v>
      </c>
      <c r="S1009" s="1"/>
    </row>
    <row r="1010" spans="1:19" x14ac:dyDescent="0.2">
      <c r="A1010" s="42">
        <f t="shared" si="45"/>
        <v>43055</v>
      </c>
      <c r="B1010" s="16">
        <v>81.150000000000006</v>
      </c>
      <c r="C1010" s="16">
        <v>96.59</v>
      </c>
      <c r="D1010" s="16">
        <v>22.97</v>
      </c>
      <c r="E1010" s="16">
        <v>21.3</v>
      </c>
      <c r="F1010" s="16">
        <v>26.82</v>
      </c>
      <c r="G1010" s="16">
        <v>3.1</v>
      </c>
      <c r="H1010" s="16">
        <v>12.41</v>
      </c>
      <c r="I1010" s="16">
        <v>232.61</v>
      </c>
      <c r="J1010" s="41">
        <v>1.66</v>
      </c>
      <c r="K1010" s="16">
        <v>8.31</v>
      </c>
      <c r="L1010" s="16">
        <v>22.36</v>
      </c>
      <c r="M1010" s="16">
        <v>19.29865639312705</v>
      </c>
      <c r="N1010" s="16">
        <f t="shared" si="47"/>
        <v>2.3223413228793079</v>
      </c>
      <c r="O1010" s="41">
        <f t="shared" si="46"/>
        <v>2.3223413228793079</v>
      </c>
      <c r="P1010" s="1">
        <v>4.6269999999999998</v>
      </c>
      <c r="Q1010" s="16">
        <v>730.06</v>
      </c>
      <c r="S1010" s="1"/>
    </row>
    <row r="1011" spans="1:19" x14ac:dyDescent="0.2">
      <c r="A1011" s="42">
        <f t="shared" si="45"/>
        <v>43056</v>
      </c>
      <c r="B1011" s="16">
        <v>43.94</v>
      </c>
      <c r="C1011" s="16">
        <v>99.34</v>
      </c>
      <c r="D1011" s="16">
        <v>22.44</v>
      </c>
      <c r="E1011" s="16">
        <v>21.14</v>
      </c>
      <c r="F1011" s="16">
        <v>26.75</v>
      </c>
      <c r="G1011" s="16">
        <v>2.73</v>
      </c>
      <c r="H1011" s="16">
        <v>10.130000000000001</v>
      </c>
      <c r="I1011" s="16">
        <v>288.74</v>
      </c>
      <c r="J1011" s="41">
        <v>1.54</v>
      </c>
      <c r="K1011" s="16">
        <v>9.89</v>
      </c>
      <c r="L1011" s="16">
        <v>22.33</v>
      </c>
      <c r="M1011" s="16">
        <v>22.721825598082606</v>
      </c>
      <c r="N1011" s="16">
        <f t="shared" si="47"/>
        <v>2.2974545599679077</v>
      </c>
      <c r="O1011" s="41">
        <f t="shared" si="46"/>
        <v>2.2974545599679077</v>
      </c>
      <c r="P1011" s="1">
        <v>6.4669999999999996</v>
      </c>
      <c r="Q1011" s="16">
        <v>730.6</v>
      </c>
      <c r="S1011" s="1"/>
    </row>
    <row r="1012" spans="1:19" x14ac:dyDescent="0.2">
      <c r="A1012" s="42">
        <f t="shared" ref="A1012:A1055" si="48">A1011+1</f>
        <v>43057</v>
      </c>
      <c r="B1012" s="16">
        <v>4.9550000000000001</v>
      </c>
      <c r="C1012" s="16">
        <v>96.33</v>
      </c>
      <c r="D1012" s="16">
        <v>23.19</v>
      </c>
      <c r="E1012" s="16">
        <v>21.32</v>
      </c>
      <c r="F1012" s="16">
        <v>27.3</v>
      </c>
      <c r="G1012" s="16">
        <v>3.08</v>
      </c>
      <c r="H1012" s="16">
        <v>10.050000000000001</v>
      </c>
      <c r="I1012" s="16">
        <v>302.27</v>
      </c>
      <c r="J1012" s="41">
        <v>2.44</v>
      </c>
      <c r="K1012" s="16">
        <v>15.1</v>
      </c>
      <c r="L1012" s="16">
        <v>22.26</v>
      </c>
      <c r="M1012" s="16">
        <v>33.595874225747728</v>
      </c>
      <c r="N1012" s="16">
        <f t="shared" si="47"/>
        <v>2.2248923328309753</v>
      </c>
      <c r="O1012" s="41">
        <f t="shared" si="46"/>
        <v>2.2248923328309753</v>
      </c>
      <c r="P1012" s="1">
        <v>7.6</v>
      </c>
      <c r="Q1012" s="16">
        <v>729.73</v>
      </c>
      <c r="S1012" s="1"/>
    </row>
    <row r="1013" spans="1:19" x14ac:dyDescent="0.2">
      <c r="A1013" s="42">
        <f t="shared" si="48"/>
        <v>43058</v>
      </c>
      <c r="B1013" s="16">
        <v>14.225000000000001</v>
      </c>
      <c r="C1013" s="16">
        <v>95.78</v>
      </c>
      <c r="D1013" s="16">
        <v>23.38</v>
      </c>
      <c r="E1013" s="16">
        <v>21.44</v>
      </c>
      <c r="F1013" s="16">
        <v>27.16</v>
      </c>
      <c r="G1013" s="16">
        <v>3.08</v>
      </c>
      <c r="H1013" s="16">
        <v>8.11</v>
      </c>
      <c r="I1013" s="16">
        <v>314.68</v>
      </c>
      <c r="J1013" s="41">
        <v>2.78</v>
      </c>
      <c r="K1013" s="16">
        <v>17.96</v>
      </c>
      <c r="L1013" s="16">
        <v>22.17</v>
      </c>
      <c r="M1013" s="16">
        <v>41.453524991640798</v>
      </c>
      <c r="N1013" s="16">
        <f t="shared" si="47"/>
        <v>2.3081027278196435</v>
      </c>
      <c r="O1013" s="41">
        <f t="shared" si="46"/>
        <v>2.3081027278196435</v>
      </c>
      <c r="P1013" s="1">
        <v>10.096</v>
      </c>
      <c r="Q1013" s="16">
        <v>729.43</v>
      </c>
      <c r="S1013" s="1"/>
    </row>
    <row r="1014" spans="1:19" x14ac:dyDescent="0.2">
      <c r="A1014" s="42">
        <f t="shared" si="48"/>
        <v>43059</v>
      </c>
      <c r="B1014" s="16">
        <v>0.38</v>
      </c>
      <c r="C1014" s="16">
        <v>93.09</v>
      </c>
      <c r="D1014" s="16">
        <v>24.01</v>
      </c>
      <c r="E1014" s="16">
        <v>21.77</v>
      </c>
      <c r="F1014" s="16">
        <v>28.29</v>
      </c>
      <c r="G1014" s="16">
        <v>3.02</v>
      </c>
      <c r="H1014" s="16">
        <v>8.27</v>
      </c>
      <c r="I1014" s="16">
        <v>318.7</v>
      </c>
      <c r="J1014" s="41">
        <v>3.66</v>
      </c>
      <c r="K1014" s="16">
        <v>21.96</v>
      </c>
      <c r="L1014" s="16">
        <v>22.15</v>
      </c>
      <c r="M1014" s="16">
        <v>49.351006171554168</v>
      </c>
      <c r="N1014" s="16">
        <f t="shared" si="47"/>
        <v>2.2473135779396252</v>
      </c>
      <c r="O1014" s="41">
        <f t="shared" si="46"/>
        <v>2.2473135779396252</v>
      </c>
      <c r="P1014" s="1">
        <v>11.922000000000001</v>
      </c>
      <c r="Q1014" s="16">
        <v>729.73</v>
      </c>
      <c r="S1014" s="1"/>
    </row>
    <row r="1015" spans="1:19" x14ac:dyDescent="0.2">
      <c r="A1015" s="42">
        <f t="shared" si="48"/>
        <v>43060</v>
      </c>
      <c r="B1015" s="16">
        <v>0.38</v>
      </c>
      <c r="C1015" s="16">
        <v>93.61</v>
      </c>
      <c r="D1015" s="16">
        <v>24.37</v>
      </c>
      <c r="E1015" s="16">
        <v>22.16</v>
      </c>
      <c r="F1015" s="16">
        <v>28.44</v>
      </c>
      <c r="G1015" s="16">
        <v>2.65</v>
      </c>
      <c r="H1015" s="16">
        <v>7.82</v>
      </c>
      <c r="I1015" s="16">
        <v>295.57</v>
      </c>
      <c r="J1015" s="41">
        <v>3.03</v>
      </c>
      <c r="K1015" s="16">
        <v>17.809999999999999</v>
      </c>
      <c r="L1015" s="16">
        <v>22.03</v>
      </c>
      <c r="M1015" s="16">
        <v>40.441607835445957</v>
      </c>
      <c r="N1015" s="16">
        <f t="shared" si="47"/>
        <v>2.2707247521305987</v>
      </c>
      <c r="O1015" s="41">
        <f t="shared" si="46"/>
        <v>2.2707247521305987</v>
      </c>
      <c r="P1015" s="1">
        <v>9.4559999999999995</v>
      </c>
      <c r="Q1015" s="16">
        <v>729.63</v>
      </c>
      <c r="S1015" s="1"/>
    </row>
    <row r="1016" spans="1:19" x14ac:dyDescent="0.2">
      <c r="A1016" s="42">
        <f t="shared" si="48"/>
        <v>43061</v>
      </c>
      <c r="B1016" s="16">
        <v>0.63500000000000001</v>
      </c>
      <c r="C1016" s="16">
        <v>97.33</v>
      </c>
      <c r="D1016" s="16">
        <v>23.88</v>
      </c>
      <c r="E1016" s="16">
        <v>22.71</v>
      </c>
      <c r="F1016" s="16">
        <v>26.86</v>
      </c>
      <c r="G1016" s="16">
        <v>2.08</v>
      </c>
      <c r="H1016" s="16">
        <v>5.66</v>
      </c>
      <c r="I1016" s="16">
        <v>288.61</v>
      </c>
      <c r="J1016" s="41">
        <v>1.63</v>
      </c>
      <c r="K1016" s="16">
        <v>9.86</v>
      </c>
      <c r="L1016" s="16">
        <v>21.97</v>
      </c>
      <c r="M1016" s="16">
        <v>23.06431531863899</v>
      </c>
      <c r="N1016" s="16">
        <f t="shared" si="47"/>
        <v>2.3391800526003035</v>
      </c>
      <c r="O1016" s="41">
        <f t="shared" si="46"/>
        <v>2.3391800526003035</v>
      </c>
      <c r="P1016" s="1">
        <v>4.6890000000000001</v>
      </c>
      <c r="Q1016" s="16">
        <v>730.03</v>
      </c>
      <c r="S1016" s="1"/>
    </row>
    <row r="1017" spans="1:19" x14ac:dyDescent="0.2">
      <c r="A1017" s="42">
        <f t="shared" si="48"/>
        <v>43062</v>
      </c>
      <c r="B1017" s="16">
        <v>4.0599999999999996</v>
      </c>
      <c r="C1017" s="16">
        <v>97.96</v>
      </c>
      <c r="D1017" s="16">
        <v>23.51</v>
      </c>
      <c r="E1017" s="16">
        <v>21.91</v>
      </c>
      <c r="F1017" s="16">
        <v>28</v>
      </c>
      <c r="G1017" s="16">
        <v>2.16</v>
      </c>
      <c r="H1017" s="16">
        <v>6.35</v>
      </c>
      <c r="I1017" s="16">
        <v>290.69</v>
      </c>
      <c r="J1017" s="41">
        <v>2.11</v>
      </c>
      <c r="K1017" s="16">
        <v>12.05</v>
      </c>
      <c r="L1017" s="16">
        <v>21.93</v>
      </c>
      <c r="M1017" s="16">
        <v>27.484713674619211</v>
      </c>
      <c r="N1017" s="16">
        <f t="shared" si="47"/>
        <v>2.2808891016281501</v>
      </c>
      <c r="O1017" s="41">
        <f t="shared" ref="O1017:O1080" si="49">N1017-$N2792</f>
        <v>2.2808891016281501</v>
      </c>
      <c r="P1017" s="1">
        <v>6.859</v>
      </c>
      <c r="Q1017" s="16">
        <v>729.75</v>
      </c>
      <c r="S1017" s="1"/>
    </row>
    <row r="1018" spans="1:19" x14ac:dyDescent="0.2">
      <c r="A1018" s="42">
        <f t="shared" si="48"/>
        <v>43063</v>
      </c>
      <c r="B1018" s="16">
        <v>4.0599999999999996</v>
      </c>
      <c r="C1018" s="16">
        <v>97.71</v>
      </c>
      <c r="D1018" s="16">
        <v>23.85</v>
      </c>
      <c r="E1018" s="16">
        <v>22.49</v>
      </c>
      <c r="F1018" s="16">
        <v>28.62</v>
      </c>
      <c r="G1018" s="16">
        <v>2.27</v>
      </c>
      <c r="H1018" s="16">
        <v>7.9</v>
      </c>
      <c r="I1018" s="16">
        <v>290.66000000000003</v>
      </c>
      <c r="J1018" s="41">
        <v>2.46</v>
      </c>
      <c r="K1018" s="16">
        <v>14.17</v>
      </c>
      <c r="L1018" s="16">
        <v>21.84</v>
      </c>
      <c r="M1018" s="16">
        <v>32.062532886011574</v>
      </c>
      <c r="N1018" s="16">
        <f t="shared" si="47"/>
        <v>2.262705214256286</v>
      </c>
      <c r="O1018" s="41">
        <f t="shared" si="49"/>
        <v>2.262705214256286</v>
      </c>
      <c r="P1018" s="1">
        <v>8.8190000000000008</v>
      </c>
      <c r="Q1018" s="16">
        <v>729.92</v>
      </c>
      <c r="S1018" s="1"/>
    </row>
    <row r="1019" spans="1:19" x14ac:dyDescent="0.2">
      <c r="A1019" s="42">
        <f t="shared" si="48"/>
        <v>43064</v>
      </c>
      <c r="B1019" s="16">
        <v>11.555</v>
      </c>
      <c r="C1019" s="16">
        <v>98.87</v>
      </c>
      <c r="D1019" s="16">
        <v>23.96</v>
      </c>
      <c r="E1019" s="16">
        <v>22.51</v>
      </c>
      <c r="F1019" s="16">
        <v>28.62</v>
      </c>
      <c r="G1019" s="16">
        <v>2.71</v>
      </c>
      <c r="H1019" s="16">
        <v>8.6199999999999992</v>
      </c>
      <c r="I1019" s="16">
        <v>308.89</v>
      </c>
      <c r="J1019" s="41">
        <v>1.99</v>
      </c>
      <c r="K1019" s="16">
        <v>11.41</v>
      </c>
      <c r="L1019" s="16">
        <v>21.77</v>
      </c>
      <c r="M1019" s="16">
        <v>25.913442721531833</v>
      </c>
      <c r="N1019" s="16">
        <f t="shared" si="47"/>
        <v>2.2711168029388111</v>
      </c>
      <c r="O1019" s="41">
        <f t="shared" si="49"/>
        <v>2.2711168029388111</v>
      </c>
      <c r="P1019" s="1">
        <v>6.8819999999999997</v>
      </c>
      <c r="Q1019" s="16">
        <v>730.06</v>
      </c>
      <c r="S1019" s="1"/>
    </row>
    <row r="1020" spans="1:19" x14ac:dyDescent="0.2">
      <c r="A1020" s="42">
        <f t="shared" si="48"/>
        <v>43065</v>
      </c>
      <c r="B1020" s="16">
        <v>6.4749999999999996</v>
      </c>
      <c r="C1020" s="16">
        <v>99.38</v>
      </c>
      <c r="D1020" s="16">
        <v>23.91</v>
      </c>
      <c r="E1020" s="16">
        <v>22.81</v>
      </c>
      <c r="F1020" s="16">
        <v>27.53</v>
      </c>
      <c r="G1020" s="16">
        <v>2.75</v>
      </c>
      <c r="H1020" s="16">
        <v>7.13</v>
      </c>
      <c r="I1020" s="16">
        <v>323.04000000000002</v>
      </c>
      <c r="J1020" s="41">
        <v>1.76</v>
      </c>
      <c r="K1020" s="16">
        <v>10.050000000000001</v>
      </c>
      <c r="L1020" s="16">
        <v>21.71</v>
      </c>
      <c r="M1020" s="16">
        <v>22.899809660732998</v>
      </c>
      <c r="N1020" s="16">
        <f t="shared" si="47"/>
        <v>2.2785880259435816</v>
      </c>
      <c r="O1020" s="41">
        <f t="shared" si="49"/>
        <v>2.2785880259435816</v>
      </c>
      <c r="P1020" s="1">
        <v>5.7309999999999999</v>
      </c>
      <c r="Q1020" s="16">
        <v>729.39</v>
      </c>
      <c r="S1020" s="1"/>
    </row>
    <row r="1021" spans="1:19" x14ac:dyDescent="0.2">
      <c r="A1021" s="42">
        <f t="shared" si="48"/>
        <v>43066</v>
      </c>
      <c r="B1021" s="16">
        <v>18.03</v>
      </c>
      <c r="C1021" s="16">
        <v>99.35</v>
      </c>
      <c r="D1021" s="16">
        <v>22.9</v>
      </c>
      <c r="E1021" s="16">
        <v>21.61</v>
      </c>
      <c r="F1021" s="16">
        <v>25.42</v>
      </c>
      <c r="G1021" s="16">
        <v>3.71</v>
      </c>
      <c r="H1021" s="16">
        <v>9.92</v>
      </c>
      <c r="I1021" s="16">
        <v>296.60000000000002</v>
      </c>
      <c r="J1021" s="41">
        <v>1.63</v>
      </c>
      <c r="K1021" s="16">
        <v>11.51</v>
      </c>
      <c r="L1021" s="16">
        <v>21.81</v>
      </c>
      <c r="M1021" s="16">
        <v>25.981698745557956</v>
      </c>
      <c r="N1021" s="16">
        <f t="shared" si="47"/>
        <v>2.2573152689450873</v>
      </c>
      <c r="O1021" s="41">
        <f t="shared" si="49"/>
        <v>2.2573152689450873</v>
      </c>
      <c r="P1021" s="1">
        <v>7.5110000000000001</v>
      </c>
      <c r="Q1021" s="16">
        <v>728.79</v>
      </c>
      <c r="S1021" s="1"/>
    </row>
    <row r="1022" spans="1:19" x14ac:dyDescent="0.2">
      <c r="A1022" s="42">
        <f t="shared" si="48"/>
        <v>43067</v>
      </c>
      <c r="B1022" s="16">
        <v>43.69</v>
      </c>
      <c r="C1022" s="16">
        <v>98.01</v>
      </c>
      <c r="D1022" s="16">
        <v>23.64</v>
      </c>
      <c r="E1022" s="16">
        <v>21.75</v>
      </c>
      <c r="F1022" s="16">
        <v>28.06</v>
      </c>
      <c r="G1022" s="16">
        <v>2.4</v>
      </c>
      <c r="H1022" s="16">
        <v>7.19</v>
      </c>
      <c r="I1022" s="16">
        <v>277.54000000000002</v>
      </c>
      <c r="J1022" s="41">
        <v>2.04</v>
      </c>
      <c r="K1022" s="16">
        <v>13.08</v>
      </c>
      <c r="L1022" s="16">
        <v>21.66</v>
      </c>
      <c r="M1022" s="16">
        <v>29.346461529954457</v>
      </c>
      <c r="N1022" s="16">
        <f t="shared" si="47"/>
        <v>2.24361326681609</v>
      </c>
      <c r="O1022" s="41">
        <f t="shared" si="49"/>
        <v>2.24361326681609</v>
      </c>
      <c r="P1022" s="1">
        <v>7.95</v>
      </c>
      <c r="Q1022" s="16">
        <v>729.58</v>
      </c>
      <c r="S1022" s="1"/>
    </row>
    <row r="1023" spans="1:19" x14ac:dyDescent="0.2">
      <c r="A1023" s="42">
        <f t="shared" si="48"/>
        <v>43068</v>
      </c>
      <c r="B1023" s="16">
        <v>17.905000000000001</v>
      </c>
      <c r="C1023" s="16">
        <v>99.68</v>
      </c>
      <c r="D1023" s="16">
        <v>23.73</v>
      </c>
      <c r="E1023" s="16">
        <v>22.92</v>
      </c>
      <c r="F1023" s="16">
        <v>25.89</v>
      </c>
      <c r="G1023" s="16">
        <v>1.93</v>
      </c>
      <c r="H1023" s="16">
        <v>8.2100000000000009</v>
      </c>
      <c r="I1023" s="16">
        <v>287.31</v>
      </c>
      <c r="J1023" s="41">
        <v>1.1000000000000001</v>
      </c>
      <c r="K1023" s="16">
        <v>6.79</v>
      </c>
      <c r="L1023" s="16">
        <v>21.61</v>
      </c>
      <c r="M1023" s="16">
        <v>15.303778186929922</v>
      </c>
      <c r="N1023" s="16">
        <f t="shared" si="47"/>
        <v>2.2538701306229636</v>
      </c>
      <c r="O1023" s="41">
        <f t="shared" si="49"/>
        <v>2.2538701306229636</v>
      </c>
      <c r="P1023" s="1">
        <v>3.9089999999999998</v>
      </c>
      <c r="Q1023" s="16">
        <v>729.4</v>
      </c>
      <c r="S1023" s="1"/>
    </row>
    <row r="1024" spans="1:19" x14ac:dyDescent="0.2">
      <c r="A1024" s="42">
        <f t="shared" si="48"/>
        <v>43069</v>
      </c>
      <c r="B1024" s="16">
        <v>17.020000000000003</v>
      </c>
      <c r="C1024" s="16">
        <v>98.76</v>
      </c>
      <c r="D1024" s="16">
        <v>23.46</v>
      </c>
      <c r="E1024" s="16">
        <v>22.07</v>
      </c>
      <c r="F1024" s="16">
        <v>28.29</v>
      </c>
      <c r="G1024" s="16">
        <v>2.29</v>
      </c>
      <c r="H1024" s="16">
        <v>7.7</v>
      </c>
      <c r="I1024" s="16">
        <v>292.92</v>
      </c>
      <c r="J1024" s="41">
        <v>1.7</v>
      </c>
      <c r="K1024" s="16">
        <v>9.9</v>
      </c>
      <c r="L1024" s="16">
        <v>21.61</v>
      </c>
      <c r="M1024" s="16">
        <v>22.465476707847799</v>
      </c>
      <c r="N1024" s="16">
        <f t="shared" si="47"/>
        <v>2.2692400714997776</v>
      </c>
      <c r="O1024" s="41">
        <f t="shared" si="49"/>
        <v>2.2692400714997776</v>
      </c>
      <c r="P1024" s="1">
        <v>6.1589999999999998</v>
      </c>
      <c r="Q1024" s="16">
        <v>729.46</v>
      </c>
      <c r="S1024" s="1"/>
    </row>
    <row r="1025" spans="1:19" x14ac:dyDescent="0.2">
      <c r="A1025" s="42">
        <f t="shared" si="48"/>
        <v>43070</v>
      </c>
      <c r="B1025" s="16">
        <v>52.45</v>
      </c>
      <c r="C1025" s="16">
        <v>97.79</v>
      </c>
      <c r="D1025" s="16">
        <v>22.93</v>
      </c>
      <c r="E1025" s="16">
        <v>21.22</v>
      </c>
      <c r="F1025" s="16">
        <v>26.91</v>
      </c>
      <c r="G1025" s="16">
        <v>3.19</v>
      </c>
      <c r="H1025" s="16">
        <v>9.5500000000000007</v>
      </c>
      <c r="I1025" s="16">
        <v>31.24</v>
      </c>
      <c r="J1025" s="41">
        <v>1.1499999999999999</v>
      </c>
      <c r="K1025" s="16">
        <v>6.95</v>
      </c>
      <c r="L1025" s="16">
        <v>21.66</v>
      </c>
      <c r="M1025" s="16">
        <v>16.4832250020952</v>
      </c>
      <c r="N1025" s="16">
        <f t="shared" si="47"/>
        <v>2.3716870506611798</v>
      </c>
      <c r="O1025" s="41">
        <f t="shared" si="49"/>
        <v>2.3716870506611798</v>
      </c>
      <c r="P1025" s="1">
        <v>4.1529999999999996</v>
      </c>
      <c r="Q1025" s="16">
        <v>729.55</v>
      </c>
      <c r="S1025" s="1"/>
    </row>
    <row r="1026" spans="1:19" x14ac:dyDescent="0.2">
      <c r="A1026" s="42">
        <f t="shared" si="48"/>
        <v>43071</v>
      </c>
      <c r="B1026" s="16">
        <v>4.57</v>
      </c>
      <c r="C1026" s="16">
        <v>97.47</v>
      </c>
      <c r="D1026" s="16">
        <v>23</v>
      </c>
      <c r="E1026" s="16">
        <v>21.96</v>
      </c>
      <c r="F1026" s="16">
        <v>26.08</v>
      </c>
      <c r="G1026" s="16">
        <v>3.17</v>
      </c>
      <c r="H1026" s="16">
        <v>8.57</v>
      </c>
      <c r="I1026" s="16">
        <v>14.02</v>
      </c>
      <c r="J1026" s="41">
        <v>1.52</v>
      </c>
      <c r="K1026" s="16">
        <v>8.11</v>
      </c>
      <c r="L1026" s="16">
        <v>21.64</v>
      </c>
      <c r="M1026" s="16">
        <v>19.168797147416594</v>
      </c>
      <c r="N1026" s="16">
        <f t="shared" si="47"/>
        <v>2.3636001414817009</v>
      </c>
      <c r="O1026" s="41">
        <f t="shared" si="49"/>
        <v>2.3636001414817009</v>
      </c>
      <c r="P1026" s="1">
        <v>4.1890000000000001</v>
      </c>
      <c r="Q1026" s="16">
        <v>729.68</v>
      </c>
      <c r="S1026" s="1"/>
    </row>
    <row r="1027" spans="1:19" x14ac:dyDescent="0.2">
      <c r="A1027" s="42">
        <f t="shared" si="48"/>
        <v>43072</v>
      </c>
      <c r="B1027" s="16">
        <v>17.02</v>
      </c>
      <c r="C1027" s="16">
        <v>94.72</v>
      </c>
      <c r="D1027" s="16">
        <v>23.98</v>
      </c>
      <c r="E1027" s="16">
        <v>21.34</v>
      </c>
      <c r="F1027" s="16">
        <v>28.59</v>
      </c>
      <c r="G1027" s="16">
        <v>3.24</v>
      </c>
      <c r="H1027" s="16">
        <v>10.68</v>
      </c>
      <c r="I1027" s="16">
        <v>0.17</v>
      </c>
      <c r="J1027" s="41">
        <v>2.76</v>
      </c>
      <c r="K1027" s="16">
        <v>15.69</v>
      </c>
      <c r="L1027" s="16">
        <v>21.54</v>
      </c>
      <c r="M1027" s="16">
        <v>35.586185326337237</v>
      </c>
      <c r="N1027" s="16">
        <f t="shared" si="47"/>
        <v>2.2680806454007163</v>
      </c>
      <c r="O1027" s="41">
        <f t="shared" si="49"/>
        <v>2.2680806454007163</v>
      </c>
      <c r="P1027" s="1">
        <v>7.9409999999999998</v>
      </c>
      <c r="Q1027" s="16">
        <v>728.64</v>
      </c>
      <c r="S1027" s="1"/>
    </row>
    <row r="1028" spans="1:19" x14ac:dyDescent="0.2">
      <c r="A1028" s="42">
        <f t="shared" si="48"/>
        <v>43073</v>
      </c>
      <c r="B1028" s="16">
        <v>13.845000000000001</v>
      </c>
      <c r="C1028" s="16">
        <v>99.05</v>
      </c>
      <c r="D1028" s="16">
        <v>23.52</v>
      </c>
      <c r="E1028" s="16">
        <v>22.11</v>
      </c>
      <c r="F1028" s="16">
        <v>26.2</v>
      </c>
      <c r="G1028" s="16">
        <v>2.5</v>
      </c>
      <c r="H1028" s="16">
        <v>9.8000000000000007</v>
      </c>
      <c r="I1028" s="16">
        <v>318.83999999999997</v>
      </c>
      <c r="J1028" s="41">
        <v>1.19</v>
      </c>
      <c r="K1028" s="16">
        <v>8.68</v>
      </c>
      <c r="L1028" s="16">
        <v>21.48</v>
      </c>
      <c r="M1028" s="16">
        <v>19.800554169795067</v>
      </c>
      <c r="N1028" s="16">
        <f t="shared" si="47"/>
        <v>2.2811698352298464</v>
      </c>
      <c r="O1028" s="41">
        <f t="shared" si="49"/>
        <v>2.2811698352298464</v>
      </c>
      <c r="P1028" s="1">
        <v>5.0090000000000003</v>
      </c>
      <c r="Q1028" s="16">
        <v>728.61</v>
      </c>
      <c r="S1028" s="1"/>
    </row>
    <row r="1029" spans="1:19" x14ac:dyDescent="0.2">
      <c r="A1029" s="42">
        <f t="shared" si="48"/>
        <v>43074</v>
      </c>
      <c r="B1029" s="16">
        <v>0.51</v>
      </c>
      <c r="C1029" s="16">
        <v>98.02</v>
      </c>
      <c r="D1029" s="16">
        <v>24.2</v>
      </c>
      <c r="E1029" s="16">
        <v>22.69</v>
      </c>
      <c r="F1029" s="16">
        <v>29.56</v>
      </c>
      <c r="G1029" s="16">
        <v>2.82</v>
      </c>
      <c r="H1029" s="16">
        <v>9.6199999999999992</v>
      </c>
      <c r="I1029" s="16">
        <v>302.93</v>
      </c>
      <c r="J1029" s="41">
        <v>2.1800000000000002</v>
      </c>
      <c r="K1029" s="16">
        <v>14.5</v>
      </c>
      <c r="L1029" s="16">
        <v>21.41</v>
      </c>
      <c r="M1029" s="16">
        <v>32.472846630442014</v>
      </c>
      <c r="N1029" s="16">
        <f t="shared" si="47"/>
        <v>2.2395066641684149</v>
      </c>
      <c r="O1029" s="41">
        <f t="shared" si="49"/>
        <v>2.2395066641684149</v>
      </c>
      <c r="P1029" s="1">
        <v>7.9089999999999998</v>
      </c>
      <c r="Q1029" s="16">
        <v>728.9</v>
      </c>
      <c r="S1029" s="1"/>
    </row>
    <row r="1030" spans="1:19" x14ac:dyDescent="0.2">
      <c r="A1030" s="42">
        <f t="shared" si="48"/>
        <v>43075</v>
      </c>
      <c r="B1030" s="16">
        <v>0.76</v>
      </c>
      <c r="C1030" s="16">
        <v>96.86</v>
      </c>
      <c r="D1030" s="16">
        <v>24.22</v>
      </c>
      <c r="E1030" s="16">
        <v>22.59</v>
      </c>
      <c r="F1030" s="16">
        <v>30.36</v>
      </c>
      <c r="G1030" s="16">
        <v>3</v>
      </c>
      <c r="H1030" s="16">
        <v>8.17</v>
      </c>
      <c r="I1030" s="16">
        <v>318.47000000000003</v>
      </c>
      <c r="J1030" s="41">
        <v>2.41</v>
      </c>
      <c r="K1030" s="16">
        <v>13.93</v>
      </c>
      <c r="L1030" s="16">
        <v>21.41</v>
      </c>
      <c r="M1030" s="16">
        <v>31.600897523515926</v>
      </c>
      <c r="N1030" s="16">
        <f t="shared" si="47"/>
        <v>2.2685497145381137</v>
      </c>
      <c r="O1030" s="41">
        <f t="shared" si="49"/>
        <v>2.2685497145381137</v>
      </c>
      <c r="P1030" s="1">
        <v>8.1029999999999998</v>
      </c>
      <c r="Q1030" s="16">
        <v>728.87</v>
      </c>
      <c r="S1030" s="1"/>
    </row>
    <row r="1031" spans="1:19" x14ac:dyDescent="0.2">
      <c r="A1031" s="42">
        <f t="shared" si="48"/>
        <v>43076</v>
      </c>
      <c r="B1031" s="16">
        <v>61.215000000000003</v>
      </c>
      <c r="C1031" s="16">
        <v>95.5</v>
      </c>
      <c r="D1031" s="16">
        <v>24.49</v>
      </c>
      <c r="E1031" s="16">
        <v>21.86</v>
      </c>
      <c r="F1031" s="16">
        <v>30.51</v>
      </c>
      <c r="G1031" s="16">
        <v>2.19</v>
      </c>
      <c r="H1031" s="16">
        <v>9.82</v>
      </c>
      <c r="I1031" s="16">
        <v>275.39999999999998</v>
      </c>
      <c r="J1031" s="41">
        <v>2.66</v>
      </c>
      <c r="K1031" s="16">
        <v>15.52</v>
      </c>
      <c r="L1031" s="16">
        <v>21.32</v>
      </c>
      <c r="M1031" s="16">
        <v>34.669826603778965</v>
      </c>
      <c r="N1031" s="16">
        <f t="shared" si="47"/>
        <v>2.2338805801403971</v>
      </c>
      <c r="O1031" s="41">
        <f t="shared" si="49"/>
        <v>2.2338805801403971</v>
      </c>
      <c r="P1031" s="1">
        <v>7.7329999999999997</v>
      </c>
      <c r="Q1031" s="16">
        <v>728.57</v>
      </c>
      <c r="S1031" s="1"/>
    </row>
    <row r="1032" spans="1:19" x14ac:dyDescent="0.2">
      <c r="A1032" s="42">
        <f t="shared" si="48"/>
        <v>43077</v>
      </c>
      <c r="B1032" s="16">
        <v>16.380000000000003</v>
      </c>
      <c r="C1032" s="16">
        <v>97.07</v>
      </c>
      <c r="D1032" s="16">
        <v>23.66</v>
      </c>
      <c r="E1032" s="16">
        <v>22.03</v>
      </c>
      <c r="F1032" s="16">
        <v>28.68</v>
      </c>
      <c r="G1032" s="16">
        <v>1.73</v>
      </c>
      <c r="H1032" s="16">
        <v>6.02</v>
      </c>
      <c r="I1032" s="16">
        <v>203.76</v>
      </c>
      <c r="J1032" s="41">
        <v>1.98</v>
      </c>
      <c r="K1032" s="16">
        <v>10.88</v>
      </c>
      <c r="L1032" s="16">
        <v>21.38</v>
      </c>
      <c r="M1032" s="16">
        <v>24.981445593468848</v>
      </c>
      <c r="N1032" s="16">
        <f t="shared" si="47"/>
        <v>2.29608874939971</v>
      </c>
      <c r="O1032" s="41">
        <f t="shared" si="49"/>
        <v>2.29608874939971</v>
      </c>
      <c r="P1032" s="1">
        <v>5.9050000000000002</v>
      </c>
      <c r="Q1032" s="16">
        <v>729.4</v>
      </c>
      <c r="S1032" s="1"/>
    </row>
    <row r="1033" spans="1:19" x14ac:dyDescent="0.2">
      <c r="A1033" s="42">
        <f t="shared" si="48"/>
        <v>43078</v>
      </c>
      <c r="B1033" s="16">
        <v>45.085000000000001</v>
      </c>
      <c r="C1033" s="16">
        <v>97.01</v>
      </c>
      <c r="D1033" s="16">
        <v>23.68</v>
      </c>
      <c r="E1033" s="16">
        <v>21.96</v>
      </c>
      <c r="F1033" s="16">
        <v>30.22</v>
      </c>
      <c r="G1033" s="16">
        <v>1.88</v>
      </c>
      <c r="H1033" s="16">
        <v>5.94</v>
      </c>
      <c r="I1033" s="16">
        <v>148.47</v>
      </c>
      <c r="J1033" s="41">
        <v>1.86</v>
      </c>
      <c r="K1033" s="16">
        <v>10.039999999999999</v>
      </c>
      <c r="L1033" s="16">
        <v>21.34</v>
      </c>
      <c r="M1033" s="16">
        <v>22.962622482843113</v>
      </c>
      <c r="N1033" s="16">
        <f t="shared" si="47"/>
        <v>2.2871137931118639</v>
      </c>
      <c r="O1033" s="41">
        <f t="shared" si="49"/>
        <v>2.2871137931118639</v>
      </c>
      <c r="P1033" s="1">
        <v>4.7549999999999999</v>
      </c>
      <c r="Q1033" s="16">
        <v>730.34</v>
      </c>
      <c r="S1033" s="1"/>
    </row>
    <row r="1034" spans="1:19" x14ac:dyDescent="0.2">
      <c r="A1034" s="42">
        <f t="shared" si="48"/>
        <v>43079</v>
      </c>
      <c r="B1034" s="16">
        <v>10.664999999999999</v>
      </c>
      <c r="C1034" s="16">
        <v>98.77</v>
      </c>
      <c r="D1034" s="16">
        <v>23.71</v>
      </c>
      <c r="E1034" s="16">
        <v>21.27</v>
      </c>
      <c r="F1034" s="16">
        <v>28.88</v>
      </c>
      <c r="G1034" s="16">
        <v>1.85</v>
      </c>
      <c r="H1034" s="16">
        <v>6.94</v>
      </c>
      <c r="I1034" s="16">
        <v>295.75</v>
      </c>
      <c r="J1034" s="41">
        <v>1.75</v>
      </c>
      <c r="K1034" s="16">
        <v>9.5500000000000007</v>
      </c>
      <c r="L1034" s="16">
        <v>21.28</v>
      </c>
      <c r="M1034" s="16">
        <v>21.875450900158715</v>
      </c>
      <c r="N1034" s="16">
        <f t="shared" si="47"/>
        <v>2.2906231309066714</v>
      </c>
      <c r="O1034" s="41">
        <f t="shared" si="49"/>
        <v>2.2906231309066714</v>
      </c>
      <c r="P1034" s="1">
        <v>5.4909999999999997</v>
      </c>
      <c r="Q1034" s="16">
        <v>730.96</v>
      </c>
      <c r="S1034" s="1"/>
    </row>
    <row r="1035" spans="1:19" x14ac:dyDescent="0.2">
      <c r="A1035" s="42">
        <f t="shared" si="48"/>
        <v>43080</v>
      </c>
      <c r="B1035" s="16">
        <v>25.4</v>
      </c>
      <c r="C1035" s="16">
        <v>99.37</v>
      </c>
      <c r="D1035" s="16">
        <v>22.08</v>
      </c>
      <c r="E1035" s="16">
        <v>20.86</v>
      </c>
      <c r="F1035" s="16">
        <v>26.13</v>
      </c>
      <c r="G1035" s="16">
        <v>2.97</v>
      </c>
      <c r="H1035" s="16">
        <v>9.5500000000000007</v>
      </c>
      <c r="I1035" s="16">
        <v>272.41000000000003</v>
      </c>
      <c r="J1035" s="41">
        <v>1.59</v>
      </c>
      <c r="K1035" s="16">
        <v>9.3000000000000007</v>
      </c>
      <c r="L1035" s="16">
        <v>21.4</v>
      </c>
      <c r="M1035" s="16">
        <v>20.76832091044896</v>
      </c>
      <c r="N1035" s="16">
        <f t="shared" ref="N1035:N1098" si="50">M1035/K1035</f>
        <v>2.2331527860697804</v>
      </c>
      <c r="O1035" s="41">
        <f t="shared" si="49"/>
        <v>2.2331527860697804</v>
      </c>
      <c r="P1035" s="1">
        <v>5.9130000000000003</v>
      </c>
      <c r="Q1035" s="16">
        <v>731.38</v>
      </c>
      <c r="S1035" s="1"/>
    </row>
    <row r="1036" spans="1:19" x14ac:dyDescent="0.2">
      <c r="A1036" s="42">
        <f t="shared" si="48"/>
        <v>43081</v>
      </c>
      <c r="B1036" s="16">
        <v>1.9049999999999998</v>
      </c>
      <c r="C1036" s="16">
        <v>99.85</v>
      </c>
      <c r="D1036" s="16">
        <v>21.92</v>
      </c>
      <c r="E1036" s="16">
        <v>21.19</v>
      </c>
      <c r="F1036" s="16">
        <v>22.53</v>
      </c>
      <c r="G1036" s="16">
        <v>3.28</v>
      </c>
      <c r="H1036" s="16">
        <v>11.11</v>
      </c>
      <c r="I1036" s="16">
        <v>279.55</v>
      </c>
      <c r="J1036" s="41">
        <v>1.01</v>
      </c>
      <c r="K1036" s="16">
        <v>6.19</v>
      </c>
      <c r="L1036" s="16">
        <v>21.48</v>
      </c>
      <c r="M1036" s="16">
        <v>13.829534467996131</v>
      </c>
      <c r="N1036" s="16">
        <f t="shared" si="50"/>
        <v>2.2341735812594719</v>
      </c>
      <c r="O1036" s="41">
        <f t="shared" si="49"/>
        <v>2.2341735812594719</v>
      </c>
      <c r="P1036" s="1">
        <v>4.1079999999999997</v>
      </c>
      <c r="Q1036" s="16">
        <v>731.69</v>
      </c>
      <c r="S1036" s="1"/>
    </row>
    <row r="1037" spans="1:19" x14ac:dyDescent="0.2">
      <c r="A1037" s="42">
        <f t="shared" si="48"/>
        <v>43082</v>
      </c>
      <c r="B1037" s="16">
        <v>11.305</v>
      </c>
      <c r="C1037" s="16">
        <v>99.96</v>
      </c>
      <c r="D1037" s="16">
        <v>22.52</v>
      </c>
      <c r="E1037" s="16">
        <v>21.74</v>
      </c>
      <c r="F1037" s="16">
        <v>24.41</v>
      </c>
      <c r="G1037" s="16">
        <v>4.28</v>
      </c>
      <c r="H1037" s="16">
        <v>11.13</v>
      </c>
      <c r="I1037" s="16">
        <v>319.60000000000002</v>
      </c>
      <c r="J1037" s="41">
        <v>0.88</v>
      </c>
      <c r="K1037" s="16">
        <v>6.01</v>
      </c>
      <c r="L1037" s="16">
        <v>21.39</v>
      </c>
      <c r="M1037" s="16">
        <v>13.362628703645303</v>
      </c>
      <c r="N1037" s="16">
        <f t="shared" si="50"/>
        <v>2.2233991187429791</v>
      </c>
      <c r="O1037" s="41">
        <f t="shared" si="49"/>
        <v>2.2233991187429791</v>
      </c>
      <c r="P1037" s="1">
        <v>3.8170000000000002</v>
      </c>
      <c r="Q1037" s="16">
        <v>731.37</v>
      </c>
      <c r="S1037" s="1"/>
    </row>
    <row r="1038" spans="1:19" x14ac:dyDescent="0.2">
      <c r="A1038" s="42">
        <f t="shared" si="48"/>
        <v>43083</v>
      </c>
      <c r="B1038" s="16">
        <v>9.7800000000000011</v>
      </c>
      <c r="C1038" s="16">
        <v>97.13</v>
      </c>
      <c r="D1038" s="16">
        <v>23.31</v>
      </c>
      <c r="E1038" s="16">
        <v>22.24</v>
      </c>
      <c r="F1038" s="16">
        <v>26.69</v>
      </c>
      <c r="G1038" s="16">
        <v>4.01</v>
      </c>
      <c r="H1038" s="16">
        <v>9.27</v>
      </c>
      <c r="I1038" s="16">
        <v>333.25</v>
      </c>
      <c r="J1038" s="41">
        <v>2.6</v>
      </c>
      <c r="K1038" s="16">
        <v>16.559999999999999</v>
      </c>
      <c r="L1038" s="16">
        <v>21.32</v>
      </c>
      <c r="M1038" s="16">
        <v>35.819983808634298</v>
      </c>
      <c r="N1038" s="16">
        <f t="shared" si="50"/>
        <v>2.1630425005213949</v>
      </c>
      <c r="O1038" s="41">
        <f t="shared" si="49"/>
        <v>2.1630425005213949</v>
      </c>
      <c r="P1038" s="1">
        <v>8.6590000000000007</v>
      </c>
      <c r="Q1038" s="16">
        <v>730.42</v>
      </c>
      <c r="S1038" s="1"/>
    </row>
    <row r="1039" spans="1:19" x14ac:dyDescent="0.2">
      <c r="A1039" s="42">
        <f t="shared" si="48"/>
        <v>43084</v>
      </c>
      <c r="B1039" s="16">
        <v>1.65</v>
      </c>
      <c r="C1039" s="16">
        <v>95.08</v>
      </c>
      <c r="D1039" s="16">
        <v>23.67</v>
      </c>
      <c r="E1039" s="16">
        <v>22.11</v>
      </c>
      <c r="F1039" s="16">
        <v>27.24</v>
      </c>
      <c r="G1039" s="16">
        <v>3.5</v>
      </c>
      <c r="H1039" s="16">
        <v>8.8800000000000008</v>
      </c>
      <c r="I1039" s="16">
        <v>335.01</v>
      </c>
      <c r="J1039" s="41">
        <v>2.93</v>
      </c>
      <c r="K1039" s="16">
        <v>17.05</v>
      </c>
      <c r="L1039" s="16">
        <v>21.28</v>
      </c>
      <c r="M1039" s="16">
        <v>36.989235420210868</v>
      </c>
      <c r="N1039" s="16">
        <f t="shared" si="50"/>
        <v>2.1694566228862677</v>
      </c>
      <c r="O1039" s="41">
        <f t="shared" si="49"/>
        <v>2.1694566228862677</v>
      </c>
      <c r="P1039" s="1">
        <v>8.5289999999999999</v>
      </c>
      <c r="Q1039" s="16">
        <v>730.16</v>
      </c>
      <c r="S1039" s="1"/>
    </row>
    <row r="1040" spans="1:19" x14ac:dyDescent="0.2">
      <c r="A1040" s="42">
        <f t="shared" si="48"/>
        <v>43085</v>
      </c>
      <c r="B1040" s="16">
        <v>0.25</v>
      </c>
      <c r="C1040" s="16">
        <v>91.13</v>
      </c>
      <c r="D1040" s="16">
        <v>24.8</v>
      </c>
      <c r="E1040" s="16">
        <v>22.47</v>
      </c>
      <c r="F1040" s="16">
        <v>28.82</v>
      </c>
      <c r="G1040" s="16">
        <v>3.73</v>
      </c>
      <c r="H1040" s="16">
        <v>10.56</v>
      </c>
      <c r="I1040" s="16">
        <v>8.8000000000000007</v>
      </c>
      <c r="J1040" s="41">
        <v>3.82</v>
      </c>
      <c r="K1040" s="16">
        <v>21.25</v>
      </c>
      <c r="L1040" s="16">
        <v>21.28</v>
      </c>
      <c r="M1040" s="16">
        <v>46.612730007680959</v>
      </c>
      <c r="N1040" s="16">
        <f t="shared" si="50"/>
        <v>2.1935402356555747</v>
      </c>
      <c r="O1040" s="41">
        <f t="shared" si="49"/>
        <v>2.1935402356555747</v>
      </c>
      <c r="P1040" s="1">
        <v>9.6590000000000007</v>
      </c>
      <c r="Q1040" s="16">
        <v>730.03</v>
      </c>
      <c r="S1040" s="1"/>
    </row>
    <row r="1041" spans="1:19" x14ac:dyDescent="0.2">
      <c r="A1041" s="42">
        <f t="shared" si="48"/>
        <v>43086</v>
      </c>
      <c r="B1041" s="16">
        <v>0</v>
      </c>
      <c r="C1041" s="16">
        <v>87.57</v>
      </c>
      <c r="D1041" s="16">
        <v>25.15</v>
      </c>
      <c r="E1041" s="16">
        <v>22.53</v>
      </c>
      <c r="F1041" s="16">
        <v>29.12</v>
      </c>
      <c r="G1041" s="16">
        <v>3.82</v>
      </c>
      <c r="H1041" s="16">
        <v>10.210000000000001</v>
      </c>
      <c r="I1041" s="16">
        <v>18.37</v>
      </c>
      <c r="J1041" s="41">
        <v>4.47</v>
      </c>
      <c r="K1041" s="16">
        <v>23.73</v>
      </c>
      <c r="L1041" s="16">
        <v>21.28</v>
      </c>
      <c r="M1041" s="16">
        <v>51.483186122081513</v>
      </c>
      <c r="N1041" s="16">
        <f t="shared" si="50"/>
        <v>2.1695400809979568</v>
      </c>
      <c r="O1041" s="41">
        <f t="shared" si="49"/>
        <v>2.1695400809979568</v>
      </c>
      <c r="P1041" s="1">
        <v>9.9429999999999996</v>
      </c>
      <c r="Q1041" s="16">
        <v>729.76</v>
      </c>
      <c r="S1041" s="1"/>
    </row>
    <row r="1042" spans="1:19" x14ac:dyDescent="0.2">
      <c r="A1042" s="42">
        <f t="shared" si="48"/>
        <v>43087</v>
      </c>
      <c r="B1042" s="16">
        <v>0</v>
      </c>
      <c r="C1042" s="16">
        <v>87.09</v>
      </c>
      <c r="D1042" s="16">
        <v>25.2</v>
      </c>
      <c r="E1042" s="16">
        <v>22.77</v>
      </c>
      <c r="F1042" s="16">
        <v>29.53</v>
      </c>
      <c r="G1042" s="16">
        <v>3.75</v>
      </c>
      <c r="H1042" s="16">
        <v>10.47</v>
      </c>
      <c r="I1042" s="16">
        <v>27.91</v>
      </c>
      <c r="J1042" s="41">
        <v>4.18</v>
      </c>
      <c r="K1042" s="16">
        <v>22.03</v>
      </c>
      <c r="L1042" s="16">
        <v>21.32</v>
      </c>
      <c r="M1042" s="16">
        <v>48.151341749272291</v>
      </c>
      <c r="N1042" s="16">
        <f t="shared" si="50"/>
        <v>2.1857168292906168</v>
      </c>
      <c r="O1042" s="41">
        <f t="shared" si="49"/>
        <v>2.1857168292906168</v>
      </c>
      <c r="P1042" s="1">
        <v>8.7449999999999992</v>
      </c>
      <c r="Q1042" s="16">
        <v>729.99</v>
      </c>
      <c r="S1042" s="1"/>
    </row>
    <row r="1043" spans="1:19" x14ac:dyDescent="0.2">
      <c r="A1043" s="42">
        <f t="shared" si="48"/>
        <v>43088</v>
      </c>
      <c r="B1043" s="16">
        <v>0</v>
      </c>
      <c r="C1043" s="16">
        <v>89.31</v>
      </c>
      <c r="D1043" s="16">
        <v>25.08</v>
      </c>
      <c r="E1043" s="16">
        <v>23</v>
      </c>
      <c r="F1043" s="16">
        <v>29.48</v>
      </c>
      <c r="G1043" s="16">
        <v>3.15</v>
      </c>
      <c r="H1043" s="16">
        <v>9.43</v>
      </c>
      <c r="I1043" s="16">
        <v>9.4600000000000009</v>
      </c>
      <c r="J1043" s="41">
        <v>3.3</v>
      </c>
      <c r="K1043" s="16">
        <v>17.72</v>
      </c>
      <c r="L1043" s="16">
        <v>21.24</v>
      </c>
      <c r="M1043" s="16">
        <v>39.098000962496336</v>
      </c>
      <c r="N1043" s="16">
        <f t="shared" si="50"/>
        <v>2.206433462894827</v>
      </c>
      <c r="O1043" s="41">
        <f t="shared" si="49"/>
        <v>2.206433462894827</v>
      </c>
      <c r="P1043" s="1">
        <v>7.6180000000000003</v>
      </c>
      <c r="Q1043" s="16">
        <v>730.15</v>
      </c>
      <c r="S1043" s="1"/>
    </row>
    <row r="1044" spans="1:19" x14ac:dyDescent="0.2">
      <c r="A1044" s="42">
        <f t="shared" si="48"/>
        <v>43089</v>
      </c>
      <c r="B1044" s="16">
        <v>0</v>
      </c>
      <c r="C1044" s="16">
        <v>85.91</v>
      </c>
      <c r="D1044" s="16">
        <v>25.39</v>
      </c>
      <c r="E1044" s="16">
        <v>23.09</v>
      </c>
      <c r="F1044" s="16">
        <v>29.68</v>
      </c>
      <c r="G1044" s="16">
        <v>4.75</v>
      </c>
      <c r="H1044" s="16">
        <v>10.29</v>
      </c>
      <c r="I1044" s="16">
        <v>45.72</v>
      </c>
      <c r="J1044" s="41">
        <v>4.5999999999999996</v>
      </c>
      <c r="K1044" s="16">
        <v>23.8</v>
      </c>
      <c r="L1044" s="16">
        <v>21.28</v>
      </c>
      <c r="M1044" s="16">
        <v>52.634725727423451</v>
      </c>
      <c r="N1044" s="16">
        <f t="shared" si="50"/>
        <v>2.2115430977909014</v>
      </c>
      <c r="O1044" s="41">
        <f t="shared" si="49"/>
        <v>2.2115430977909014</v>
      </c>
      <c r="P1044" s="1">
        <v>9.6319999999999997</v>
      </c>
      <c r="Q1044" s="16">
        <v>729.55</v>
      </c>
      <c r="S1044" s="1"/>
    </row>
    <row r="1045" spans="1:19" x14ac:dyDescent="0.2">
      <c r="A1045" s="42">
        <f t="shared" si="48"/>
        <v>43090</v>
      </c>
      <c r="B1045" s="16">
        <v>0</v>
      </c>
      <c r="C1045" s="16">
        <v>86.25</v>
      </c>
      <c r="D1045" s="16">
        <v>24.8</v>
      </c>
      <c r="E1045" s="16">
        <v>22.57</v>
      </c>
      <c r="F1045" s="16">
        <v>28.67</v>
      </c>
      <c r="G1045" s="16">
        <v>4.03</v>
      </c>
      <c r="H1045" s="16">
        <v>11.78</v>
      </c>
      <c r="I1045" s="16">
        <v>29.72</v>
      </c>
      <c r="J1045" s="41">
        <v>4.18</v>
      </c>
      <c r="K1045" s="16">
        <v>21.74</v>
      </c>
      <c r="L1045" s="16">
        <v>21.33</v>
      </c>
      <c r="M1045" s="16">
        <v>48.260724187774912</v>
      </c>
      <c r="N1045" s="16">
        <f t="shared" si="50"/>
        <v>2.2199045164569879</v>
      </c>
      <c r="O1045" s="41">
        <f t="shared" si="49"/>
        <v>2.2199045164569879</v>
      </c>
      <c r="P1045" s="1">
        <v>8.827</v>
      </c>
      <c r="Q1045" s="16">
        <v>729.72</v>
      </c>
      <c r="S1045" s="1"/>
    </row>
    <row r="1046" spans="1:19" x14ac:dyDescent="0.2">
      <c r="A1046" s="42">
        <f t="shared" si="48"/>
        <v>43091</v>
      </c>
      <c r="B1046" s="16">
        <v>0</v>
      </c>
      <c r="C1046" s="16">
        <v>83.91</v>
      </c>
      <c r="D1046" s="16">
        <v>25.18</v>
      </c>
      <c r="E1046" s="16">
        <v>22.57</v>
      </c>
      <c r="F1046" s="16">
        <v>29.23</v>
      </c>
      <c r="G1046" s="16">
        <v>4.2699999999999996</v>
      </c>
      <c r="H1046" s="16">
        <v>10.41</v>
      </c>
      <c r="I1046" s="16">
        <v>37.19</v>
      </c>
      <c r="J1046" s="41">
        <v>4.46</v>
      </c>
      <c r="K1046" s="16">
        <v>22.81</v>
      </c>
      <c r="L1046" s="16">
        <v>21.33</v>
      </c>
      <c r="M1046" s="16">
        <v>50.760017867526287</v>
      </c>
      <c r="N1046" s="16">
        <f t="shared" si="50"/>
        <v>2.2253405465815996</v>
      </c>
      <c r="O1046" s="41">
        <f t="shared" si="49"/>
        <v>2.2253405465815996</v>
      </c>
      <c r="P1046" s="1">
        <v>9.0020000000000007</v>
      </c>
      <c r="Q1046" s="16">
        <v>729.79</v>
      </c>
      <c r="S1046" s="1"/>
    </row>
    <row r="1047" spans="1:19" x14ac:dyDescent="0.2">
      <c r="A1047" s="42">
        <f t="shared" si="48"/>
        <v>43092</v>
      </c>
      <c r="B1047" s="16">
        <v>0</v>
      </c>
      <c r="C1047" s="16">
        <v>86.78</v>
      </c>
      <c r="D1047" s="16">
        <v>25.05</v>
      </c>
      <c r="E1047" s="16">
        <v>23.14</v>
      </c>
      <c r="F1047" s="16">
        <v>28.66</v>
      </c>
      <c r="G1047" s="16">
        <v>4.21</v>
      </c>
      <c r="H1047" s="16">
        <v>12.33</v>
      </c>
      <c r="I1047" s="16">
        <v>34.58</v>
      </c>
      <c r="J1047" s="41">
        <v>4.3</v>
      </c>
      <c r="K1047" s="16">
        <v>22.61</v>
      </c>
      <c r="L1047" s="16">
        <v>21.31</v>
      </c>
      <c r="M1047" s="16">
        <v>50.445348956762828</v>
      </c>
      <c r="N1047" s="16">
        <f t="shared" si="50"/>
        <v>2.2311078707104302</v>
      </c>
      <c r="O1047" s="41">
        <f t="shared" si="49"/>
        <v>2.2311078707104302</v>
      </c>
      <c r="P1047" s="1">
        <v>9.6219999999999999</v>
      </c>
      <c r="Q1047" s="16">
        <v>729.89</v>
      </c>
      <c r="S1047" s="1"/>
    </row>
    <row r="1048" spans="1:19" x14ac:dyDescent="0.2">
      <c r="A1048" s="42">
        <f t="shared" si="48"/>
        <v>43093</v>
      </c>
      <c r="B1048" s="16">
        <v>0</v>
      </c>
      <c r="C1048" s="16">
        <v>88.05</v>
      </c>
      <c r="D1048" s="16">
        <v>24.76</v>
      </c>
      <c r="E1048" s="16">
        <v>22.83</v>
      </c>
      <c r="F1048" s="16">
        <v>28.71</v>
      </c>
      <c r="G1048" s="16">
        <v>4.34</v>
      </c>
      <c r="H1048" s="16">
        <v>11.96</v>
      </c>
      <c r="I1048" s="16">
        <v>31.48</v>
      </c>
      <c r="J1048" s="41">
        <v>3.78</v>
      </c>
      <c r="K1048" s="16">
        <v>19.43</v>
      </c>
      <c r="L1048" s="16">
        <v>21.34</v>
      </c>
      <c r="M1048" s="16">
        <v>43.789522613911956</v>
      </c>
      <c r="N1048" s="16">
        <f t="shared" si="50"/>
        <v>2.2537067737473988</v>
      </c>
      <c r="O1048" s="41">
        <f t="shared" si="49"/>
        <v>2.2537067737473988</v>
      </c>
      <c r="P1048" s="1">
        <v>7.992</v>
      </c>
      <c r="Q1048" s="16">
        <v>730.13</v>
      </c>
      <c r="S1048" s="1"/>
    </row>
    <row r="1049" spans="1:19" x14ac:dyDescent="0.2">
      <c r="A1049" s="42">
        <f t="shared" si="48"/>
        <v>43094</v>
      </c>
      <c r="B1049" s="16">
        <v>0</v>
      </c>
      <c r="C1049" s="16">
        <v>85.63</v>
      </c>
      <c r="D1049" s="16">
        <v>24.72</v>
      </c>
      <c r="E1049" s="16">
        <v>22.87</v>
      </c>
      <c r="F1049" s="16">
        <v>28.26</v>
      </c>
      <c r="G1049" s="16">
        <v>4.32</v>
      </c>
      <c r="H1049" s="16">
        <v>11.37</v>
      </c>
      <c r="I1049" s="16">
        <v>41.78</v>
      </c>
      <c r="J1049" s="41">
        <v>3.94</v>
      </c>
      <c r="K1049" s="16">
        <v>20.32</v>
      </c>
      <c r="L1049" s="16">
        <v>21.36</v>
      </c>
      <c r="M1049" s="16">
        <v>45.912716961276374</v>
      </c>
      <c r="N1049" s="16">
        <f t="shared" si="50"/>
        <v>2.2594841024250183</v>
      </c>
      <c r="O1049" s="41">
        <f t="shared" si="49"/>
        <v>2.2594841024250183</v>
      </c>
      <c r="P1049" s="1">
        <v>8.9789999999999992</v>
      </c>
      <c r="Q1049" s="16">
        <v>730.56</v>
      </c>
      <c r="S1049" s="1"/>
    </row>
    <row r="1050" spans="1:19" x14ac:dyDescent="0.2">
      <c r="A1050" s="42">
        <f t="shared" si="48"/>
        <v>43095</v>
      </c>
      <c r="B1050" s="16">
        <v>0.51</v>
      </c>
      <c r="C1050" s="16">
        <v>84.05</v>
      </c>
      <c r="D1050" s="16">
        <v>24.54</v>
      </c>
      <c r="E1050" s="16">
        <v>22.62</v>
      </c>
      <c r="F1050" s="16">
        <v>27.77</v>
      </c>
      <c r="G1050" s="16">
        <v>4.6399999999999997</v>
      </c>
      <c r="H1050" s="16">
        <v>13.62</v>
      </c>
      <c r="I1050" s="16">
        <v>31.65</v>
      </c>
      <c r="J1050" s="41">
        <v>4.1399999999999997</v>
      </c>
      <c r="K1050" s="16">
        <v>19.8</v>
      </c>
      <c r="L1050" s="16">
        <v>21.45</v>
      </c>
      <c r="M1050" s="16">
        <v>44.986163035129387</v>
      </c>
      <c r="N1050" s="16">
        <f t="shared" si="50"/>
        <v>2.2720284361176457</v>
      </c>
      <c r="O1050" s="41">
        <f t="shared" si="49"/>
        <v>2.2720284361176457</v>
      </c>
      <c r="P1050" s="1">
        <v>8.4629999999999992</v>
      </c>
      <c r="Q1050" s="16">
        <v>731.06</v>
      </c>
      <c r="S1050" s="1"/>
    </row>
    <row r="1051" spans="1:19" x14ac:dyDescent="0.2">
      <c r="A1051" s="42">
        <f t="shared" si="48"/>
        <v>43096</v>
      </c>
      <c r="B1051" s="16">
        <v>0</v>
      </c>
      <c r="C1051" s="16">
        <v>84.58</v>
      </c>
      <c r="D1051" s="16">
        <v>24.48</v>
      </c>
      <c r="E1051" s="16">
        <v>22.41</v>
      </c>
      <c r="F1051" s="16">
        <v>28.29</v>
      </c>
      <c r="G1051" s="16">
        <v>4.4800000000000004</v>
      </c>
      <c r="H1051" s="16">
        <v>13.13</v>
      </c>
      <c r="I1051" s="16">
        <v>34.74</v>
      </c>
      <c r="J1051" s="41">
        <v>4.26</v>
      </c>
      <c r="K1051" s="16">
        <v>21.63</v>
      </c>
      <c r="L1051" s="16">
        <v>21.43</v>
      </c>
      <c r="M1051" s="16">
        <v>48.667841131080074</v>
      </c>
      <c r="N1051" s="16">
        <f t="shared" si="50"/>
        <v>2.2500157712011131</v>
      </c>
      <c r="O1051" s="41">
        <f t="shared" si="49"/>
        <v>2.2500157712011131</v>
      </c>
      <c r="P1051" s="1">
        <v>10.304</v>
      </c>
      <c r="Q1051" s="16">
        <v>730.64</v>
      </c>
      <c r="S1051" s="1"/>
    </row>
    <row r="1052" spans="1:19" x14ac:dyDescent="0.2">
      <c r="A1052" s="42">
        <f t="shared" si="48"/>
        <v>43097</v>
      </c>
      <c r="B1052" s="16">
        <v>0</v>
      </c>
      <c r="C1052" s="16">
        <v>86.38</v>
      </c>
      <c r="D1052" s="16">
        <v>24.75</v>
      </c>
      <c r="E1052" s="16">
        <v>22.56</v>
      </c>
      <c r="F1052" s="16">
        <v>29.21</v>
      </c>
      <c r="G1052" s="16">
        <v>3.17</v>
      </c>
      <c r="H1052" s="16">
        <v>10.39</v>
      </c>
      <c r="I1052" s="16">
        <v>32.950000000000003</v>
      </c>
      <c r="J1052" s="41">
        <v>3.69</v>
      </c>
      <c r="K1052" s="16">
        <v>18.34</v>
      </c>
      <c r="L1052" s="16">
        <v>21.39</v>
      </c>
      <c r="M1052" s="16">
        <v>41.979009976611508</v>
      </c>
      <c r="N1052" s="16">
        <f t="shared" si="50"/>
        <v>2.2889318416909221</v>
      </c>
      <c r="O1052" s="41">
        <f t="shared" si="49"/>
        <v>2.2889318416909221</v>
      </c>
      <c r="P1052" s="1">
        <v>8.1340000000000003</v>
      </c>
      <c r="Q1052" s="16">
        <v>730.32</v>
      </c>
      <c r="S1052" s="1"/>
    </row>
    <row r="1053" spans="1:19" x14ac:dyDescent="0.2">
      <c r="A1053" s="42">
        <f t="shared" si="48"/>
        <v>43098</v>
      </c>
      <c r="B1053" s="16">
        <v>14.73</v>
      </c>
      <c r="C1053" s="16">
        <v>99.41</v>
      </c>
      <c r="D1053" s="16">
        <v>22.74</v>
      </c>
      <c r="E1053" s="16">
        <v>21.57</v>
      </c>
      <c r="F1053" s="16">
        <v>24.23</v>
      </c>
      <c r="G1053" s="16">
        <v>2.14</v>
      </c>
      <c r="H1053" s="16">
        <v>5.98</v>
      </c>
      <c r="I1053" s="16">
        <v>283.8</v>
      </c>
      <c r="J1053" s="41">
        <v>1.23</v>
      </c>
      <c r="K1053" s="16">
        <v>7.59</v>
      </c>
      <c r="L1053" s="16">
        <v>21.41</v>
      </c>
      <c r="M1053" s="16">
        <v>17.781903859230159</v>
      </c>
      <c r="N1053" s="16">
        <f t="shared" si="50"/>
        <v>2.3428068325731437</v>
      </c>
      <c r="O1053" s="41">
        <f t="shared" si="49"/>
        <v>2.3428068325731437</v>
      </c>
      <c r="P1053" s="1">
        <v>4.5529999999999999</v>
      </c>
      <c r="Q1053" s="16">
        <v>730.81</v>
      </c>
      <c r="S1053" s="1"/>
    </row>
    <row r="1054" spans="1:19" x14ac:dyDescent="0.2">
      <c r="A1054" s="42">
        <f t="shared" si="48"/>
        <v>43099</v>
      </c>
      <c r="B1054" s="16">
        <v>24.130000000000003</v>
      </c>
      <c r="C1054" s="16">
        <v>99.17</v>
      </c>
      <c r="D1054" s="16">
        <v>23</v>
      </c>
      <c r="E1054" s="16">
        <v>21.76</v>
      </c>
      <c r="F1054" s="16">
        <v>26.69</v>
      </c>
      <c r="G1054" s="16">
        <v>1.79</v>
      </c>
      <c r="H1054" s="16">
        <v>7.37</v>
      </c>
      <c r="I1054" s="16">
        <v>301.07</v>
      </c>
      <c r="J1054" s="41">
        <v>1.23</v>
      </c>
      <c r="K1054" s="16">
        <v>6.44</v>
      </c>
      <c r="L1054" s="16">
        <v>21.35</v>
      </c>
      <c r="M1054" s="16">
        <v>14.959992465917347</v>
      </c>
      <c r="N1054" s="16">
        <f t="shared" si="50"/>
        <v>2.3229801965710166</v>
      </c>
      <c r="O1054" s="41">
        <f t="shared" si="49"/>
        <v>2.3229801965710166</v>
      </c>
      <c r="P1054" s="1">
        <v>3.3860000000000001</v>
      </c>
      <c r="Q1054" s="16">
        <v>731.1</v>
      </c>
      <c r="S1054" s="1"/>
    </row>
    <row r="1055" spans="1:19" x14ac:dyDescent="0.2">
      <c r="A1055" s="42">
        <f t="shared" si="48"/>
        <v>43100</v>
      </c>
      <c r="B1055" s="16">
        <v>0.125</v>
      </c>
      <c r="C1055" s="16">
        <v>93.82</v>
      </c>
      <c r="D1055" s="16">
        <v>23.75</v>
      </c>
      <c r="E1055" s="16">
        <v>22.07</v>
      </c>
      <c r="F1055" s="16">
        <v>27.31</v>
      </c>
      <c r="G1055" s="16">
        <v>3.18</v>
      </c>
      <c r="H1055" s="16">
        <v>11.68</v>
      </c>
      <c r="I1055" s="16">
        <v>36.57</v>
      </c>
      <c r="J1055" s="41">
        <v>2.4900000000000002</v>
      </c>
      <c r="K1055" s="16">
        <v>12.69</v>
      </c>
      <c r="L1055" s="16">
        <v>21.39</v>
      </c>
      <c r="M1055" s="16">
        <v>29.715389659817159</v>
      </c>
      <c r="N1055" s="16">
        <f t="shared" si="50"/>
        <v>2.341638271065182</v>
      </c>
      <c r="O1055" s="41">
        <f t="shared" si="49"/>
        <v>2.341638271065182</v>
      </c>
      <c r="P1055" s="1">
        <v>6.5730000000000004</v>
      </c>
      <c r="Q1055" s="16">
        <v>731.64</v>
      </c>
      <c r="S1055" s="1"/>
    </row>
    <row r="1056" spans="1:19" x14ac:dyDescent="0.2">
      <c r="A1056" s="42">
        <v>43101</v>
      </c>
      <c r="B1056" s="16">
        <v>8.89</v>
      </c>
      <c r="C1056" s="16">
        <v>97.74</v>
      </c>
      <c r="D1056" s="16">
        <v>23.24</v>
      </c>
      <c r="E1056" s="16">
        <v>22.15</v>
      </c>
      <c r="F1056" s="16">
        <v>26.36</v>
      </c>
      <c r="G1056" s="16">
        <v>3.85</v>
      </c>
      <c r="H1056" s="16">
        <v>10.29</v>
      </c>
      <c r="I1056" s="16">
        <v>354.15</v>
      </c>
      <c r="J1056" s="41">
        <v>1.86</v>
      </c>
      <c r="K1056" s="16">
        <v>10.86</v>
      </c>
      <c r="L1056" s="16">
        <v>21.4</v>
      </c>
      <c r="M1056" s="16">
        <v>25.273650496324972</v>
      </c>
      <c r="N1056" s="16">
        <f t="shared" si="50"/>
        <v>2.3272238026081928</v>
      </c>
      <c r="O1056" s="41">
        <f t="shared" si="49"/>
        <v>2.3272238026081928</v>
      </c>
      <c r="P1056" s="1">
        <v>5.59</v>
      </c>
      <c r="Q1056" s="16">
        <v>731.59</v>
      </c>
      <c r="S1056" s="1"/>
    </row>
    <row r="1057" spans="1:19" x14ac:dyDescent="0.2">
      <c r="A1057" s="42">
        <f t="shared" ref="A1057:A1120" si="51">A1056+1</f>
        <v>43102</v>
      </c>
      <c r="B1057" s="16">
        <v>4.1899999999999995</v>
      </c>
      <c r="C1057" s="16">
        <v>99.39</v>
      </c>
      <c r="D1057" s="16">
        <v>23.16</v>
      </c>
      <c r="E1057" s="16">
        <v>22.01</v>
      </c>
      <c r="F1057" s="16">
        <v>26.28</v>
      </c>
      <c r="G1057" s="16">
        <v>2.73</v>
      </c>
      <c r="H1057" s="16">
        <v>7.33</v>
      </c>
      <c r="I1057" s="16">
        <v>332.3</v>
      </c>
      <c r="J1057" s="41">
        <v>1.45</v>
      </c>
      <c r="K1057" s="16">
        <v>9.25</v>
      </c>
      <c r="L1057" s="16">
        <v>21.42</v>
      </c>
      <c r="M1057" s="16">
        <v>21.372516323125744</v>
      </c>
      <c r="N1057" s="16">
        <f t="shared" si="50"/>
        <v>2.3105423052027829</v>
      </c>
      <c r="O1057" s="41">
        <f t="shared" si="49"/>
        <v>2.3105423052027829</v>
      </c>
      <c r="P1057" s="1">
        <v>5.3920000000000003</v>
      </c>
      <c r="Q1057" s="16">
        <v>730.36</v>
      </c>
      <c r="S1057" s="1"/>
    </row>
    <row r="1058" spans="1:19" x14ac:dyDescent="0.2">
      <c r="A1058" s="42">
        <f t="shared" si="51"/>
        <v>43103</v>
      </c>
      <c r="B1058" s="16">
        <v>8.2550000000000008</v>
      </c>
      <c r="C1058" s="16">
        <v>99.42</v>
      </c>
      <c r="D1058" s="16">
        <v>22.65</v>
      </c>
      <c r="E1058" s="16">
        <v>21.59</v>
      </c>
      <c r="F1058" s="16">
        <v>25.63</v>
      </c>
      <c r="G1058" s="16">
        <v>2.56</v>
      </c>
      <c r="H1058" s="16">
        <v>8.68</v>
      </c>
      <c r="I1058" s="16">
        <v>252.8</v>
      </c>
      <c r="J1058" s="41">
        <v>1.28</v>
      </c>
      <c r="K1058" s="16">
        <v>8.08</v>
      </c>
      <c r="L1058" s="16">
        <v>21.49</v>
      </c>
      <c r="M1058" s="16">
        <v>18.693683380176548</v>
      </c>
      <c r="N1058" s="16">
        <f t="shared" si="50"/>
        <v>2.3135746757644244</v>
      </c>
      <c r="O1058" s="41">
        <f t="shared" si="49"/>
        <v>2.3135746757644244</v>
      </c>
      <c r="P1058" s="1">
        <v>5.0570000000000004</v>
      </c>
      <c r="Q1058" s="16">
        <v>729.72</v>
      </c>
      <c r="S1058" s="1"/>
    </row>
    <row r="1059" spans="1:19" x14ac:dyDescent="0.2">
      <c r="A1059" s="42">
        <f t="shared" si="51"/>
        <v>43104</v>
      </c>
      <c r="B1059" s="16">
        <v>6.9850000000000003</v>
      </c>
      <c r="C1059" s="16">
        <v>99.83</v>
      </c>
      <c r="D1059" s="16">
        <v>21.78</v>
      </c>
      <c r="E1059" s="16">
        <v>21.11</v>
      </c>
      <c r="F1059" s="16">
        <v>22.44</v>
      </c>
      <c r="G1059" s="16">
        <v>2.5499999999999998</v>
      </c>
      <c r="H1059" s="16">
        <v>10.72</v>
      </c>
      <c r="I1059" s="16">
        <v>238.45</v>
      </c>
      <c r="J1059" s="41">
        <v>0.93</v>
      </c>
      <c r="K1059" s="16">
        <v>5.99</v>
      </c>
      <c r="L1059" s="16">
        <v>21.72</v>
      </c>
      <c r="M1059" s="16">
        <v>14.066270551327234</v>
      </c>
      <c r="N1059" s="16">
        <f t="shared" si="50"/>
        <v>2.3482922456305899</v>
      </c>
      <c r="O1059" s="41">
        <f t="shared" si="49"/>
        <v>2.3482922456305899</v>
      </c>
      <c r="P1059" s="1">
        <v>3.98</v>
      </c>
      <c r="Q1059" s="16">
        <v>730.72</v>
      </c>
      <c r="S1059" s="1"/>
    </row>
    <row r="1060" spans="1:19" x14ac:dyDescent="0.2">
      <c r="A1060" s="42">
        <f t="shared" si="51"/>
        <v>43105</v>
      </c>
      <c r="B1060" s="16">
        <v>25.91</v>
      </c>
      <c r="C1060" s="16">
        <v>99.97</v>
      </c>
      <c r="D1060" s="16">
        <v>22.18</v>
      </c>
      <c r="E1060" s="16">
        <v>21.07</v>
      </c>
      <c r="F1060" s="16">
        <v>23.87</v>
      </c>
      <c r="G1060" s="16">
        <v>4.54</v>
      </c>
      <c r="H1060" s="16">
        <v>12.31</v>
      </c>
      <c r="I1060" s="16">
        <v>341.27</v>
      </c>
      <c r="J1060" s="41">
        <v>0.68</v>
      </c>
      <c r="K1060" s="16">
        <v>4.46</v>
      </c>
      <c r="L1060" s="16">
        <v>21.69</v>
      </c>
      <c r="M1060" s="16">
        <v>10.627203740775716</v>
      </c>
      <c r="N1060" s="16">
        <f t="shared" si="50"/>
        <v>2.3827811077972458</v>
      </c>
      <c r="O1060" s="41">
        <f t="shared" si="49"/>
        <v>2.3827811077972458</v>
      </c>
      <c r="P1060" s="1">
        <v>2.8980000000000001</v>
      </c>
      <c r="Q1060" s="16">
        <v>732.03</v>
      </c>
      <c r="S1060" s="1"/>
    </row>
    <row r="1061" spans="1:19" x14ac:dyDescent="0.2">
      <c r="A1061" s="42">
        <f t="shared" si="51"/>
        <v>43106</v>
      </c>
      <c r="B1061" s="16">
        <v>51.814999999999998</v>
      </c>
      <c r="C1061" s="16">
        <v>99.46</v>
      </c>
      <c r="D1061" s="16">
        <v>23</v>
      </c>
      <c r="E1061" s="16">
        <v>21.53</v>
      </c>
      <c r="F1061" s="16">
        <v>25.9</v>
      </c>
      <c r="G1061" s="16">
        <v>4.5999999999999996</v>
      </c>
      <c r="H1061" s="16">
        <v>11.68</v>
      </c>
      <c r="I1061" s="16">
        <v>340.44</v>
      </c>
      <c r="J1061" s="41">
        <v>1.63</v>
      </c>
      <c r="K1061" s="16">
        <v>11.19</v>
      </c>
      <c r="L1061" s="16">
        <v>21.58</v>
      </c>
      <c r="M1061" s="16">
        <v>25.172821660833222</v>
      </c>
      <c r="N1061" s="16">
        <f t="shared" si="50"/>
        <v>2.2495819178581971</v>
      </c>
      <c r="O1061" s="41">
        <f t="shared" si="49"/>
        <v>2.2495819178581971</v>
      </c>
      <c r="P1061" s="1">
        <v>6.9960000000000004</v>
      </c>
      <c r="Q1061" s="16">
        <v>731.36</v>
      </c>
      <c r="S1061" s="1"/>
    </row>
    <row r="1062" spans="1:19" x14ac:dyDescent="0.2">
      <c r="A1062" s="42">
        <f t="shared" si="51"/>
        <v>43107</v>
      </c>
      <c r="B1062" s="16">
        <v>0.25</v>
      </c>
      <c r="C1062" s="16">
        <v>94.03</v>
      </c>
      <c r="D1062" s="16">
        <v>23.54</v>
      </c>
      <c r="E1062" s="16">
        <v>21.59</v>
      </c>
      <c r="F1062" s="16">
        <v>28.26</v>
      </c>
      <c r="G1062" s="16">
        <v>3.14</v>
      </c>
      <c r="H1062" s="16">
        <v>8.2899999999999991</v>
      </c>
      <c r="I1062" s="16">
        <v>354.21</v>
      </c>
      <c r="J1062" s="41">
        <v>2.2999999999999998</v>
      </c>
      <c r="K1062" s="16">
        <v>12.93</v>
      </c>
      <c r="L1062" s="16">
        <v>21.67</v>
      </c>
      <c r="M1062" s="16">
        <v>29.381712742362883</v>
      </c>
      <c r="N1062" s="16">
        <f t="shared" si="50"/>
        <v>2.2723675748153815</v>
      </c>
      <c r="O1062" s="41">
        <f t="shared" si="49"/>
        <v>2.2723675748153815</v>
      </c>
      <c r="P1062" s="1">
        <v>5.8650000000000002</v>
      </c>
      <c r="Q1062" s="16">
        <v>730.85</v>
      </c>
      <c r="S1062" s="1"/>
    </row>
    <row r="1063" spans="1:19" x14ac:dyDescent="0.2">
      <c r="A1063" s="42">
        <f t="shared" si="51"/>
        <v>43108</v>
      </c>
      <c r="B1063" s="16">
        <v>0.63500000000000001</v>
      </c>
      <c r="C1063" s="16">
        <v>96.33</v>
      </c>
      <c r="D1063" s="16">
        <v>23</v>
      </c>
      <c r="E1063" s="16">
        <v>21.23</v>
      </c>
      <c r="F1063" s="16">
        <v>26.5</v>
      </c>
      <c r="G1063" s="16">
        <v>3.43</v>
      </c>
      <c r="H1063" s="16">
        <v>9.1300000000000008</v>
      </c>
      <c r="I1063" s="16">
        <v>315.39</v>
      </c>
      <c r="J1063" s="41">
        <v>2.95</v>
      </c>
      <c r="K1063" s="16">
        <v>18.73</v>
      </c>
      <c r="L1063" s="16">
        <v>21.72</v>
      </c>
      <c r="M1063" s="16">
        <v>41.869800338169718</v>
      </c>
      <c r="N1063" s="16">
        <f t="shared" si="50"/>
        <v>2.2354404878894671</v>
      </c>
      <c r="O1063" s="41">
        <f t="shared" si="49"/>
        <v>2.2354404878894671</v>
      </c>
      <c r="P1063" s="1">
        <v>11.151</v>
      </c>
      <c r="Q1063" s="16">
        <v>730.4</v>
      </c>
      <c r="S1063" s="1"/>
    </row>
    <row r="1064" spans="1:19" x14ac:dyDescent="0.2">
      <c r="A1064" s="42">
        <f t="shared" si="51"/>
        <v>43109</v>
      </c>
      <c r="B1064" s="16">
        <v>0.255</v>
      </c>
      <c r="C1064" s="16">
        <v>97.69</v>
      </c>
      <c r="D1064" s="16">
        <v>22.73</v>
      </c>
      <c r="E1064" s="16">
        <v>20.87</v>
      </c>
      <c r="F1064" s="16">
        <v>27.18</v>
      </c>
      <c r="G1064" s="16">
        <v>3.35</v>
      </c>
      <c r="H1064" s="16">
        <v>7.68</v>
      </c>
      <c r="I1064" s="16">
        <v>318.18</v>
      </c>
      <c r="J1064" s="41">
        <v>2.0499999999999998</v>
      </c>
      <c r="K1064" s="16">
        <v>13.65</v>
      </c>
      <c r="L1064" s="16">
        <v>21.77</v>
      </c>
      <c r="M1064" s="16">
        <v>30.751930824679651</v>
      </c>
      <c r="N1064" s="16">
        <f t="shared" si="50"/>
        <v>2.2528887051047364</v>
      </c>
      <c r="O1064" s="41">
        <f t="shared" si="49"/>
        <v>2.2528887051047364</v>
      </c>
      <c r="P1064" s="1">
        <v>8.02</v>
      </c>
      <c r="Q1064" s="16">
        <v>730.6</v>
      </c>
      <c r="S1064" s="1"/>
    </row>
    <row r="1065" spans="1:19" x14ac:dyDescent="0.2">
      <c r="A1065" s="42">
        <f t="shared" si="51"/>
        <v>43110</v>
      </c>
      <c r="B1065" s="16">
        <v>9.3949999999999996</v>
      </c>
      <c r="C1065" s="16">
        <v>97.8</v>
      </c>
      <c r="D1065" s="16">
        <v>22.3</v>
      </c>
      <c r="E1065" s="16">
        <v>20.09</v>
      </c>
      <c r="F1065" s="16">
        <v>25.53</v>
      </c>
      <c r="G1065" s="16">
        <v>2.91</v>
      </c>
      <c r="H1065" s="16">
        <v>6.68</v>
      </c>
      <c r="I1065" s="16">
        <v>318.01</v>
      </c>
      <c r="J1065" s="41">
        <v>1.63</v>
      </c>
      <c r="K1065" s="16">
        <v>10.29</v>
      </c>
      <c r="L1065" s="16">
        <v>21.83</v>
      </c>
      <c r="M1065" s="16">
        <v>23.142507346162585</v>
      </c>
      <c r="N1065" s="16">
        <f t="shared" si="50"/>
        <v>2.2490288966144401</v>
      </c>
      <c r="O1065" s="41">
        <f t="shared" si="49"/>
        <v>2.2490288966144401</v>
      </c>
      <c r="P1065" s="1">
        <v>5.3209999999999997</v>
      </c>
      <c r="Q1065" s="16">
        <v>730.62</v>
      </c>
      <c r="S1065" s="1"/>
    </row>
    <row r="1066" spans="1:19" x14ac:dyDescent="0.2">
      <c r="A1066" s="42">
        <f t="shared" si="51"/>
        <v>43111</v>
      </c>
      <c r="B1066" s="16">
        <v>0</v>
      </c>
      <c r="C1066" s="16">
        <v>96.11</v>
      </c>
      <c r="D1066" s="16">
        <v>22.93</v>
      </c>
      <c r="E1066" s="16">
        <v>21.69</v>
      </c>
      <c r="F1066" s="16">
        <v>26.4</v>
      </c>
      <c r="G1066" s="16">
        <v>3.83</v>
      </c>
      <c r="H1066" s="16">
        <v>8.94</v>
      </c>
      <c r="I1066" s="16">
        <v>320.16000000000003</v>
      </c>
      <c r="J1066" s="41">
        <v>2.5</v>
      </c>
      <c r="K1066" s="16">
        <v>15.46</v>
      </c>
      <c r="L1066" s="16">
        <v>21.86</v>
      </c>
      <c r="M1066" s="16">
        <v>34.24551605442165</v>
      </c>
      <c r="N1066" s="16">
        <f t="shared" si="50"/>
        <v>2.2151045313338713</v>
      </c>
      <c r="O1066" s="41">
        <f t="shared" si="49"/>
        <v>2.2151045313338713</v>
      </c>
      <c r="P1066" s="1">
        <v>7.6680000000000001</v>
      </c>
      <c r="Q1066" s="16">
        <v>730.85</v>
      </c>
      <c r="S1066" s="1"/>
    </row>
    <row r="1067" spans="1:19" x14ac:dyDescent="0.2">
      <c r="A1067" s="42">
        <f t="shared" si="51"/>
        <v>43112</v>
      </c>
      <c r="B1067" s="16">
        <v>0.125</v>
      </c>
      <c r="C1067" s="16">
        <v>95.67</v>
      </c>
      <c r="D1067" s="16">
        <v>23.11</v>
      </c>
      <c r="E1067" s="16">
        <v>21.65</v>
      </c>
      <c r="F1067" s="16">
        <v>26.52</v>
      </c>
      <c r="G1067" s="16">
        <v>3.98</v>
      </c>
      <c r="H1067" s="16">
        <v>9.4499999999999993</v>
      </c>
      <c r="I1067" s="16">
        <v>322.49</v>
      </c>
      <c r="J1067" s="41">
        <v>2.69</v>
      </c>
      <c r="K1067" s="16">
        <v>16.760000000000002</v>
      </c>
      <c r="L1067" s="16">
        <v>21.91</v>
      </c>
      <c r="M1067" s="16">
        <v>37.105875461268162</v>
      </c>
      <c r="N1067" s="16">
        <f t="shared" si="50"/>
        <v>2.2139543831305586</v>
      </c>
      <c r="O1067" s="41">
        <f t="shared" si="49"/>
        <v>2.2139543831305586</v>
      </c>
      <c r="P1067" s="1">
        <v>8.26</v>
      </c>
      <c r="Q1067" s="16">
        <v>731.19</v>
      </c>
      <c r="S1067" s="1"/>
    </row>
    <row r="1068" spans="1:19" x14ac:dyDescent="0.2">
      <c r="A1068" s="42">
        <f t="shared" si="51"/>
        <v>43113</v>
      </c>
      <c r="B1068" s="16">
        <v>8.5100000000000016</v>
      </c>
      <c r="C1068" s="16">
        <v>99.51</v>
      </c>
      <c r="D1068" s="16">
        <v>22.49</v>
      </c>
      <c r="E1068" s="16">
        <v>21.07</v>
      </c>
      <c r="F1068" s="16">
        <v>23.97</v>
      </c>
      <c r="G1068" s="16">
        <v>4.38</v>
      </c>
      <c r="H1068" s="16">
        <v>10.35</v>
      </c>
      <c r="I1068" s="16">
        <v>337.11</v>
      </c>
      <c r="J1068" s="41">
        <v>1.32</v>
      </c>
      <c r="K1068" s="16">
        <v>8.91</v>
      </c>
      <c r="L1068" s="16">
        <v>21.99</v>
      </c>
      <c r="M1068" s="16">
        <v>20.385655175750621</v>
      </c>
      <c r="N1068" s="16">
        <f t="shared" si="50"/>
        <v>2.2879523205107319</v>
      </c>
      <c r="O1068" s="41">
        <f t="shared" si="49"/>
        <v>2.2879523205107319</v>
      </c>
      <c r="P1068" s="1">
        <v>5.3140000000000001</v>
      </c>
      <c r="Q1068" s="16">
        <v>731.46</v>
      </c>
      <c r="S1068" s="1"/>
    </row>
    <row r="1069" spans="1:19" x14ac:dyDescent="0.2">
      <c r="A1069" s="42">
        <f t="shared" si="51"/>
        <v>43114</v>
      </c>
      <c r="B1069" s="16">
        <v>9.5250000000000004</v>
      </c>
      <c r="C1069" s="16">
        <v>98.95</v>
      </c>
      <c r="D1069" s="16">
        <v>22.97</v>
      </c>
      <c r="E1069" s="16">
        <v>21.88</v>
      </c>
      <c r="F1069" s="16">
        <v>25.38</v>
      </c>
      <c r="G1069" s="16">
        <v>4.92</v>
      </c>
      <c r="H1069" s="16">
        <v>13.94</v>
      </c>
      <c r="I1069" s="16">
        <v>349.66</v>
      </c>
      <c r="J1069" s="41">
        <v>2.08</v>
      </c>
      <c r="K1069" s="16">
        <v>13.97</v>
      </c>
      <c r="L1069" s="16">
        <v>21.97</v>
      </c>
      <c r="M1069" s="16">
        <v>31.795729592096812</v>
      </c>
      <c r="N1069" s="16">
        <f t="shared" si="50"/>
        <v>2.2760006866211033</v>
      </c>
      <c r="O1069" s="41">
        <f t="shared" si="49"/>
        <v>2.2760006866211033</v>
      </c>
      <c r="P1069" s="1">
        <v>8.6199999999999992</v>
      </c>
      <c r="Q1069" s="16">
        <v>731.09</v>
      </c>
      <c r="S1069" s="1"/>
    </row>
    <row r="1070" spans="1:19" x14ac:dyDescent="0.2">
      <c r="A1070" s="42">
        <f t="shared" si="51"/>
        <v>43115</v>
      </c>
      <c r="B1070" s="16">
        <v>0.25</v>
      </c>
      <c r="C1070" s="16">
        <v>89.57</v>
      </c>
      <c r="D1070" s="16">
        <v>24.11</v>
      </c>
      <c r="E1070" s="16">
        <v>21.83</v>
      </c>
      <c r="F1070" s="16">
        <v>28.92</v>
      </c>
      <c r="G1070" s="16">
        <v>3.55</v>
      </c>
      <c r="H1070" s="16">
        <v>9.92</v>
      </c>
      <c r="I1070" s="16">
        <v>7.74</v>
      </c>
      <c r="J1070" s="41">
        <v>3.87</v>
      </c>
      <c r="K1070" s="16">
        <v>20.149999999999999</v>
      </c>
      <c r="L1070" s="16">
        <v>22.08</v>
      </c>
      <c r="M1070" s="16">
        <v>45.681078479739625</v>
      </c>
      <c r="N1070" s="16">
        <f t="shared" si="50"/>
        <v>2.2670510411781453</v>
      </c>
      <c r="O1070" s="41">
        <f t="shared" si="49"/>
        <v>2.2670510411781453</v>
      </c>
      <c r="P1070" s="1">
        <v>9.1170000000000009</v>
      </c>
      <c r="Q1070" s="16">
        <v>730.51</v>
      </c>
      <c r="S1070" s="1"/>
    </row>
    <row r="1071" spans="1:19" x14ac:dyDescent="0.2">
      <c r="A1071" s="42">
        <f t="shared" si="51"/>
        <v>43116</v>
      </c>
      <c r="B1071" s="16">
        <v>0</v>
      </c>
      <c r="C1071" s="16">
        <v>93.3</v>
      </c>
      <c r="D1071" s="16">
        <v>24.2</v>
      </c>
      <c r="E1071" s="16">
        <v>21.96</v>
      </c>
      <c r="F1071" s="16">
        <v>30.11</v>
      </c>
      <c r="G1071" s="16">
        <v>3</v>
      </c>
      <c r="H1071" s="16">
        <v>9</v>
      </c>
      <c r="I1071" s="16">
        <v>2.0699999999999998</v>
      </c>
      <c r="J1071" s="41">
        <v>3.28</v>
      </c>
      <c r="K1071" s="16">
        <v>16.71</v>
      </c>
      <c r="L1071" s="16">
        <v>22.06</v>
      </c>
      <c r="M1071" s="16">
        <v>37.894534938876298</v>
      </c>
      <c r="N1071" s="16">
        <f t="shared" si="50"/>
        <v>2.2677758790470555</v>
      </c>
      <c r="O1071" s="41">
        <f t="shared" si="49"/>
        <v>2.2677758790470555</v>
      </c>
      <c r="P1071" s="1">
        <v>7.8949999999999996</v>
      </c>
      <c r="Q1071" s="16">
        <v>730.63</v>
      </c>
      <c r="S1071" s="1"/>
    </row>
    <row r="1072" spans="1:19" x14ac:dyDescent="0.2">
      <c r="A1072" s="42">
        <f t="shared" si="51"/>
        <v>43117</v>
      </c>
      <c r="B1072" s="16">
        <v>0.25</v>
      </c>
      <c r="C1072" s="16">
        <v>94.46</v>
      </c>
      <c r="D1072" s="16">
        <v>23.95</v>
      </c>
      <c r="E1072" s="16">
        <v>22.2</v>
      </c>
      <c r="F1072" s="16">
        <v>27.51</v>
      </c>
      <c r="G1072" s="16">
        <v>2.92</v>
      </c>
      <c r="H1072" s="16">
        <v>10.11</v>
      </c>
      <c r="I1072" s="16">
        <v>29.81</v>
      </c>
      <c r="J1072" s="41">
        <v>2.1800000000000002</v>
      </c>
      <c r="K1072" s="16">
        <v>11.01</v>
      </c>
      <c r="L1072" s="16">
        <v>22.06</v>
      </c>
      <c r="M1072" s="16">
        <v>25.569743400549676</v>
      </c>
      <c r="N1072" s="16">
        <f t="shared" si="50"/>
        <v>2.3224108447365737</v>
      </c>
      <c r="O1072" s="41">
        <f t="shared" si="49"/>
        <v>2.3224108447365737</v>
      </c>
      <c r="P1072" s="1">
        <v>5.1760000000000002</v>
      </c>
      <c r="Q1072" s="16">
        <v>730.9</v>
      </c>
      <c r="S1072" s="1"/>
    </row>
    <row r="1073" spans="1:19" x14ac:dyDescent="0.2">
      <c r="A1073" s="42">
        <f t="shared" si="51"/>
        <v>43118</v>
      </c>
      <c r="B1073" s="16">
        <v>0</v>
      </c>
      <c r="C1073" s="16">
        <v>97.47</v>
      </c>
      <c r="D1073" s="16">
        <v>22.85</v>
      </c>
      <c r="E1073" s="16">
        <v>21.41</v>
      </c>
      <c r="F1073" s="16">
        <v>25.72</v>
      </c>
      <c r="G1073" s="16">
        <v>3.2</v>
      </c>
      <c r="H1073" s="16">
        <v>8.43</v>
      </c>
      <c r="I1073" s="16">
        <v>346.65</v>
      </c>
      <c r="J1073" s="41">
        <v>1.51</v>
      </c>
      <c r="K1073" s="16">
        <v>8.2899999999999991</v>
      </c>
      <c r="L1073" s="16">
        <v>22.19</v>
      </c>
      <c r="M1073" s="16">
        <v>19.411581232876593</v>
      </c>
      <c r="N1073" s="16">
        <f t="shared" si="50"/>
        <v>2.3415658905761876</v>
      </c>
      <c r="O1073" s="41">
        <f t="shared" si="49"/>
        <v>2.3415658905761876</v>
      </c>
      <c r="P1073" s="1">
        <v>3.7389999999999999</v>
      </c>
      <c r="Q1073" s="16">
        <v>730.95</v>
      </c>
      <c r="S1073" s="1"/>
    </row>
    <row r="1074" spans="1:19" x14ac:dyDescent="0.2">
      <c r="A1074" s="42">
        <f t="shared" si="51"/>
        <v>43119</v>
      </c>
      <c r="B1074" s="16">
        <v>0.38</v>
      </c>
      <c r="C1074" s="16">
        <v>96.08</v>
      </c>
      <c r="D1074" s="16">
        <v>23.46</v>
      </c>
      <c r="E1074" s="16">
        <v>21.47</v>
      </c>
      <c r="F1074" s="16">
        <v>26.76</v>
      </c>
      <c r="G1074" s="16">
        <v>3.4</v>
      </c>
      <c r="H1074" s="16">
        <v>11.05</v>
      </c>
      <c r="I1074" s="16">
        <v>21.73</v>
      </c>
      <c r="J1074" s="41">
        <v>2.4300000000000002</v>
      </c>
      <c r="K1074" s="16">
        <v>13.78</v>
      </c>
      <c r="L1074" s="16">
        <v>22.2</v>
      </c>
      <c r="M1074" s="16">
        <v>31.717796764664456</v>
      </c>
      <c r="N1074" s="16">
        <f t="shared" si="50"/>
        <v>2.3017269059988723</v>
      </c>
      <c r="O1074" s="41">
        <f t="shared" si="49"/>
        <v>2.3017269059988723</v>
      </c>
      <c r="P1074" s="1">
        <v>7.3310000000000004</v>
      </c>
      <c r="Q1074" s="16">
        <v>730.29</v>
      </c>
      <c r="S1074" s="1"/>
    </row>
    <row r="1075" spans="1:19" x14ac:dyDescent="0.2">
      <c r="A1075" s="42">
        <f t="shared" si="51"/>
        <v>43120</v>
      </c>
      <c r="B1075" s="16">
        <v>0</v>
      </c>
      <c r="C1075" s="16">
        <v>89.47</v>
      </c>
      <c r="D1075" s="16">
        <v>25.14</v>
      </c>
      <c r="E1075" s="16">
        <v>23.23</v>
      </c>
      <c r="F1075" s="16">
        <v>28.68</v>
      </c>
      <c r="G1075" s="16">
        <v>4.5999999999999996</v>
      </c>
      <c r="H1075" s="16">
        <v>10.31</v>
      </c>
      <c r="I1075" s="16">
        <v>49.77</v>
      </c>
      <c r="J1075" s="41">
        <v>4.1399999999999997</v>
      </c>
      <c r="K1075" s="16">
        <v>21.69</v>
      </c>
      <c r="L1075" s="16">
        <v>22.21</v>
      </c>
      <c r="M1075" s="16">
        <v>49.252510136883565</v>
      </c>
      <c r="N1075" s="16">
        <f t="shared" si="50"/>
        <v>2.2707473553196662</v>
      </c>
      <c r="O1075" s="41">
        <f t="shared" si="49"/>
        <v>2.2707473553196662</v>
      </c>
      <c r="P1075" s="1">
        <v>10.327</v>
      </c>
      <c r="Q1075" s="16">
        <v>729.4</v>
      </c>
      <c r="S1075" s="1"/>
    </row>
    <row r="1076" spans="1:19" x14ac:dyDescent="0.2">
      <c r="A1076" s="42">
        <f t="shared" si="51"/>
        <v>43121</v>
      </c>
      <c r="B1076" s="16">
        <v>0</v>
      </c>
      <c r="C1076" s="16">
        <v>88</v>
      </c>
      <c r="D1076" s="16">
        <v>25.13</v>
      </c>
      <c r="E1076" s="16">
        <v>22.65</v>
      </c>
      <c r="F1076" s="16">
        <v>28.83</v>
      </c>
      <c r="G1076" s="16">
        <v>4.16</v>
      </c>
      <c r="H1076" s="16">
        <v>10.11</v>
      </c>
      <c r="I1076" s="16">
        <v>37.61</v>
      </c>
      <c r="J1076" s="41">
        <v>4.5599999999999996</v>
      </c>
      <c r="K1076" s="16">
        <v>24.38</v>
      </c>
      <c r="L1076" s="16">
        <v>22.3</v>
      </c>
      <c r="M1076" s="16">
        <v>54.991459356993694</v>
      </c>
      <c r="N1076" s="16">
        <f t="shared" si="50"/>
        <v>2.2555971844542122</v>
      </c>
      <c r="O1076" s="41">
        <f t="shared" si="49"/>
        <v>2.2555971844542122</v>
      </c>
      <c r="P1076" s="1">
        <v>11.131</v>
      </c>
      <c r="Q1076" s="16">
        <v>728.71</v>
      </c>
      <c r="S1076" s="1"/>
    </row>
    <row r="1077" spans="1:19" x14ac:dyDescent="0.2">
      <c r="A1077" s="42">
        <f t="shared" si="51"/>
        <v>43122</v>
      </c>
      <c r="B1077" s="16">
        <v>0.63500000000000001</v>
      </c>
      <c r="C1077" s="16">
        <v>94.99</v>
      </c>
      <c r="D1077" s="16">
        <v>24.06</v>
      </c>
      <c r="E1077" s="16">
        <v>22.53</v>
      </c>
      <c r="F1077" s="16">
        <v>28.58</v>
      </c>
      <c r="G1077" s="16">
        <v>2.74</v>
      </c>
      <c r="H1077" s="16">
        <v>8.41</v>
      </c>
      <c r="I1077" s="16">
        <v>358.47</v>
      </c>
      <c r="J1077" s="41">
        <v>1.88</v>
      </c>
      <c r="K1077" s="16">
        <v>9.65</v>
      </c>
      <c r="L1077" s="16">
        <v>22.34</v>
      </c>
      <c r="M1077" s="16">
        <v>22.471265509885459</v>
      </c>
      <c r="N1077" s="16">
        <f t="shared" si="50"/>
        <v>2.3286285502471977</v>
      </c>
      <c r="O1077" s="41">
        <f t="shared" si="49"/>
        <v>2.3286285502471977</v>
      </c>
      <c r="P1077" s="1">
        <v>4.5780000000000003</v>
      </c>
      <c r="Q1077" s="16">
        <v>728.34</v>
      </c>
      <c r="S1077" s="1"/>
    </row>
    <row r="1078" spans="1:19" x14ac:dyDescent="0.2">
      <c r="A1078" s="42">
        <f t="shared" si="51"/>
        <v>43123</v>
      </c>
      <c r="B1078" s="16">
        <v>0.38</v>
      </c>
      <c r="C1078" s="16">
        <v>94.03</v>
      </c>
      <c r="D1078" s="16">
        <v>24.69</v>
      </c>
      <c r="E1078" s="16">
        <v>22.26</v>
      </c>
      <c r="F1078" s="16">
        <v>28.71</v>
      </c>
      <c r="G1078" s="16">
        <v>2.5299999999999998</v>
      </c>
      <c r="H1078" s="16">
        <v>7.29</v>
      </c>
      <c r="I1078" s="16">
        <v>349.99</v>
      </c>
      <c r="J1078" s="41">
        <v>2.74</v>
      </c>
      <c r="K1078" s="16">
        <v>15.01</v>
      </c>
      <c r="L1078" s="16">
        <v>22.34</v>
      </c>
      <c r="M1078" s="16">
        <v>33.857579917868129</v>
      </c>
      <c r="N1078" s="16">
        <f t="shared" si="50"/>
        <v>2.2556682157140657</v>
      </c>
      <c r="O1078" s="41">
        <f t="shared" si="49"/>
        <v>2.2556682157140657</v>
      </c>
      <c r="P1078" s="1">
        <v>7.0209999999999999</v>
      </c>
      <c r="Q1078" s="16">
        <v>728.56</v>
      </c>
      <c r="S1078" s="1"/>
    </row>
    <row r="1079" spans="1:19" x14ac:dyDescent="0.2">
      <c r="A1079" s="42">
        <f t="shared" si="51"/>
        <v>43124</v>
      </c>
      <c r="B1079" s="16">
        <v>0</v>
      </c>
      <c r="C1079" s="16">
        <v>88.22</v>
      </c>
      <c r="D1079" s="16">
        <v>24.71</v>
      </c>
      <c r="E1079" s="16">
        <v>22.33</v>
      </c>
      <c r="F1079" s="16">
        <v>28.65</v>
      </c>
      <c r="G1079" s="16">
        <v>4.0599999999999996</v>
      </c>
      <c r="H1079" s="16">
        <v>11.74</v>
      </c>
      <c r="I1079" s="16">
        <v>30.61</v>
      </c>
      <c r="J1079" s="41">
        <v>4.5</v>
      </c>
      <c r="K1079" s="16">
        <v>23.83</v>
      </c>
      <c r="L1079" s="16">
        <v>22.5</v>
      </c>
      <c r="M1079" s="16">
        <v>53.47505242321845</v>
      </c>
      <c r="N1079" s="16">
        <f t="shared" si="50"/>
        <v>2.244022342560573</v>
      </c>
      <c r="O1079" s="41">
        <f t="shared" si="49"/>
        <v>2.244022342560573</v>
      </c>
      <c r="P1079" s="1">
        <v>11.375</v>
      </c>
      <c r="Q1079" s="16">
        <v>728.95</v>
      </c>
      <c r="S1079" s="1"/>
    </row>
    <row r="1080" spans="1:19" x14ac:dyDescent="0.2">
      <c r="A1080" s="42">
        <f t="shared" si="51"/>
        <v>43125</v>
      </c>
      <c r="B1080" s="16">
        <v>0</v>
      </c>
      <c r="C1080" s="16">
        <v>86.97</v>
      </c>
      <c r="D1080" s="16">
        <v>24.5</v>
      </c>
      <c r="E1080" s="16">
        <v>22.24</v>
      </c>
      <c r="F1080" s="16">
        <v>28.46</v>
      </c>
      <c r="G1080" s="16">
        <v>4.2</v>
      </c>
      <c r="H1080" s="16">
        <v>11.02</v>
      </c>
      <c r="I1080" s="16">
        <v>15.73</v>
      </c>
      <c r="J1080" s="41">
        <v>4.46</v>
      </c>
      <c r="K1080" s="16">
        <v>23.01</v>
      </c>
      <c r="L1080" s="16">
        <v>22.65</v>
      </c>
      <c r="M1080" s="16">
        <v>51.393330090452189</v>
      </c>
      <c r="N1080" s="16">
        <f t="shared" si="50"/>
        <v>2.2335215163169138</v>
      </c>
      <c r="O1080" s="41">
        <f t="shared" si="49"/>
        <v>2.2335215163169138</v>
      </c>
      <c r="P1080" s="1">
        <v>10.515000000000001</v>
      </c>
      <c r="Q1080" s="16">
        <v>729.53</v>
      </c>
      <c r="S1080" s="1"/>
    </row>
    <row r="1081" spans="1:19" x14ac:dyDescent="0.2">
      <c r="A1081" s="42">
        <f t="shared" si="51"/>
        <v>43126</v>
      </c>
      <c r="B1081" s="16">
        <v>0</v>
      </c>
      <c r="C1081" s="16">
        <v>86.12</v>
      </c>
      <c r="D1081" s="16">
        <v>24.76</v>
      </c>
      <c r="E1081" s="16">
        <v>22.21</v>
      </c>
      <c r="F1081" s="16">
        <v>29.01</v>
      </c>
      <c r="G1081" s="16">
        <v>4.4400000000000004</v>
      </c>
      <c r="H1081" s="16">
        <v>13.33</v>
      </c>
      <c r="I1081" s="16">
        <v>23.46</v>
      </c>
      <c r="J1081" s="41">
        <v>4.6399999999999997</v>
      </c>
      <c r="K1081" s="16">
        <v>23.91</v>
      </c>
      <c r="L1081" s="16">
        <v>22.73</v>
      </c>
      <c r="M1081" s="16">
        <v>53.575794858679792</v>
      </c>
      <c r="N1081" s="16">
        <f t="shared" si="50"/>
        <v>2.2407275139556582</v>
      </c>
      <c r="O1081" s="41">
        <f t="shared" ref="O1081:O1144" si="52">N1081-$N2856</f>
        <v>2.2407275139556582</v>
      </c>
      <c r="P1081" s="1">
        <v>11.378</v>
      </c>
      <c r="Q1081" s="16">
        <v>729.33</v>
      </c>
      <c r="S1081" s="1"/>
    </row>
    <row r="1082" spans="1:19" x14ac:dyDescent="0.2">
      <c r="A1082" s="42">
        <f t="shared" si="51"/>
        <v>43127</v>
      </c>
      <c r="B1082" s="16">
        <v>0</v>
      </c>
      <c r="C1082" s="16">
        <v>86.43</v>
      </c>
      <c r="D1082" s="16">
        <v>24.37</v>
      </c>
      <c r="E1082" s="16">
        <v>22.12</v>
      </c>
      <c r="F1082" s="16">
        <v>28.29</v>
      </c>
      <c r="G1082" s="16">
        <v>4.2</v>
      </c>
      <c r="H1082" s="16">
        <v>11.68</v>
      </c>
      <c r="I1082" s="16">
        <v>24.57</v>
      </c>
      <c r="J1082" s="41">
        <v>4.49</v>
      </c>
      <c r="K1082" s="16">
        <v>23.75</v>
      </c>
      <c r="L1082" s="16">
        <v>22.79</v>
      </c>
      <c r="M1082" s="16">
        <v>52.936780233746639</v>
      </c>
      <c r="N1082" s="16">
        <f t="shared" si="50"/>
        <v>2.2289170624735428</v>
      </c>
      <c r="O1082" s="41">
        <f t="shared" si="52"/>
        <v>2.2289170624735428</v>
      </c>
      <c r="P1082" s="1">
        <v>11.419</v>
      </c>
      <c r="Q1082" s="16">
        <v>728.64</v>
      </c>
      <c r="S1082" s="1"/>
    </row>
    <row r="1083" spans="1:19" x14ac:dyDescent="0.2">
      <c r="A1083" s="42">
        <f t="shared" si="51"/>
        <v>43128</v>
      </c>
      <c r="B1083" s="16">
        <v>0</v>
      </c>
      <c r="C1083" s="16">
        <v>90.53</v>
      </c>
      <c r="D1083" s="16">
        <v>24.39</v>
      </c>
      <c r="E1083" s="16">
        <v>21.96</v>
      </c>
      <c r="F1083" s="16">
        <v>29.51</v>
      </c>
      <c r="G1083" s="16">
        <v>4.03</v>
      </c>
      <c r="H1083" s="16">
        <v>9.86</v>
      </c>
      <c r="I1083" s="16">
        <v>349.47</v>
      </c>
      <c r="J1083" s="41">
        <v>3.85</v>
      </c>
      <c r="K1083" s="16">
        <v>21.3</v>
      </c>
      <c r="L1083" s="16">
        <v>22.77</v>
      </c>
      <c r="M1083" s="16">
        <v>47.378493477229696</v>
      </c>
      <c r="N1083" s="16">
        <f t="shared" si="50"/>
        <v>2.2243424167713473</v>
      </c>
      <c r="O1083" s="41">
        <f t="shared" si="52"/>
        <v>2.2243424167713473</v>
      </c>
      <c r="P1083" s="1">
        <v>9.0310000000000006</v>
      </c>
      <c r="Q1083" s="16">
        <v>727.93</v>
      </c>
      <c r="S1083" s="1"/>
    </row>
    <row r="1084" spans="1:19" x14ac:dyDescent="0.2">
      <c r="A1084" s="42">
        <f t="shared" si="51"/>
        <v>43129</v>
      </c>
      <c r="B1084" s="16">
        <v>0</v>
      </c>
      <c r="C1084" s="16">
        <v>91.18</v>
      </c>
      <c r="D1084" s="16">
        <v>24.46</v>
      </c>
      <c r="E1084" s="16">
        <v>22.33</v>
      </c>
      <c r="F1084" s="16">
        <v>28.76</v>
      </c>
      <c r="G1084" s="16">
        <v>4.37</v>
      </c>
      <c r="H1084" s="16">
        <v>10.039999999999999</v>
      </c>
      <c r="I1084" s="16">
        <v>348.34</v>
      </c>
      <c r="J1084" s="41">
        <v>4.2300000000000004</v>
      </c>
      <c r="K1084" s="16">
        <v>24.15</v>
      </c>
      <c r="L1084" s="16">
        <v>22.83</v>
      </c>
      <c r="M1084" s="16">
        <v>53.958460593378128</v>
      </c>
      <c r="N1084" s="16">
        <f t="shared" si="50"/>
        <v>2.2343047864752847</v>
      </c>
      <c r="O1084" s="41">
        <f t="shared" si="52"/>
        <v>2.2343047864752847</v>
      </c>
      <c r="P1084" s="1">
        <v>11.129</v>
      </c>
      <c r="Q1084" s="16">
        <v>727.56</v>
      </c>
      <c r="S1084" s="1"/>
    </row>
    <row r="1085" spans="1:19" x14ac:dyDescent="0.2">
      <c r="A1085" s="42">
        <f t="shared" si="51"/>
        <v>43130</v>
      </c>
      <c r="B1085" s="16">
        <v>0</v>
      </c>
      <c r="C1085" s="16">
        <v>88.55</v>
      </c>
      <c r="D1085" s="16">
        <v>24.46</v>
      </c>
      <c r="E1085" s="16">
        <v>22.36</v>
      </c>
      <c r="F1085" s="16">
        <v>28.76</v>
      </c>
      <c r="G1085" s="16">
        <v>4.17</v>
      </c>
      <c r="H1085" s="16">
        <v>10.33</v>
      </c>
      <c r="I1085" s="16">
        <v>1.51</v>
      </c>
      <c r="J1085" s="41">
        <v>3.67</v>
      </c>
      <c r="K1085" s="16">
        <v>19.079999999999998</v>
      </c>
      <c r="L1085" s="16">
        <v>22.96</v>
      </c>
      <c r="M1085" s="16">
        <v>42.269141278737727</v>
      </c>
      <c r="N1085" s="16">
        <f t="shared" si="50"/>
        <v>2.2153637986759818</v>
      </c>
      <c r="O1085" s="41">
        <f t="shared" si="52"/>
        <v>2.2153637986759818</v>
      </c>
      <c r="P1085" s="1">
        <v>8.0350000000000001</v>
      </c>
      <c r="Q1085" s="16">
        <v>728.25</v>
      </c>
      <c r="S1085" s="1"/>
    </row>
    <row r="1086" spans="1:19" x14ac:dyDescent="0.2">
      <c r="A1086" s="42">
        <f t="shared" si="51"/>
        <v>43131</v>
      </c>
      <c r="B1086" s="16">
        <v>0</v>
      </c>
      <c r="C1086" s="16">
        <v>86.05</v>
      </c>
      <c r="D1086" s="16">
        <v>24.71</v>
      </c>
      <c r="E1086" s="16">
        <v>22.43</v>
      </c>
      <c r="F1086" s="16">
        <v>28.55</v>
      </c>
      <c r="G1086" s="16">
        <v>4.91</v>
      </c>
      <c r="H1086" s="16">
        <v>15.23</v>
      </c>
      <c r="I1086" s="16">
        <v>25.89</v>
      </c>
      <c r="J1086" s="41">
        <v>4.71</v>
      </c>
      <c r="K1086" s="16">
        <v>24.11</v>
      </c>
      <c r="L1086" s="16">
        <v>23.03</v>
      </c>
      <c r="M1086" s="16">
        <v>53.547282848643562</v>
      </c>
      <c r="N1086" s="16">
        <f t="shared" si="50"/>
        <v>2.2209573972892396</v>
      </c>
      <c r="O1086" s="41">
        <f t="shared" si="52"/>
        <v>2.2209573972892396</v>
      </c>
      <c r="P1086" s="1">
        <v>11.428000000000001</v>
      </c>
      <c r="Q1086" s="16">
        <v>728.63</v>
      </c>
      <c r="S1086" s="1"/>
    </row>
    <row r="1087" spans="1:19" x14ac:dyDescent="0.2">
      <c r="A1087" s="42">
        <f t="shared" si="51"/>
        <v>43132</v>
      </c>
      <c r="B1087" s="16">
        <v>0</v>
      </c>
      <c r="C1087" s="16">
        <v>84.58</v>
      </c>
      <c r="D1087" s="16">
        <v>24.86</v>
      </c>
      <c r="E1087" s="16">
        <v>22.04</v>
      </c>
      <c r="F1087" s="16">
        <v>28.86</v>
      </c>
      <c r="G1087" s="16">
        <v>5.1100000000000003</v>
      </c>
      <c r="H1087" s="16">
        <v>13.09</v>
      </c>
      <c r="I1087" s="16">
        <v>31.01</v>
      </c>
      <c r="J1087" s="41">
        <v>4.25</v>
      </c>
      <c r="K1087" s="16">
        <v>19.079999999999998</v>
      </c>
      <c r="L1087" s="16">
        <v>23.11</v>
      </c>
      <c r="M1087" s="16">
        <v>42.282706083512537</v>
      </c>
      <c r="N1087" s="16">
        <f t="shared" si="50"/>
        <v>2.2160747423224603</v>
      </c>
      <c r="O1087" s="41">
        <f t="shared" si="52"/>
        <v>2.2160747423224603</v>
      </c>
      <c r="P1087" s="1">
        <v>8.4580000000000002</v>
      </c>
      <c r="Q1087" s="16">
        <v>729.61</v>
      </c>
      <c r="S1087" s="1"/>
    </row>
    <row r="1088" spans="1:19" x14ac:dyDescent="0.2">
      <c r="A1088" s="42">
        <f t="shared" si="51"/>
        <v>43133</v>
      </c>
      <c r="B1088" s="16">
        <v>0</v>
      </c>
      <c r="C1088" s="16">
        <v>86.11</v>
      </c>
      <c r="D1088" s="16">
        <v>24.08</v>
      </c>
      <c r="E1088" s="16">
        <v>21.95</v>
      </c>
      <c r="F1088" s="16">
        <v>28.32</v>
      </c>
      <c r="G1088" s="16">
        <v>5.23</v>
      </c>
      <c r="H1088" s="16">
        <v>12.23</v>
      </c>
      <c r="I1088" s="16">
        <v>4.42</v>
      </c>
      <c r="J1088" s="41">
        <v>4.6500000000000004</v>
      </c>
      <c r="K1088" s="16">
        <v>23.04</v>
      </c>
      <c r="L1088" s="16">
        <v>23.3</v>
      </c>
      <c r="M1088" s="16">
        <v>50.670853036140265</v>
      </c>
      <c r="N1088" s="16">
        <f t="shared" si="50"/>
        <v>2.1992557741380323</v>
      </c>
      <c r="O1088" s="41">
        <f t="shared" si="52"/>
        <v>2.1992557741380323</v>
      </c>
      <c r="P1088" s="1">
        <v>10.377000000000001</v>
      </c>
      <c r="Q1088" s="16">
        <v>730.71</v>
      </c>
      <c r="S1088" s="1"/>
    </row>
    <row r="1089" spans="1:19" x14ac:dyDescent="0.2">
      <c r="A1089" s="42">
        <f t="shared" si="51"/>
        <v>43134</v>
      </c>
      <c r="B1089" s="16">
        <v>0</v>
      </c>
      <c r="C1089" s="16">
        <v>85.17</v>
      </c>
      <c r="D1089" s="16">
        <v>23.49</v>
      </c>
      <c r="E1089" s="16">
        <v>21.62</v>
      </c>
      <c r="F1089" s="16">
        <v>28.15</v>
      </c>
      <c r="G1089" s="16">
        <v>4.38</v>
      </c>
      <c r="H1089" s="16">
        <v>10.86</v>
      </c>
      <c r="I1089" s="16">
        <v>17.010000000000002</v>
      </c>
      <c r="J1089" s="41">
        <v>3.32</v>
      </c>
      <c r="K1089" s="16">
        <v>14.33</v>
      </c>
      <c r="L1089" s="16">
        <v>23.36</v>
      </c>
      <c r="M1089" s="16">
        <v>31.872539219133802</v>
      </c>
      <c r="N1089" s="16">
        <f t="shared" si="50"/>
        <v>2.2241827787253179</v>
      </c>
      <c r="O1089" s="41">
        <f t="shared" si="52"/>
        <v>2.2241827787253179</v>
      </c>
      <c r="P1089" s="1">
        <v>5.2809999999999997</v>
      </c>
      <c r="Q1089" s="16">
        <v>730.57</v>
      </c>
      <c r="S1089" s="1"/>
    </row>
    <row r="1090" spans="1:19" x14ac:dyDescent="0.2">
      <c r="A1090" s="42">
        <f t="shared" si="51"/>
        <v>43135</v>
      </c>
      <c r="B1090" s="16">
        <v>0</v>
      </c>
      <c r="C1090" s="16">
        <v>84.23</v>
      </c>
      <c r="D1090" s="16">
        <v>23.74</v>
      </c>
      <c r="E1090" s="16">
        <v>21.6</v>
      </c>
      <c r="F1090" s="16">
        <v>28.3</v>
      </c>
      <c r="G1090" s="16">
        <v>4.59</v>
      </c>
      <c r="H1090" s="16">
        <v>10.64</v>
      </c>
      <c r="I1090" s="16">
        <v>353.83</v>
      </c>
      <c r="J1090" s="41">
        <v>4.3099999999999996</v>
      </c>
      <c r="K1090" s="16">
        <v>21.76</v>
      </c>
      <c r="L1090" s="16">
        <v>23.48</v>
      </c>
      <c r="M1090" s="16">
        <v>47.513104724612859</v>
      </c>
      <c r="N1090" s="16">
        <f t="shared" si="50"/>
        <v>2.1835066509472818</v>
      </c>
      <c r="O1090" s="41">
        <f t="shared" si="52"/>
        <v>2.1835066509472818</v>
      </c>
      <c r="P1090" s="1">
        <v>8.1959999999999997</v>
      </c>
      <c r="Q1090" s="16">
        <v>730.46</v>
      </c>
      <c r="S1090" s="1"/>
    </row>
    <row r="1091" spans="1:19" x14ac:dyDescent="0.2">
      <c r="A1091" s="42">
        <f t="shared" si="51"/>
        <v>43136</v>
      </c>
      <c r="B1091" s="16">
        <v>0</v>
      </c>
      <c r="C1091" s="16">
        <v>84.46</v>
      </c>
      <c r="D1091" s="16">
        <v>23.75</v>
      </c>
      <c r="E1091" s="16">
        <v>21.49</v>
      </c>
      <c r="F1091" s="16">
        <v>28.12</v>
      </c>
      <c r="G1091" s="16">
        <v>4.9400000000000004</v>
      </c>
      <c r="H1091" s="16">
        <v>11.7</v>
      </c>
      <c r="I1091" s="16">
        <v>359.12</v>
      </c>
      <c r="J1091" s="41">
        <v>4.47</v>
      </c>
      <c r="K1091" s="16">
        <v>21.98</v>
      </c>
      <c r="L1091" s="16">
        <v>23.56</v>
      </c>
      <c r="M1091" s="16">
        <v>48.140282545379449</v>
      </c>
      <c r="N1091" s="16">
        <f t="shared" si="50"/>
        <v>2.1901857390982462</v>
      </c>
      <c r="O1091" s="41">
        <f t="shared" si="52"/>
        <v>2.1901857390982462</v>
      </c>
      <c r="P1091" s="1">
        <v>8.6669999999999998</v>
      </c>
      <c r="Q1091" s="16">
        <v>730.89</v>
      </c>
      <c r="S1091" s="1"/>
    </row>
    <row r="1092" spans="1:19" x14ac:dyDescent="0.2">
      <c r="A1092" s="42">
        <f t="shared" si="51"/>
        <v>43137</v>
      </c>
      <c r="B1092" s="16">
        <v>0</v>
      </c>
      <c r="C1092" s="16">
        <v>82.86</v>
      </c>
      <c r="D1092" s="16">
        <v>24.18</v>
      </c>
      <c r="E1092" s="16">
        <v>21.63</v>
      </c>
      <c r="F1092" s="16">
        <v>29.05</v>
      </c>
      <c r="G1092" s="16">
        <v>4.55</v>
      </c>
      <c r="H1092" s="16">
        <v>12.5</v>
      </c>
      <c r="I1092" s="16">
        <v>17.190000000000001</v>
      </c>
      <c r="J1092" s="41">
        <v>4.6100000000000003</v>
      </c>
      <c r="K1092" s="16">
        <v>23.09</v>
      </c>
      <c r="L1092" s="16">
        <v>23.6</v>
      </c>
      <c r="M1092" s="16">
        <v>51.079957180144923</v>
      </c>
      <c r="N1092" s="16">
        <f t="shared" si="50"/>
        <v>2.2122112247789052</v>
      </c>
      <c r="O1092" s="41">
        <f t="shared" si="52"/>
        <v>2.2122112247789052</v>
      </c>
      <c r="P1092" s="1">
        <v>9.657</v>
      </c>
      <c r="Q1092" s="16">
        <v>731.1</v>
      </c>
      <c r="S1092" s="1"/>
    </row>
    <row r="1093" spans="1:19" x14ac:dyDescent="0.2">
      <c r="A1093" s="42">
        <f t="shared" si="51"/>
        <v>43138</v>
      </c>
      <c r="B1093" s="16">
        <v>0</v>
      </c>
      <c r="C1093" s="16">
        <v>84.13</v>
      </c>
      <c r="D1093" s="16">
        <v>24.47</v>
      </c>
      <c r="E1093" s="16">
        <v>21.96</v>
      </c>
      <c r="F1093" s="16">
        <v>28.36</v>
      </c>
      <c r="G1093" s="16">
        <v>5.29</v>
      </c>
      <c r="H1093" s="16">
        <v>16.03</v>
      </c>
      <c r="I1093" s="16">
        <v>36.42</v>
      </c>
      <c r="J1093" s="41">
        <v>5.12</v>
      </c>
      <c r="K1093" s="16">
        <v>26.22</v>
      </c>
      <c r="L1093" s="16">
        <v>23.61</v>
      </c>
      <c r="M1093" s="16">
        <v>57.933380392549893</v>
      </c>
      <c r="N1093" s="16">
        <f t="shared" si="50"/>
        <v>2.2095110752307359</v>
      </c>
      <c r="O1093" s="41">
        <f t="shared" si="52"/>
        <v>2.2095110752307359</v>
      </c>
      <c r="P1093" s="1">
        <v>12.231</v>
      </c>
      <c r="Q1093" s="16">
        <v>730.52</v>
      </c>
      <c r="S1093" s="1"/>
    </row>
    <row r="1094" spans="1:19" x14ac:dyDescent="0.2">
      <c r="A1094" s="42">
        <f t="shared" si="51"/>
        <v>43139</v>
      </c>
      <c r="B1094" s="16">
        <v>0</v>
      </c>
      <c r="C1094" s="16">
        <v>83.83</v>
      </c>
      <c r="D1094" s="16">
        <v>24.45</v>
      </c>
      <c r="E1094" s="16">
        <v>21.67</v>
      </c>
      <c r="F1094" s="16">
        <v>29.01</v>
      </c>
      <c r="G1094" s="16">
        <v>4.0999999999999996</v>
      </c>
      <c r="H1094" s="16">
        <v>10.74</v>
      </c>
      <c r="I1094" s="16">
        <v>31.84</v>
      </c>
      <c r="J1094" s="41">
        <v>5.0999999999999996</v>
      </c>
      <c r="K1094" s="16">
        <v>26.4</v>
      </c>
      <c r="L1094" s="16">
        <v>23.66</v>
      </c>
      <c r="M1094" s="16">
        <v>58.443831772228776</v>
      </c>
      <c r="N1094" s="16">
        <f t="shared" si="50"/>
        <v>2.2137815065238176</v>
      </c>
      <c r="O1094" s="41">
        <f t="shared" si="52"/>
        <v>2.2137815065238176</v>
      </c>
      <c r="P1094" s="1">
        <v>11.260999999999999</v>
      </c>
      <c r="Q1094" s="16">
        <v>730.33</v>
      </c>
      <c r="S1094" s="1"/>
    </row>
    <row r="1095" spans="1:19" x14ac:dyDescent="0.2">
      <c r="A1095" s="42">
        <f t="shared" si="51"/>
        <v>43140</v>
      </c>
      <c r="B1095" s="16">
        <v>0</v>
      </c>
      <c r="C1095" s="16">
        <v>82.33</v>
      </c>
      <c r="D1095" s="16">
        <v>24.96</v>
      </c>
      <c r="E1095" s="16">
        <v>22.2</v>
      </c>
      <c r="F1095" s="16">
        <v>30.28</v>
      </c>
      <c r="G1095" s="16">
        <v>3.76</v>
      </c>
      <c r="H1095" s="16">
        <v>10.27</v>
      </c>
      <c r="I1095" s="16">
        <v>25.77</v>
      </c>
      <c r="J1095" s="41">
        <v>4.96</v>
      </c>
      <c r="K1095" s="16">
        <v>24.59</v>
      </c>
      <c r="L1095" s="16">
        <v>23.74</v>
      </c>
      <c r="M1095" s="16">
        <v>53.893055770355623</v>
      </c>
      <c r="N1095" s="16">
        <f t="shared" si="50"/>
        <v>2.1916655457647671</v>
      </c>
      <c r="O1095" s="41">
        <f t="shared" si="52"/>
        <v>2.1916655457647671</v>
      </c>
      <c r="P1095" s="1">
        <v>11.01</v>
      </c>
      <c r="Q1095" s="16">
        <v>729.51</v>
      </c>
      <c r="S1095" s="1"/>
    </row>
    <row r="1096" spans="1:19" x14ac:dyDescent="0.2">
      <c r="A1096" s="42">
        <f t="shared" si="51"/>
        <v>43141</v>
      </c>
      <c r="B1096" s="16">
        <v>0</v>
      </c>
      <c r="C1096" s="16">
        <v>87.44</v>
      </c>
      <c r="D1096" s="16">
        <v>24.65</v>
      </c>
      <c r="E1096" s="16">
        <v>22.2</v>
      </c>
      <c r="F1096" s="16">
        <v>30.44</v>
      </c>
      <c r="G1096" s="16">
        <v>3.41</v>
      </c>
      <c r="H1096" s="16">
        <v>9.7799999999999994</v>
      </c>
      <c r="I1096" s="16">
        <v>1.93</v>
      </c>
      <c r="J1096" s="41">
        <v>4.2300000000000004</v>
      </c>
      <c r="K1096" s="16">
        <v>21.92</v>
      </c>
      <c r="L1096" s="16">
        <v>23.76</v>
      </c>
      <c r="M1096" s="16">
        <v>48.052586514510452</v>
      </c>
      <c r="N1096" s="16">
        <f t="shared" si="50"/>
        <v>2.1921800417203672</v>
      </c>
      <c r="O1096" s="41">
        <f t="shared" si="52"/>
        <v>2.1921800417203672</v>
      </c>
      <c r="P1096" s="1">
        <v>10.128</v>
      </c>
      <c r="Q1096" s="16">
        <v>729.84</v>
      </c>
      <c r="S1096" s="1"/>
    </row>
    <row r="1097" spans="1:19" x14ac:dyDescent="0.2">
      <c r="A1097" s="42">
        <f t="shared" si="51"/>
        <v>43142</v>
      </c>
      <c r="B1097" s="16">
        <v>0</v>
      </c>
      <c r="C1097" s="16">
        <v>89.01</v>
      </c>
      <c r="D1097" s="16">
        <v>24.34</v>
      </c>
      <c r="E1097" s="16">
        <v>22.09</v>
      </c>
      <c r="F1097" s="16">
        <v>29.41</v>
      </c>
      <c r="G1097" s="16">
        <v>4.13</v>
      </c>
      <c r="H1097" s="16">
        <v>11.29</v>
      </c>
      <c r="I1097" s="16">
        <v>351.96</v>
      </c>
      <c r="J1097" s="41">
        <v>4.04</v>
      </c>
      <c r="K1097" s="16">
        <v>20.9</v>
      </c>
      <c r="L1097" s="16">
        <v>23.81</v>
      </c>
      <c r="M1097" s="16">
        <v>46.41055393651498</v>
      </c>
      <c r="N1097" s="16">
        <f t="shared" si="50"/>
        <v>2.2206006668188989</v>
      </c>
      <c r="O1097" s="41">
        <f t="shared" si="52"/>
        <v>2.2206006668188989</v>
      </c>
      <c r="P1097" s="1">
        <v>8.9619999999999997</v>
      </c>
      <c r="Q1097" s="16">
        <v>730.28</v>
      </c>
      <c r="S1097" s="1"/>
    </row>
    <row r="1098" spans="1:19" x14ac:dyDescent="0.2">
      <c r="A1098" s="42">
        <f t="shared" si="51"/>
        <v>43143</v>
      </c>
      <c r="B1098" s="16">
        <v>0</v>
      </c>
      <c r="C1098" s="16">
        <v>87.34</v>
      </c>
      <c r="D1098" s="16">
        <v>24.93</v>
      </c>
      <c r="E1098" s="16">
        <v>22.45</v>
      </c>
      <c r="F1098" s="16">
        <v>29.78</v>
      </c>
      <c r="G1098" s="16">
        <v>3.58</v>
      </c>
      <c r="H1098" s="16">
        <v>9.4499999999999993</v>
      </c>
      <c r="I1098" s="16">
        <v>4.25</v>
      </c>
      <c r="J1098" s="41">
        <v>3.69</v>
      </c>
      <c r="K1098" s="16">
        <v>18.89</v>
      </c>
      <c r="L1098" s="16">
        <v>23.89</v>
      </c>
      <c r="M1098" s="16">
        <v>41.78296830760484</v>
      </c>
      <c r="N1098" s="16">
        <f t="shared" si="50"/>
        <v>2.2119093863210608</v>
      </c>
      <c r="O1098" s="41">
        <f t="shared" si="52"/>
        <v>2.2119093863210608</v>
      </c>
      <c r="P1098" s="1">
        <v>8.2330000000000005</v>
      </c>
      <c r="Q1098" s="16">
        <v>730.73</v>
      </c>
      <c r="S1098" s="1"/>
    </row>
    <row r="1099" spans="1:19" x14ac:dyDescent="0.2">
      <c r="A1099" s="42">
        <f t="shared" si="51"/>
        <v>43144</v>
      </c>
      <c r="B1099" s="16">
        <v>0</v>
      </c>
      <c r="C1099" s="16">
        <v>80.930000000000007</v>
      </c>
      <c r="D1099" s="16">
        <v>24.32</v>
      </c>
      <c r="E1099" s="16">
        <v>21.8</v>
      </c>
      <c r="F1099" s="16">
        <v>29.55</v>
      </c>
      <c r="G1099" s="16">
        <v>4.43</v>
      </c>
      <c r="H1099" s="16">
        <v>11.88</v>
      </c>
      <c r="I1099" s="16">
        <v>27.24</v>
      </c>
      <c r="J1099" s="41">
        <v>4.8899999999999997</v>
      </c>
      <c r="K1099" s="16">
        <v>22.42</v>
      </c>
      <c r="L1099" s="16">
        <v>24.16</v>
      </c>
      <c r="M1099" s="16">
        <v>49.221838126087015</v>
      </c>
      <c r="N1099" s="16">
        <f t="shared" ref="N1099:N1154" si="53">M1099/K1099</f>
        <v>2.1954432705658791</v>
      </c>
      <c r="O1099" s="41">
        <f t="shared" si="52"/>
        <v>2.1954432705658791</v>
      </c>
      <c r="P1099" s="1">
        <v>10.611000000000001</v>
      </c>
      <c r="Q1099" s="16">
        <v>731.58</v>
      </c>
      <c r="S1099" s="1"/>
    </row>
    <row r="1100" spans="1:19" x14ac:dyDescent="0.2">
      <c r="A1100" s="42">
        <f t="shared" si="51"/>
        <v>43145</v>
      </c>
      <c r="B1100" s="16">
        <v>0</v>
      </c>
      <c r="C1100" s="16">
        <v>82.25</v>
      </c>
      <c r="D1100" s="16">
        <v>23.8</v>
      </c>
      <c r="E1100" s="16">
        <v>21.34</v>
      </c>
      <c r="F1100" s="16">
        <v>28.84</v>
      </c>
      <c r="G1100" s="16">
        <v>4.37</v>
      </c>
      <c r="H1100" s="16">
        <v>13.54</v>
      </c>
      <c r="I1100" s="16">
        <v>16.54</v>
      </c>
      <c r="J1100" s="41">
        <v>4.58</v>
      </c>
      <c r="K1100" s="16">
        <v>21.64</v>
      </c>
      <c r="L1100" s="16">
        <v>24.22</v>
      </c>
      <c r="M1100" s="16">
        <v>47.473447110653382</v>
      </c>
      <c r="N1100" s="16">
        <f t="shared" si="53"/>
        <v>2.193782213985831</v>
      </c>
      <c r="O1100" s="41">
        <f t="shared" si="52"/>
        <v>2.193782213985831</v>
      </c>
      <c r="P1100" s="1">
        <v>9.3469999999999995</v>
      </c>
      <c r="Q1100" s="16">
        <v>731.87</v>
      </c>
      <c r="S1100" s="1"/>
    </row>
    <row r="1101" spans="1:19" x14ac:dyDescent="0.2">
      <c r="A1101" s="42">
        <f t="shared" si="51"/>
        <v>43146</v>
      </c>
      <c r="B1101" s="16">
        <v>0</v>
      </c>
      <c r="C1101" s="16">
        <v>83.19</v>
      </c>
      <c r="D1101" s="16">
        <v>24.17</v>
      </c>
      <c r="E1101" s="16">
        <v>21.45</v>
      </c>
      <c r="F1101" s="16">
        <v>28.92</v>
      </c>
      <c r="G1101" s="16">
        <v>5.2</v>
      </c>
      <c r="H1101" s="16">
        <v>14.46</v>
      </c>
      <c r="I1101" s="16">
        <v>37.06</v>
      </c>
      <c r="J1101" s="41">
        <v>4.97</v>
      </c>
      <c r="K1101" s="16">
        <v>24.51</v>
      </c>
      <c r="L1101" s="16">
        <v>24.21</v>
      </c>
      <c r="M1101" s="16">
        <v>54.588748815239576</v>
      </c>
      <c r="N1101" s="16">
        <f t="shared" si="53"/>
        <v>2.2272031340367024</v>
      </c>
      <c r="O1101" s="41">
        <f t="shared" si="52"/>
        <v>2.2272031340367024</v>
      </c>
      <c r="P1101" s="1">
        <v>10.911</v>
      </c>
      <c r="Q1101" s="16">
        <v>731.28</v>
      </c>
      <c r="S1101" s="1"/>
    </row>
    <row r="1102" spans="1:19" x14ac:dyDescent="0.2">
      <c r="A1102" s="42">
        <f t="shared" si="51"/>
        <v>43147</v>
      </c>
      <c r="B1102" s="16">
        <v>0</v>
      </c>
      <c r="C1102" s="16">
        <v>84.28</v>
      </c>
      <c r="D1102" s="16">
        <v>24.38</v>
      </c>
      <c r="E1102" s="16">
        <v>22.18</v>
      </c>
      <c r="F1102" s="16">
        <v>28.99</v>
      </c>
      <c r="G1102" s="16">
        <v>4.3099999999999996</v>
      </c>
      <c r="H1102" s="16">
        <v>11.72</v>
      </c>
      <c r="I1102" s="16">
        <v>42.04</v>
      </c>
      <c r="J1102" s="41">
        <v>4.58</v>
      </c>
      <c r="K1102" s="16">
        <v>23.33</v>
      </c>
      <c r="L1102" s="16">
        <v>24.23</v>
      </c>
      <c r="M1102" s="16">
        <v>52.453199263526137</v>
      </c>
      <c r="N1102" s="16">
        <f t="shared" si="53"/>
        <v>2.2483154420714162</v>
      </c>
      <c r="O1102" s="41">
        <f t="shared" si="52"/>
        <v>2.2483154420714162</v>
      </c>
      <c r="P1102" s="1">
        <v>11.125999999999999</v>
      </c>
      <c r="Q1102" s="16">
        <v>731</v>
      </c>
      <c r="S1102" s="1"/>
    </row>
    <row r="1103" spans="1:19" x14ac:dyDescent="0.2">
      <c r="A1103" s="42">
        <f t="shared" si="51"/>
        <v>43148</v>
      </c>
      <c r="B1103" s="16">
        <v>0</v>
      </c>
      <c r="C1103" s="16">
        <v>88.75</v>
      </c>
      <c r="D1103" s="16">
        <v>23.54</v>
      </c>
      <c r="E1103" s="16">
        <v>21.67</v>
      </c>
      <c r="F1103" s="16">
        <v>27.95</v>
      </c>
      <c r="G1103" s="16">
        <v>3.92</v>
      </c>
      <c r="H1103" s="16">
        <v>10.27</v>
      </c>
      <c r="I1103" s="16">
        <v>3.51</v>
      </c>
      <c r="J1103" s="41">
        <v>3.42</v>
      </c>
      <c r="K1103" s="16">
        <v>17.28</v>
      </c>
      <c r="L1103" s="16">
        <v>24.31</v>
      </c>
      <c r="M1103" s="16">
        <v>39.498637903520539</v>
      </c>
      <c r="N1103" s="16">
        <f t="shared" si="53"/>
        <v>2.285800804601883</v>
      </c>
      <c r="O1103" s="41">
        <f t="shared" si="52"/>
        <v>2.285800804601883</v>
      </c>
      <c r="P1103" s="1">
        <v>7.9</v>
      </c>
      <c r="Q1103" s="16">
        <v>731.28</v>
      </c>
      <c r="S1103" s="1"/>
    </row>
    <row r="1104" spans="1:19" x14ac:dyDescent="0.2">
      <c r="A1104" s="42">
        <f t="shared" si="51"/>
        <v>43149</v>
      </c>
      <c r="B1104" s="16">
        <v>0</v>
      </c>
      <c r="C1104" s="16">
        <v>84.55</v>
      </c>
      <c r="D1104" s="16">
        <v>24.15</v>
      </c>
      <c r="E1104" s="16">
        <v>21.7</v>
      </c>
      <c r="F1104" s="16">
        <v>28.91</v>
      </c>
      <c r="G1104" s="16">
        <v>4.3</v>
      </c>
      <c r="H1104" s="16">
        <v>11.43</v>
      </c>
      <c r="I1104" s="16">
        <v>17.07</v>
      </c>
      <c r="J1104" s="41">
        <v>4.54</v>
      </c>
      <c r="K1104" s="16">
        <v>21.87</v>
      </c>
      <c r="L1104" s="16">
        <v>24.44</v>
      </c>
      <c r="M1104" s="16">
        <v>48.067533719771866</v>
      </c>
      <c r="N1104" s="16">
        <f t="shared" si="53"/>
        <v>2.1978753415533547</v>
      </c>
      <c r="O1104" s="41">
        <f t="shared" si="52"/>
        <v>2.1978753415533547</v>
      </c>
      <c r="P1104" s="1">
        <v>9.9049999999999994</v>
      </c>
      <c r="Q1104" s="16">
        <v>730.88</v>
      </c>
      <c r="S1104" s="1"/>
    </row>
    <row r="1105" spans="1:19" x14ac:dyDescent="0.2">
      <c r="A1105" s="42">
        <f t="shared" si="51"/>
        <v>43150</v>
      </c>
      <c r="B1105" s="16">
        <v>0</v>
      </c>
      <c r="C1105" s="16">
        <v>83.56</v>
      </c>
      <c r="D1105" s="16">
        <v>23.99</v>
      </c>
      <c r="E1105" s="16">
        <v>21.61</v>
      </c>
      <c r="F1105" s="16">
        <v>28.56</v>
      </c>
      <c r="G1105" s="16">
        <v>4.3499999999999996</v>
      </c>
      <c r="H1105" s="16">
        <v>12.8</v>
      </c>
      <c r="I1105" s="16">
        <v>15.62</v>
      </c>
      <c r="J1105" s="41">
        <v>4.1399999999999997</v>
      </c>
      <c r="K1105" s="16">
        <v>19.2</v>
      </c>
      <c r="L1105" s="16">
        <v>24.56</v>
      </c>
      <c r="M1105" s="16">
        <v>42.675912621921242</v>
      </c>
      <c r="N1105" s="16">
        <f t="shared" si="53"/>
        <v>2.2227037823917315</v>
      </c>
      <c r="O1105" s="41">
        <f t="shared" si="52"/>
        <v>2.2227037823917315</v>
      </c>
      <c r="P1105" s="1">
        <v>8.5380000000000003</v>
      </c>
      <c r="Q1105" s="16">
        <v>730.77</v>
      </c>
      <c r="S1105" s="1"/>
    </row>
    <row r="1106" spans="1:19" x14ac:dyDescent="0.2">
      <c r="A1106" s="42">
        <f t="shared" si="51"/>
        <v>43151</v>
      </c>
      <c r="B1106" s="16">
        <v>0</v>
      </c>
      <c r="C1106" s="16">
        <v>83.91</v>
      </c>
      <c r="D1106" s="16">
        <v>24.34</v>
      </c>
      <c r="E1106" s="16">
        <v>21.51</v>
      </c>
      <c r="F1106" s="16">
        <v>29.88</v>
      </c>
      <c r="G1106" s="16">
        <v>3.39</v>
      </c>
      <c r="H1106" s="16">
        <v>8.5299999999999994</v>
      </c>
      <c r="I1106" s="16">
        <v>9.57</v>
      </c>
      <c r="J1106" s="41">
        <v>3.65</v>
      </c>
      <c r="K1106" s="16">
        <v>15.76</v>
      </c>
      <c r="L1106" s="16">
        <v>24.57</v>
      </c>
      <c r="M1106" s="16">
        <v>35.124204363719933</v>
      </c>
      <c r="N1106" s="16">
        <f t="shared" si="53"/>
        <v>2.2286931702867978</v>
      </c>
      <c r="O1106" s="41">
        <f t="shared" si="52"/>
        <v>2.2286931702867978</v>
      </c>
      <c r="P1106" s="1">
        <v>5.6239999999999997</v>
      </c>
      <c r="Q1106" s="16">
        <v>731.23</v>
      </c>
      <c r="S1106" s="1"/>
    </row>
    <row r="1107" spans="1:19" x14ac:dyDescent="0.2">
      <c r="A1107" s="42">
        <f t="shared" si="51"/>
        <v>43152</v>
      </c>
      <c r="B1107" s="16">
        <v>0</v>
      </c>
      <c r="C1107" s="16">
        <v>82.14</v>
      </c>
      <c r="D1107" s="16">
        <v>24.61</v>
      </c>
      <c r="E1107" s="16">
        <v>22.05</v>
      </c>
      <c r="F1107" s="16">
        <v>29.82</v>
      </c>
      <c r="G1107" s="16">
        <v>4.63</v>
      </c>
      <c r="H1107" s="16">
        <v>11.7</v>
      </c>
      <c r="I1107" s="16">
        <v>41.81</v>
      </c>
      <c r="J1107" s="41">
        <v>5.49</v>
      </c>
      <c r="K1107" s="16">
        <v>26.25</v>
      </c>
      <c r="L1107" s="16">
        <v>24.64</v>
      </c>
      <c r="M1107" s="16">
        <v>58.252110104742755</v>
      </c>
      <c r="N1107" s="16">
        <f t="shared" si="53"/>
        <v>2.2191280039902002</v>
      </c>
      <c r="O1107" s="41">
        <f t="shared" si="52"/>
        <v>2.2191280039902002</v>
      </c>
      <c r="P1107" s="1">
        <v>10.773999999999999</v>
      </c>
      <c r="Q1107" s="16">
        <v>731.48</v>
      </c>
      <c r="S1107" s="1"/>
    </row>
    <row r="1108" spans="1:19" x14ac:dyDescent="0.2">
      <c r="A1108" s="42">
        <f t="shared" si="51"/>
        <v>43153</v>
      </c>
      <c r="B1108" s="16">
        <v>0</v>
      </c>
      <c r="C1108" s="16">
        <v>81.61</v>
      </c>
      <c r="D1108" s="16">
        <v>24.51</v>
      </c>
      <c r="E1108" s="16">
        <v>21.69</v>
      </c>
      <c r="F1108" s="16">
        <v>30.07</v>
      </c>
      <c r="G1108" s="16">
        <v>3.51</v>
      </c>
      <c r="H1108" s="16">
        <v>8.74</v>
      </c>
      <c r="I1108" s="16">
        <v>21.63</v>
      </c>
      <c r="J1108" s="41">
        <v>4.63</v>
      </c>
      <c r="K1108" s="16">
        <v>20.84</v>
      </c>
      <c r="L1108" s="16">
        <v>24.75</v>
      </c>
      <c r="M1108" s="16">
        <v>46.383769927087016</v>
      </c>
      <c r="N1108" s="16">
        <f t="shared" si="53"/>
        <v>2.2257087297066707</v>
      </c>
      <c r="O1108" s="41">
        <f t="shared" si="52"/>
        <v>2.2257087297066707</v>
      </c>
      <c r="P1108" s="1">
        <v>8.3089999999999993</v>
      </c>
      <c r="Q1108" s="16">
        <v>731.99</v>
      </c>
      <c r="S1108" s="1"/>
    </row>
    <row r="1109" spans="1:19" x14ac:dyDescent="0.2">
      <c r="A1109" s="42">
        <f t="shared" si="51"/>
        <v>43154</v>
      </c>
      <c r="B1109" s="16">
        <v>0</v>
      </c>
      <c r="C1109" s="16">
        <v>83.69</v>
      </c>
      <c r="D1109" s="16">
        <v>24.04</v>
      </c>
      <c r="E1109" s="16">
        <v>21.23</v>
      </c>
      <c r="F1109" s="16">
        <v>29.72</v>
      </c>
      <c r="G1109" s="16">
        <v>3.54</v>
      </c>
      <c r="H1109" s="16">
        <v>8.11</v>
      </c>
      <c r="I1109" s="16">
        <v>11.76</v>
      </c>
      <c r="J1109" s="41">
        <v>4.13</v>
      </c>
      <c r="K1109" s="16">
        <v>19</v>
      </c>
      <c r="L1109" s="16">
        <v>24.83</v>
      </c>
      <c r="M1109" s="16">
        <v>42.463886947288202</v>
      </c>
      <c r="N1109" s="16">
        <f t="shared" si="53"/>
        <v>2.2349414182783263</v>
      </c>
      <c r="O1109" s="41">
        <f t="shared" si="52"/>
        <v>2.2349414182783263</v>
      </c>
      <c r="P1109" s="1">
        <v>6.6760000000000002</v>
      </c>
      <c r="Q1109" s="16">
        <v>731.91</v>
      </c>
      <c r="S1109" s="1"/>
    </row>
    <row r="1110" spans="1:19" x14ac:dyDescent="0.2">
      <c r="A1110" s="42">
        <f t="shared" si="51"/>
        <v>43155</v>
      </c>
      <c r="B1110" s="16">
        <v>0</v>
      </c>
      <c r="C1110" s="16">
        <v>82.25</v>
      </c>
      <c r="D1110" s="16">
        <v>24.16</v>
      </c>
      <c r="E1110" s="16">
        <v>21.34</v>
      </c>
      <c r="F1110" s="16">
        <v>29.58</v>
      </c>
      <c r="G1110" s="16">
        <v>3.66</v>
      </c>
      <c r="H1110" s="16">
        <v>9.4700000000000006</v>
      </c>
      <c r="I1110" s="16">
        <v>13.28</v>
      </c>
      <c r="J1110" s="41">
        <v>4.93</v>
      </c>
      <c r="K1110" s="16">
        <v>21.83</v>
      </c>
      <c r="L1110" s="16">
        <v>24.92</v>
      </c>
      <c r="M1110" s="16">
        <v>49.093447680893583</v>
      </c>
      <c r="N1110" s="16">
        <f t="shared" si="53"/>
        <v>2.2488981988499122</v>
      </c>
      <c r="O1110" s="41">
        <f t="shared" si="52"/>
        <v>2.2488981988499122</v>
      </c>
      <c r="P1110" s="1">
        <v>8.6470000000000002</v>
      </c>
      <c r="Q1110" s="16">
        <v>731.57</v>
      </c>
      <c r="S1110" s="1"/>
    </row>
    <row r="1111" spans="1:19" x14ac:dyDescent="0.2">
      <c r="A1111" s="42">
        <f t="shared" si="51"/>
        <v>43156</v>
      </c>
      <c r="B1111" s="16">
        <v>0</v>
      </c>
      <c r="C1111" s="16">
        <v>83.31</v>
      </c>
      <c r="D1111" s="16">
        <v>23.95</v>
      </c>
      <c r="E1111" s="16">
        <v>21.34</v>
      </c>
      <c r="F1111" s="16">
        <v>30.69</v>
      </c>
      <c r="G1111" s="16">
        <v>3.9</v>
      </c>
      <c r="H1111" s="16">
        <v>10.41</v>
      </c>
      <c r="I1111" s="16">
        <v>32.130000000000003</v>
      </c>
      <c r="J1111" s="41">
        <v>4.5</v>
      </c>
      <c r="K1111" s="16">
        <v>20.190000000000001</v>
      </c>
      <c r="L1111" s="16">
        <v>24.92</v>
      </c>
      <c r="M1111" s="16">
        <v>46.152131445550268</v>
      </c>
      <c r="N1111" s="16">
        <f t="shared" si="53"/>
        <v>2.2858906114685618</v>
      </c>
      <c r="O1111" s="41">
        <f t="shared" si="52"/>
        <v>2.2858906114685618</v>
      </c>
      <c r="P1111" s="1">
        <v>7.569</v>
      </c>
      <c r="Q1111" s="16">
        <v>731.88</v>
      </c>
      <c r="S1111" s="1"/>
    </row>
    <row r="1112" spans="1:19" x14ac:dyDescent="0.2">
      <c r="A1112" s="42">
        <f t="shared" si="51"/>
        <v>43157</v>
      </c>
      <c r="B1112" s="16">
        <v>0.89</v>
      </c>
      <c r="C1112" s="16">
        <v>84.92</v>
      </c>
      <c r="D1112" s="16">
        <v>23.75</v>
      </c>
      <c r="E1112" s="16">
        <v>21.19</v>
      </c>
      <c r="F1112" s="16">
        <v>30.02</v>
      </c>
      <c r="G1112" s="16">
        <v>3.03</v>
      </c>
      <c r="H1112" s="16">
        <v>8</v>
      </c>
      <c r="I1112" s="16">
        <v>13.9</v>
      </c>
      <c r="J1112" s="41">
        <v>3.58</v>
      </c>
      <c r="K1112" s="16">
        <v>15.97</v>
      </c>
      <c r="L1112" s="16">
        <v>24.99</v>
      </c>
      <c r="M1112" s="16">
        <v>36.032355083388985</v>
      </c>
      <c r="N1112" s="16">
        <f t="shared" si="53"/>
        <v>2.2562526664614269</v>
      </c>
      <c r="O1112" s="41">
        <f t="shared" si="52"/>
        <v>2.2562526664614269</v>
      </c>
      <c r="P1112" s="1">
        <v>5.5810000000000004</v>
      </c>
      <c r="Q1112" s="16">
        <v>732.16</v>
      </c>
      <c r="S1112" s="1"/>
    </row>
    <row r="1113" spans="1:19" x14ac:dyDescent="0.2">
      <c r="A1113" s="42">
        <f t="shared" si="51"/>
        <v>43158</v>
      </c>
      <c r="B1113" s="16">
        <v>0.125</v>
      </c>
      <c r="C1113" s="16">
        <v>78.709999999999994</v>
      </c>
      <c r="D1113" s="16">
        <v>24.09</v>
      </c>
      <c r="E1113" s="16">
        <v>21.13</v>
      </c>
      <c r="F1113" s="16">
        <v>30.99</v>
      </c>
      <c r="G1113" s="16">
        <v>3.93</v>
      </c>
      <c r="H1113" s="16">
        <v>9.7200000000000006</v>
      </c>
      <c r="I1113" s="16">
        <v>16.27</v>
      </c>
      <c r="J1113" s="41">
        <v>5.12</v>
      </c>
      <c r="K1113" s="16">
        <v>22.58</v>
      </c>
      <c r="L1113" s="16">
        <v>25.22</v>
      </c>
      <c r="M1113" s="16">
        <v>50.732456257824602</v>
      </c>
      <c r="N1113" s="16">
        <f t="shared" si="53"/>
        <v>2.2467872567681404</v>
      </c>
      <c r="O1113" s="41">
        <f t="shared" si="52"/>
        <v>2.2467872567681404</v>
      </c>
      <c r="P1113" s="1">
        <v>9.1449999999999996</v>
      </c>
      <c r="Q1113" s="16">
        <v>732.16</v>
      </c>
      <c r="S1113" s="1"/>
    </row>
    <row r="1114" spans="1:19" x14ac:dyDescent="0.2">
      <c r="A1114" s="42">
        <f t="shared" si="51"/>
        <v>43159</v>
      </c>
      <c r="B1114" s="16">
        <v>0</v>
      </c>
      <c r="C1114" s="16">
        <v>81.97</v>
      </c>
      <c r="D1114" s="16">
        <v>23.51</v>
      </c>
      <c r="E1114" s="16">
        <v>20.84</v>
      </c>
      <c r="F1114" s="16">
        <v>28.96</v>
      </c>
      <c r="G1114" s="16">
        <v>4.1399999999999997</v>
      </c>
      <c r="H1114" s="16">
        <v>10.82</v>
      </c>
      <c r="I1114" s="16">
        <v>6.04</v>
      </c>
      <c r="J1114" s="41">
        <v>4.58</v>
      </c>
      <c r="K1114" s="16">
        <v>20.89</v>
      </c>
      <c r="L1114" s="16">
        <v>25.26</v>
      </c>
      <c r="M1114" s="16">
        <v>46.469478757256518</v>
      </c>
      <c r="N1114" s="16">
        <f t="shared" si="53"/>
        <v>2.2244843828270233</v>
      </c>
      <c r="O1114" s="41">
        <f t="shared" si="52"/>
        <v>2.2244843828270233</v>
      </c>
      <c r="P1114" s="1">
        <v>7.5570000000000004</v>
      </c>
      <c r="Q1114" s="16">
        <v>731.7</v>
      </c>
      <c r="S1114" s="1"/>
    </row>
    <row r="1115" spans="1:19" x14ac:dyDescent="0.2">
      <c r="A1115" s="42">
        <f t="shared" si="51"/>
        <v>43160</v>
      </c>
      <c r="B1115" s="16">
        <v>0</v>
      </c>
      <c r="C1115" s="16">
        <v>81.55</v>
      </c>
      <c r="D1115" s="16">
        <v>23.88</v>
      </c>
      <c r="E1115" s="16">
        <v>20.86</v>
      </c>
      <c r="F1115" s="16">
        <v>29.23</v>
      </c>
      <c r="G1115" s="16">
        <v>4.03</v>
      </c>
      <c r="H1115" s="16">
        <v>10.39</v>
      </c>
      <c r="I1115" s="16">
        <v>4.25</v>
      </c>
      <c r="J1115" s="41">
        <v>4.79</v>
      </c>
      <c r="K1115" s="16">
        <v>22.38</v>
      </c>
      <c r="L1115" s="16">
        <v>25.36</v>
      </c>
      <c r="M1115" s="16">
        <v>50.358603326228369</v>
      </c>
      <c r="N1115" s="16">
        <f t="shared" si="53"/>
        <v>2.2501610065338862</v>
      </c>
      <c r="O1115" s="41">
        <f t="shared" si="52"/>
        <v>2.2501610065338862</v>
      </c>
      <c r="P1115" s="1">
        <v>8.3439999999999994</v>
      </c>
      <c r="Q1115" s="16">
        <v>731.55</v>
      </c>
      <c r="S1115" s="1"/>
    </row>
    <row r="1116" spans="1:19" x14ac:dyDescent="0.2">
      <c r="A1116" s="42">
        <f t="shared" si="51"/>
        <v>43161</v>
      </c>
      <c r="B1116" s="16">
        <v>8.5100000000000016</v>
      </c>
      <c r="C1116" s="16">
        <v>87.53</v>
      </c>
      <c r="D1116" s="16">
        <v>23.37</v>
      </c>
      <c r="E1116" s="16">
        <v>21.3</v>
      </c>
      <c r="F1116" s="16">
        <v>27.48</v>
      </c>
      <c r="G1116" s="16">
        <v>3.66</v>
      </c>
      <c r="H1116" s="16">
        <v>7.94</v>
      </c>
      <c r="I1116" s="16">
        <v>358.39</v>
      </c>
      <c r="J1116" s="41">
        <v>2.61</v>
      </c>
      <c r="K1116" s="16">
        <v>11.83</v>
      </c>
      <c r="L1116" s="16">
        <v>25.18</v>
      </c>
      <c r="M1116" s="16">
        <v>26.984025498376973</v>
      </c>
      <c r="N1116" s="16">
        <f t="shared" si="53"/>
        <v>2.2809827133032097</v>
      </c>
      <c r="O1116" s="41">
        <f t="shared" si="52"/>
        <v>2.2809827133032097</v>
      </c>
      <c r="P1116" s="1">
        <v>3.3719999999999999</v>
      </c>
      <c r="Q1116" s="16">
        <v>731.51</v>
      </c>
      <c r="S1116" s="1"/>
    </row>
    <row r="1117" spans="1:19" x14ac:dyDescent="0.2">
      <c r="A1117" s="42">
        <f t="shared" si="51"/>
        <v>43162</v>
      </c>
      <c r="B1117" s="16">
        <v>0</v>
      </c>
      <c r="C1117" s="16">
        <v>80.23</v>
      </c>
      <c r="D1117" s="16">
        <v>23.95</v>
      </c>
      <c r="E1117" s="16">
        <v>21.19</v>
      </c>
      <c r="F1117" s="16">
        <v>29.24</v>
      </c>
      <c r="G1117" s="16">
        <v>4.32</v>
      </c>
      <c r="H1117" s="16">
        <v>10.02</v>
      </c>
      <c r="I1117" s="16">
        <v>5.86</v>
      </c>
      <c r="J1117" s="41">
        <v>4.9400000000000004</v>
      </c>
      <c r="K1117" s="16">
        <v>23.15</v>
      </c>
      <c r="L1117" s="16">
        <v>25.46</v>
      </c>
      <c r="M1117" s="16">
        <v>52.904034622220188</v>
      </c>
      <c r="N1117" s="16">
        <f t="shared" si="53"/>
        <v>2.2852714739619953</v>
      </c>
      <c r="O1117" s="41">
        <f t="shared" si="52"/>
        <v>2.2852714739619953</v>
      </c>
      <c r="P1117" s="1">
        <v>9.6980000000000004</v>
      </c>
      <c r="Q1117" s="16">
        <v>730.97</v>
      </c>
      <c r="S1117" s="1"/>
    </row>
    <row r="1118" spans="1:19" x14ac:dyDescent="0.2">
      <c r="A1118" s="42">
        <f t="shared" si="51"/>
        <v>43163</v>
      </c>
      <c r="B1118" s="16">
        <v>0</v>
      </c>
      <c r="C1118" s="16">
        <v>79.430000000000007</v>
      </c>
      <c r="D1118" s="16">
        <v>23.46</v>
      </c>
      <c r="E1118" s="16">
        <v>20.98</v>
      </c>
      <c r="F1118" s="16">
        <v>27.9</v>
      </c>
      <c r="G1118" s="16">
        <v>5.14</v>
      </c>
      <c r="H1118" s="16">
        <v>12.31</v>
      </c>
      <c r="I1118" s="16">
        <v>359.69</v>
      </c>
      <c r="J1118" s="41">
        <v>5.89</v>
      </c>
      <c r="K1118" s="16">
        <v>28.58</v>
      </c>
      <c r="L1118" s="16">
        <v>25.65</v>
      </c>
      <c r="M1118" s="16">
        <v>65.650458308961319</v>
      </c>
      <c r="N1118" s="16">
        <f t="shared" si="53"/>
        <v>2.297076917738325</v>
      </c>
      <c r="O1118" s="41">
        <f t="shared" si="52"/>
        <v>2.297076917738325</v>
      </c>
      <c r="P1118" s="1">
        <v>12.78</v>
      </c>
      <c r="Q1118" s="16">
        <v>730.85</v>
      </c>
      <c r="S1118" s="1"/>
    </row>
    <row r="1119" spans="1:19" x14ac:dyDescent="0.2">
      <c r="A1119" s="42">
        <f t="shared" si="51"/>
        <v>43164</v>
      </c>
      <c r="B1119" s="16">
        <v>0</v>
      </c>
      <c r="C1119" s="16">
        <v>81</v>
      </c>
      <c r="D1119" s="16">
        <v>23.51</v>
      </c>
      <c r="E1119" s="16">
        <v>21.09</v>
      </c>
      <c r="F1119" s="16">
        <v>27.91</v>
      </c>
      <c r="G1119" s="16">
        <v>4.8</v>
      </c>
      <c r="H1119" s="16">
        <v>12.03</v>
      </c>
      <c r="I1119" s="16">
        <v>2.1</v>
      </c>
      <c r="J1119" s="41">
        <v>5.62</v>
      </c>
      <c r="K1119" s="16">
        <v>28.46</v>
      </c>
      <c r="L1119" s="16">
        <v>25.6</v>
      </c>
      <c r="M1119" s="16">
        <v>65.247747767207215</v>
      </c>
      <c r="N1119" s="16">
        <f t="shared" si="53"/>
        <v>2.2926123600564727</v>
      </c>
      <c r="O1119" s="41">
        <f t="shared" si="52"/>
        <v>2.2926123600564727</v>
      </c>
      <c r="P1119" s="1">
        <v>12.699</v>
      </c>
      <c r="Q1119" s="16">
        <v>730.39</v>
      </c>
      <c r="S1119" s="1"/>
    </row>
    <row r="1120" spans="1:19" x14ac:dyDescent="0.2">
      <c r="A1120" s="42">
        <f t="shared" si="51"/>
        <v>43165</v>
      </c>
      <c r="B1120" s="16">
        <v>0</v>
      </c>
      <c r="C1120" s="16">
        <v>80.17</v>
      </c>
      <c r="D1120" s="16">
        <v>23.66</v>
      </c>
      <c r="E1120" s="16">
        <v>20.86</v>
      </c>
      <c r="F1120" s="16">
        <v>29.04</v>
      </c>
      <c r="G1120" s="16">
        <v>3.89</v>
      </c>
      <c r="H1120" s="16">
        <v>10.72</v>
      </c>
      <c r="I1120" s="16">
        <v>15.79</v>
      </c>
      <c r="J1120" s="41">
        <v>3.83</v>
      </c>
      <c r="K1120" s="16">
        <v>16.2</v>
      </c>
      <c r="L1120" s="16">
        <v>25.62</v>
      </c>
      <c r="M1120" s="16">
        <v>36.564492870701486</v>
      </c>
      <c r="N1120" s="16">
        <f t="shared" si="53"/>
        <v>2.2570674611544126</v>
      </c>
      <c r="O1120" s="41">
        <f t="shared" si="52"/>
        <v>2.2570674611544126</v>
      </c>
      <c r="P1120" s="1">
        <v>4.7830000000000004</v>
      </c>
      <c r="Q1120" s="16">
        <v>730.62</v>
      </c>
      <c r="S1120" s="1"/>
    </row>
    <row r="1121" spans="1:19" x14ac:dyDescent="0.2">
      <c r="A1121" s="42">
        <f t="shared" ref="A1121:A1184" si="54">A1120+1</f>
        <v>43166</v>
      </c>
      <c r="B1121" s="16">
        <v>4.57</v>
      </c>
      <c r="C1121" s="16">
        <v>91.68</v>
      </c>
      <c r="D1121" s="16">
        <v>22.6</v>
      </c>
      <c r="E1121" s="16">
        <v>20.72</v>
      </c>
      <c r="F1121" s="16">
        <v>25.54</v>
      </c>
      <c r="G1121" s="16">
        <v>5.41</v>
      </c>
      <c r="H1121" s="16">
        <v>12.41</v>
      </c>
      <c r="I1121" s="16">
        <v>354.84</v>
      </c>
      <c r="J1121" s="41">
        <v>2.74</v>
      </c>
      <c r="K1121" s="16">
        <v>13.9</v>
      </c>
      <c r="L1121" s="16">
        <v>25.54</v>
      </c>
      <c r="M1121" s="16">
        <v>32.048968081236765</v>
      </c>
      <c r="N1121" s="16">
        <f t="shared" si="53"/>
        <v>2.3056811569235083</v>
      </c>
      <c r="O1121" s="41">
        <f t="shared" si="52"/>
        <v>2.3056811569235083</v>
      </c>
      <c r="P1121" s="1">
        <v>7.6189999999999998</v>
      </c>
      <c r="Q1121" s="16">
        <v>730.62</v>
      </c>
      <c r="S1121" s="1"/>
    </row>
    <row r="1122" spans="1:19" x14ac:dyDescent="0.2">
      <c r="A1122" s="42">
        <f t="shared" si="54"/>
        <v>43167</v>
      </c>
      <c r="B1122" s="16">
        <v>1.145</v>
      </c>
      <c r="C1122" s="16">
        <v>90.11</v>
      </c>
      <c r="D1122" s="16">
        <v>24.7</v>
      </c>
      <c r="E1122" s="16">
        <v>22.08</v>
      </c>
      <c r="F1122" s="16">
        <v>29.78</v>
      </c>
      <c r="G1122" s="16">
        <v>4.32</v>
      </c>
      <c r="H1122" s="16">
        <v>11.47</v>
      </c>
      <c r="I1122" s="16">
        <v>359.68</v>
      </c>
      <c r="J1122" s="41">
        <v>3.69</v>
      </c>
      <c r="K1122" s="16">
        <v>17.71</v>
      </c>
      <c r="L1122" s="16">
        <v>25.44</v>
      </c>
      <c r="M1122" s="16">
        <v>41.032497643439171</v>
      </c>
      <c r="N1122" s="16">
        <f t="shared" si="53"/>
        <v>2.3169112164561927</v>
      </c>
      <c r="O1122" s="41">
        <f t="shared" si="52"/>
        <v>2.3169112164561927</v>
      </c>
      <c r="P1122" s="1">
        <v>8.9480000000000004</v>
      </c>
      <c r="Q1122" s="16">
        <v>730.22</v>
      </c>
      <c r="S1122" s="1"/>
    </row>
    <row r="1123" spans="1:19" x14ac:dyDescent="0.2">
      <c r="A1123" s="42">
        <f t="shared" si="54"/>
        <v>43168</v>
      </c>
      <c r="B1123" s="16">
        <v>0.125</v>
      </c>
      <c r="C1123" s="16">
        <v>92.57</v>
      </c>
      <c r="D1123" s="16">
        <v>24.58</v>
      </c>
      <c r="E1123" s="16">
        <v>22.68</v>
      </c>
      <c r="F1123" s="16">
        <v>28.47</v>
      </c>
      <c r="G1123" s="16">
        <v>3.74</v>
      </c>
      <c r="H1123" s="16">
        <v>10.35</v>
      </c>
      <c r="I1123" s="16">
        <v>356.82</v>
      </c>
      <c r="J1123" s="41">
        <v>3.04</v>
      </c>
      <c r="K1123" s="16">
        <v>14.98</v>
      </c>
      <c r="L1123" s="16">
        <v>25.44</v>
      </c>
      <c r="M1123" s="16">
        <v>35.056985140058771</v>
      </c>
      <c r="N1123" s="16">
        <f t="shared" si="53"/>
        <v>2.3402526795766869</v>
      </c>
      <c r="O1123" s="41">
        <f t="shared" si="52"/>
        <v>2.3402526795766869</v>
      </c>
      <c r="P1123" s="1">
        <v>7.7439999999999998</v>
      </c>
      <c r="Q1123" s="16">
        <v>729.8</v>
      </c>
      <c r="S1123" s="1"/>
    </row>
    <row r="1124" spans="1:19" x14ac:dyDescent="0.2">
      <c r="A1124" s="42">
        <f t="shared" si="54"/>
        <v>43169</v>
      </c>
      <c r="B1124" s="16">
        <v>0</v>
      </c>
      <c r="C1124" s="16">
        <v>88.66</v>
      </c>
      <c r="D1124" s="16">
        <v>25</v>
      </c>
      <c r="E1124" s="16">
        <v>22.67</v>
      </c>
      <c r="F1124" s="16">
        <v>30.11</v>
      </c>
      <c r="G1124" s="16">
        <v>3.8</v>
      </c>
      <c r="H1124" s="16">
        <v>9.33</v>
      </c>
      <c r="I1124" s="16">
        <v>355.24</v>
      </c>
      <c r="J1124" s="41">
        <v>3.67</v>
      </c>
      <c r="K1124" s="16">
        <v>17.559999999999999</v>
      </c>
      <c r="L1124" s="16">
        <v>25.58</v>
      </c>
      <c r="M1124" s="16">
        <v>40.360391806857912</v>
      </c>
      <c r="N1124" s="16">
        <f t="shared" si="53"/>
        <v>2.2984277794338221</v>
      </c>
      <c r="O1124" s="41">
        <f t="shared" si="52"/>
        <v>2.2984277794338221</v>
      </c>
      <c r="P1124" s="1">
        <v>7.9349999999999996</v>
      </c>
      <c r="Q1124" s="16">
        <v>728.84</v>
      </c>
      <c r="S1124" s="1"/>
    </row>
    <row r="1125" spans="1:19" x14ac:dyDescent="0.2">
      <c r="A1125" s="42">
        <f t="shared" si="54"/>
        <v>43170</v>
      </c>
      <c r="B1125" s="16">
        <v>0</v>
      </c>
      <c r="C1125" s="16">
        <v>92.97</v>
      </c>
      <c r="D1125" s="16">
        <v>24.32</v>
      </c>
      <c r="E1125" s="16">
        <v>22.48</v>
      </c>
      <c r="F1125" s="16">
        <v>28.21</v>
      </c>
      <c r="G1125" s="16">
        <v>4.63</v>
      </c>
      <c r="H1125" s="16">
        <v>9.82</v>
      </c>
      <c r="I1125" s="16">
        <v>337.2</v>
      </c>
      <c r="J1125" s="41">
        <v>3.53</v>
      </c>
      <c r="K1125" s="16">
        <v>19.2</v>
      </c>
      <c r="L1125" s="16">
        <v>25.61</v>
      </c>
      <c r="M1125" s="16">
        <v>44.566086087262306</v>
      </c>
      <c r="N1125" s="16">
        <f t="shared" si="53"/>
        <v>2.3211503170449119</v>
      </c>
      <c r="O1125" s="41">
        <f t="shared" si="52"/>
        <v>2.3211503170449119</v>
      </c>
      <c r="P1125" s="1">
        <v>10.647</v>
      </c>
      <c r="Q1125" s="16">
        <v>728.82</v>
      </c>
      <c r="S1125" s="1"/>
    </row>
    <row r="1126" spans="1:19" x14ac:dyDescent="0.2">
      <c r="A1126" s="42">
        <f t="shared" si="54"/>
        <v>43171</v>
      </c>
      <c r="B1126" s="16">
        <v>0</v>
      </c>
      <c r="C1126" s="16">
        <v>92.56</v>
      </c>
      <c r="D1126" s="16">
        <v>24.54</v>
      </c>
      <c r="E1126" s="16">
        <v>22.63</v>
      </c>
      <c r="F1126" s="16">
        <v>28.2</v>
      </c>
      <c r="G1126" s="16">
        <v>4.62</v>
      </c>
      <c r="H1126" s="16">
        <v>10.72</v>
      </c>
      <c r="I1126" s="16">
        <v>340.26</v>
      </c>
      <c r="J1126" s="41">
        <v>3.83</v>
      </c>
      <c r="K1126" s="16">
        <v>19.899999999999999</v>
      </c>
      <c r="L1126" s="16">
        <v>25.67</v>
      </c>
      <c r="M1126" s="16">
        <v>45.967148980436441</v>
      </c>
      <c r="N1126" s="16">
        <f t="shared" si="53"/>
        <v>2.3099069839415298</v>
      </c>
      <c r="O1126" s="41">
        <f t="shared" si="52"/>
        <v>2.3099069839415298</v>
      </c>
      <c r="P1126" s="1">
        <v>10.432</v>
      </c>
      <c r="Q1126" s="16">
        <v>729.26</v>
      </c>
      <c r="S1126" s="1"/>
    </row>
    <row r="1127" spans="1:19" x14ac:dyDescent="0.2">
      <c r="A1127" s="42">
        <f t="shared" si="54"/>
        <v>43172</v>
      </c>
      <c r="B1127" s="16">
        <v>0</v>
      </c>
      <c r="C1127" s="16">
        <v>90.74</v>
      </c>
      <c r="D1127" s="16">
        <v>24.66</v>
      </c>
      <c r="E1127" s="16">
        <v>22.59</v>
      </c>
      <c r="F1127" s="16">
        <v>29.21</v>
      </c>
      <c r="G1127" s="16">
        <v>4.54</v>
      </c>
      <c r="H1127" s="16">
        <v>9.6199999999999992</v>
      </c>
      <c r="I1127" s="16">
        <v>349.34</v>
      </c>
      <c r="J1127" s="41">
        <v>4.21</v>
      </c>
      <c r="K1127" s="16">
        <v>21.33</v>
      </c>
      <c r="L1127" s="16">
        <v>25.75</v>
      </c>
      <c r="M1127" s="16">
        <v>49.79311512717652</v>
      </c>
      <c r="N1127" s="16">
        <f t="shared" si="53"/>
        <v>2.3344170242464379</v>
      </c>
      <c r="O1127" s="41">
        <f t="shared" si="52"/>
        <v>2.3344170242464379</v>
      </c>
      <c r="P1127" s="1">
        <v>11.308</v>
      </c>
      <c r="Q1127" s="16">
        <v>730.2</v>
      </c>
      <c r="S1127" s="1"/>
    </row>
    <row r="1128" spans="1:19" x14ac:dyDescent="0.2">
      <c r="A1128" s="42">
        <f t="shared" si="54"/>
        <v>43173</v>
      </c>
      <c r="B1128" s="16">
        <v>0</v>
      </c>
      <c r="C1128" s="16">
        <v>91.21</v>
      </c>
      <c r="D1128" s="16">
        <v>24.63</v>
      </c>
      <c r="E1128" s="16">
        <v>22.68</v>
      </c>
      <c r="F1128" s="16">
        <v>28.56</v>
      </c>
      <c r="G1128" s="16">
        <v>5.1100000000000003</v>
      </c>
      <c r="H1128" s="16">
        <v>11.52</v>
      </c>
      <c r="I1128" s="16">
        <v>349.68</v>
      </c>
      <c r="J1128" s="41">
        <v>3.78</v>
      </c>
      <c r="K1128" s="16">
        <v>21.23</v>
      </c>
      <c r="L1128" s="16">
        <v>25.77</v>
      </c>
      <c r="M1128" s="16">
        <v>49.206977320856012</v>
      </c>
      <c r="N1128" s="16">
        <f t="shared" si="53"/>
        <v>2.3178039246752715</v>
      </c>
      <c r="O1128" s="41">
        <f t="shared" si="52"/>
        <v>2.3178039246752715</v>
      </c>
      <c r="P1128" s="1">
        <v>10.742000000000001</v>
      </c>
      <c r="Q1128" s="16">
        <v>727.86</v>
      </c>
      <c r="S1128" s="1"/>
    </row>
    <row r="1129" spans="1:19" x14ac:dyDescent="0.2">
      <c r="A1129" s="42">
        <f t="shared" si="54"/>
        <v>43174</v>
      </c>
      <c r="B1129" s="16">
        <v>0</v>
      </c>
      <c r="C1129" s="16">
        <v>84.45</v>
      </c>
      <c r="D1129" s="16">
        <v>24.95</v>
      </c>
      <c r="E1129" s="16">
        <v>22.47</v>
      </c>
      <c r="F1129" s="16">
        <v>30.55</v>
      </c>
      <c r="G1129" s="16">
        <v>4.29</v>
      </c>
      <c r="H1129" s="16">
        <v>10</v>
      </c>
      <c r="I1129" s="16">
        <v>3.98</v>
      </c>
      <c r="J1129" s="41">
        <v>4.6100000000000003</v>
      </c>
      <c r="K1129" s="16">
        <v>20.41</v>
      </c>
      <c r="L1129" s="16">
        <v>25.98</v>
      </c>
      <c r="M1129" s="16">
        <v>46.934224520847032</v>
      </c>
      <c r="N1129" s="16">
        <f t="shared" si="53"/>
        <v>2.2995700402178851</v>
      </c>
      <c r="O1129" s="41">
        <f t="shared" si="52"/>
        <v>2.2995700402178851</v>
      </c>
      <c r="P1129" s="1">
        <v>8.8930000000000007</v>
      </c>
      <c r="Q1129" s="16">
        <v>731.05</v>
      </c>
      <c r="S1129" s="1"/>
    </row>
    <row r="1130" spans="1:19" x14ac:dyDescent="0.2">
      <c r="A1130" s="42">
        <f t="shared" si="54"/>
        <v>43175</v>
      </c>
      <c r="B1130" s="16">
        <v>0</v>
      </c>
      <c r="C1130" s="16">
        <v>86.72</v>
      </c>
      <c r="D1130" s="16">
        <v>24.4</v>
      </c>
      <c r="E1130" s="16">
        <v>22.1</v>
      </c>
      <c r="F1130" s="16">
        <v>28.66</v>
      </c>
      <c r="G1130" s="16">
        <v>5.0999999999999996</v>
      </c>
      <c r="H1130" s="16">
        <v>11.19</v>
      </c>
      <c r="I1130" s="16">
        <v>358.79</v>
      </c>
      <c r="J1130" s="41">
        <v>4.51</v>
      </c>
      <c r="K1130" s="16">
        <v>21.68</v>
      </c>
      <c r="L1130" s="16">
        <v>25.98</v>
      </c>
      <c r="M1130" s="16">
        <v>49.831044740527751</v>
      </c>
      <c r="N1130" s="16">
        <f t="shared" si="53"/>
        <v>2.2984799234560773</v>
      </c>
      <c r="O1130" s="41">
        <f t="shared" si="52"/>
        <v>2.2984799234560773</v>
      </c>
      <c r="P1130" s="1">
        <v>10.131</v>
      </c>
      <c r="Q1130" s="16">
        <v>730.66</v>
      </c>
      <c r="S1130" s="1"/>
    </row>
    <row r="1131" spans="1:19" x14ac:dyDescent="0.2">
      <c r="A1131" s="42">
        <f t="shared" si="54"/>
        <v>43176</v>
      </c>
      <c r="B1131" s="16">
        <v>1.0150000000000001</v>
      </c>
      <c r="C1131" s="16">
        <v>89.89</v>
      </c>
      <c r="D1131" s="16">
        <v>24.4</v>
      </c>
      <c r="E1131" s="16">
        <v>22.47</v>
      </c>
      <c r="F1131" s="16">
        <v>28.04</v>
      </c>
      <c r="G1131" s="16">
        <v>4.5199999999999996</v>
      </c>
      <c r="H1131" s="16">
        <v>10.74</v>
      </c>
      <c r="I1131" s="16">
        <v>352.85</v>
      </c>
      <c r="J1131" s="41">
        <v>3.47</v>
      </c>
      <c r="K1131" s="16">
        <v>16.52</v>
      </c>
      <c r="L1131" s="16">
        <v>25.91</v>
      </c>
      <c r="M1131" s="16">
        <v>37.954150959861131</v>
      </c>
      <c r="N1131" s="16">
        <f t="shared" si="53"/>
        <v>2.2974667651247658</v>
      </c>
      <c r="O1131" s="41">
        <f t="shared" si="52"/>
        <v>2.2974667651247658</v>
      </c>
      <c r="P1131" s="1">
        <v>7.5259999999999998</v>
      </c>
      <c r="Q1131" s="16">
        <v>730.68</v>
      </c>
      <c r="S1131" s="1"/>
    </row>
    <row r="1132" spans="1:19" x14ac:dyDescent="0.2">
      <c r="A1132" s="42">
        <f t="shared" si="54"/>
        <v>43177</v>
      </c>
      <c r="B1132" s="16">
        <v>4.1899999999999995</v>
      </c>
      <c r="C1132" s="16">
        <v>89.1</v>
      </c>
      <c r="D1132" s="16">
        <v>24.33</v>
      </c>
      <c r="E1132" s="16">
        <v>22.65</v>
      </c>
      <c r="F1132" s="16">
        <v>28.09</v>
      </c>
      <c r="G1132" s="16">
        <v>3.78</v>
      </c>
      <c r="H1132" s="16">
        <v>9.07</v>
      </c>
      <c r="I1132" s="16">
        <v>6.62</v>
      </c>
      <c r="J1132" s="41">
        <v>2.69</v>
      </c>
      <c r="K1132" s="16">
        <v>11.77</v>
      </c>
      <c r="L1132" s="16">
        <v>25.91</v>
      </c>
      <c r="M1132" s="16">
        <v>27.090902335997622</v>
      </c>
      <c r="N1132" s="16">
        <f t="shared" si="53"/>
        <v>2.3016909376378609</v>
      </c>
      <c r="O1132" s="41">
        <f t="shared" si="52"/>
        <v>2.3016909376378609</v>
      </c>
      <c r="P1132" s="1">
        <v>4.782</v>
      </c>
      <c r="Q1132" s="16">
        <v>729.73</v>
      </c>
      <c r="S1132" s="1"/>
    </row>
    <row r="1133" spans="1:19" x14ac:dyDescent="0.2">
      <c r="A1133" s="42">
        <f t="shared" si="54"/>
        <v>43178</v>
      </c>
      <c r="B1133" s="16">
        <v>0</v>
      </c>
      <c r="C1133" s="16">
        <v>87.09</v>
      </c>
      <c r="D1133" s="16">
        <v>24.37</v>
      </c>
      <c r="E1133" s="16">
        <v>21.88</v>
      </c>
      <c r="F1133" s="16">
        <v>28.64</v>
      </c>
      <c r="G1133" s="16">
        <v>4.2</v>
      </c>
      <c r="H1133" s="16">
        <v>11.13</v>
      </c>
      <c r="I1133" s="16">
        <v>357.16</v>
      </c>
      <c r="J1133" s="41">
        <v>4.46</v>
      </c>
      <c r="K1133" s="16">
        <v>20.440000000000001</v>
      </c>
      <c r="L1133" s="16">
        <v>26.1</v>
      </c>
      <c r="M1133" s="16">
        <v>46.904330110324196</v>
      </c>
      <c r="N1133" s="16">
        <f t="shared" si="53"/>
        <v>2.2947323928730037</v>
      </c>
      <c r="O1133" s="41">
        <f t="shared" si="52"/>
        <v>2.2947323928730037</v>
      </c>
      <c r="P1133" s="1">
        <v>9.0340000000000007</v>
      </c>
      <c r="Q1133" s="16">
        <v>728.8</v>
      </c>
      <c r="S1133" s="1"/>
    </row>
    <row r="1134" spans="1:19" x14ac:dyDescent="0.2">
      <c r="A1134" s="42">
        <f t="shared" si="54"/>
        <v>43179</v>
      </c>
      <c r="B1134" s="16">
        <v>0</v>
      </c>
      <c r="C1134" s="16">
        <v>85.81</v>
      </c>
      <c r="D1134" s="16">
        <v>24.51</v>
      </c>
      <c r="E1134" s="16">
        <v>22.26</v>
      </c>
      <c r="F1134" s="16">
        <v>30.54</v>
      </c>
      <c r="G1134" s="16">
        <v>3.85</v>
      </c>
      <c r="H1134" s="16">
        <v>9.17</v>
      </c>
      <c r="I1134" s="16">
        <v>356.45</v>
      </c>
      <c r="J1134" s="41">
        <v>4.3899999999999997</v>
      </c>
      <c r="K1134" s="16">
        <v>20.309999999999999</v>
      </c>
      <c r="L1134" s="16">
        <v>26.21</v>
      </c>
      <c r="M1134" s="16">
        <v>46.919018115494374</v>
      </c>
      <c r="N1134" s="16">
        <f t="shared" si="53"/>
        <v>2.3101436787540313</v>
      </c>
      <c r="O1134" s="41">
        <f t="shared" si="52"/>
        <v>2.3101436787540313</v>
      </c>
      <c r="P1134" s="1">
        <v>9.5129999999999999</v>
      </c>
      <c r="Q1134" s="16">
        <v>729.09</v>
      </c>
      <c r="S1134" s="1"/>
    </row>
    <row r="1135" spans="1:19" x14ac:dyDescent="0.2">
      <c r="A1135" s="42">
        <f t="shared" si="54"/>
        <v>43180</v>
      </c>
      <c r="B1135" s="16">
        <v>0</v>
      </c>
      <c r="C1135" s="16">
        <v>85.11</v>
      </c>
      <c r="D1135" s="16">
        <v>24.39</v>
      </c>
      <c r="E1135" s="16">
        <v>22.07</v>
      </c>
      <c r="F1135" s="16">
        <v>29.79</v>
      </c>
      <c r="G1135" s="16">
        <v>4.9400000000000004</v>
      </c>
      <c r="H1135" s="16">
        <v>12.64</v>
      </c>
      <c r="I1135" s="16">
        <v>357.65</v>
      </c>
      <c r="J1135" s="41">
        <v>5.0999999999999996</v>
      </c>
      <c r="K1135" s="16">
        <v>23.47</v>
      </c>
      <c r="L1135" s="16">
        <v>26.23</v>
      </c>
      <c r="M1135" s="16">
        <v>54.446015964997621</v>
      </c>
      <c r="N1135" s="16">
        <f t="shared" si="53"/>
        <v>2.3198132068597199</v>
      </c>
      <c r="O1135" s="41">
        <f t="shared" si="52"/>
        <v>2.3198132068597199</v>
      </c>
      <c r="P1135" s="1">
        <v>11.349</v>
      </c>
      <c r="Q1135" s="16">
        <v>729.98</v>
      </c>
      <c r="S1135" s="1"/>
    </row>
    <row r="1136" spans="1:19" x14ac:dyDescent="0.2">
      <c r="A1136" s="42">
        <f t="shared" si="54"/>
        <v>43181</v>
      </c>
      <c r="B1136" s="16">
        <v>20.45</v>
      </c>
      <c r="C1136" s="16">
        <v>88.26</v>
      </c>
      <c r="D1136" s="16">
        <v>23.88</v>
      </c>
      <c r="E1136" s="16">
        <v>21.75</v>
      </c>
      <c r="F1136" s="16">
        <v>27.68</v>
      </c>
      <c r="G1136" s="16">
        <v>6.26</v>
      </c>
      <c r="H1136" s="16">
        <v>14.97</v>
      </c>
      <c r="I1136" s="16">
        <v>353.44</v>
      </c>
      <c r="J1136" s="41">
        <v>4.87</v>
      </c>
      <c r="K1136" s="16">
        <v>22.63</v>
      </c>
      <c r="L1136" s="16">
        <v>26.34</v>
      </c>
      <c r="M1136" s="16">
        <v>53.238489139948179</v>
      </c>
      <c r="N1136" s="16">
        <f t="shared" si="53"/>
        <v>2.3525624896132649</v>
      </c>
      <c r="O1136" s="41">
        <f t="shared" si="52"/>
        <v>2.3525624896132649</v>
      </c>
      <c r="P1136" s="1">
        <v>12.983000000000001</v>
      </c>
      <c r="Q1136" s="16">
        <v>731.57</v>
      </c>
      <c r="S1136" s="1"/>
    </row>
    <row r="1137" spans="1:19" x14ac:dyDescent="0.2">
      <c r="A1137" s="42">
        <f t="shared" si="54"/>
        <v>43182</v>
      </c>
      <c r="B1137" s="16">
        <v>40.004999999999995</v>
      </c>
      <c r="C1137" s="16">
        <v>99.18</v>
      </c>
      <c r="D1137" s="16">
        <v>22.87</v>
      </c>
      <c r="E1137" s="16">
        <v>21.39</v>
      </c>
      <c r="F1137" s="16">
        <v>23.97</v>
      </c>
      <c r="G1137" s="16">
        <v>5.26</v>
      </c>
      <c r="H1137" s="16">
        <v>12.56</v>
      </c>
      <c r="I1137" s="16">
        <v>357.28</v>
      </c>
      <c r="J1137" s="41">
        <v>0.85</v>
      </c>
      <c r="K1137" s="16">
        <v>5.35</v>
      </c>
      <c r="L1137" s="16">
        <v>26.18</v>
      </c>
      <c r="M1137" s="16">
        <v>13.001476576519753</v>
      </c>
      <c r="N1137" s="16">
        <f t="shared" si="53"/>
        <v>2.4301825376672439</v>
      </c>
      <c r="O1137" s="41">
        <f t="shared" si="52"/>
        <v>2.4301825376672439</v>
      </c>
      <c r="P1137" s="1">
        <v>3.35</v>
      </c>
      <c r="Q1137" s="16">
        <v>731.36</v>
      </c>
      <c r="S1137" s="1"/>
    </row>
    <row r="1138" spans="1:19" x14ac:dyDescent="0.2">
      <c r="A1138" s="42">
        <f t="shared" si="54"/>
        <v>43183</v>
      </c>
      <c r="B1138" s="16">
        <v>0</v>
      </c>
      <c r="C1138" s="16">
        <v>88.83</v>
      </c>
      <c r="D1138" s="16">
        <v>24.07</v>
      </c>
      <c r="E1138" s="16">
        <v>22.45</v>
      </c>
      <c r="F1138" s="16">
        <v>27.82</v>
      </c>
      <c r="G1138" s="16">
        <v>3.36</v>
      </c>
      <c r="H1138" s="16">
        <v>9.9600000000000009</v>
      </c>
      <c r="I1138" s="16">
        <v>24.4</v>
      </c>
      <c r="J1138" s="41">
        <v>2.69</v>
      </c>
      <c r="K1138" s="16">
        <v>11.2</v>
      </c>
      <c r="L1138" s="16">
        <v>26.22</v>
      </c>
      <c r="M1138" s="16">
        <v>26.80439983514874</v>
      </c>
      <c r="N1138" s="16">
        <f t="shared" si="53"/>
        <v>2.3932499852811375</v>
      </c>
      <c r="O1138" s="41">
        <f t="shared" si="52"/>
        <v>2.3932499852811375</v>
      </c>
      <c r="P1138" s="1">
        <v>5.8860000000000001</v>
      </c>
      <c r="Q1138" s="16">
        <v>730.54</v>
      </c>
      <c r="S1138" s="1"/>
    </row>
    <row r="1139" spans="1:19" x14ac:dyDescent="0.2">
      <c r="A1139" s="42">
        <f t="shared" si="54"/>
        <v>43184</v>
      </c>
      <c r="B1139" s="16">
        <v>0</v>
      </c>
      <c r="C1139" s="16">
        <v>82.43</v>
      </c>
      <c r="D1139" s="16">
        <v>24.67</v>
      </c>
      <c r="E1139" s="16">
        <v>22.19</v>
      </c>
      <c r="F1139" s="16">
        <v>29.92</v>
      </c>
      <c r="G1139" s="16">
        <v>4.1399999999999997</v>
      </c>
      <c r="H1139" s="16">
        <v>11.37</v>
      </c>
      <c r="I1139" s="16">
        <v>10.58</v>
      </c>
      <c r="J1139" s="41">
        <v>5.49</v>
      </c>
      <c r="K1139" s="16">
        <v>23.81</v>
      </c>
      <c r="L1139" s="16">
        <v>26.39</v>
      </c>
      <c r="M1139" s="16">
        <v>56.800071193625058</v>
      </c>
      <c r="N1139" s="16">
        <f t="shared" si="53"/>
        <v>2.3855552790266721</v>
      </c>
      <c r="O1139" s="41">
        <f t="shared" si="52"/>
        <v>2.3855552790266721</v>
      </c>
      <c r="P1139" s="1">
        <v>12.333</v>
      </c>
      <c r="Q1139" s="16">
        <v>730.02</v>
      </c>
      <c r="S1139" s="1"/>
    </row>
    <row r="1140" spans="1:19" x14ac:dyDescent="0.2">
      <c r="A1140" s="42">
        <f t="shared" si="54"/>
        <v>43185</v>
      </c>
      <c r="B1140" s="16">
        <v>0</v>
      </c>
      <c r="C1140" s="16">
        <v>87.73</v>
      </c>
      <c r="D1140" s="16">
        <v>24.03</v>
      </c>
      <c r="E1140" s="16">
        <v>22.04</v>
      </c>
      <c r="F1140" s="16">
        <v>27.92</v>
      </c>
      <c r="G1140" s="16">
        <v>4.83</v>
      </c>
      <c r="H1140" s="16">
        <v>12.13</v>
      </c>
      <c r="I1140" s="16">
        <v>355.79</v>
      </c>
      <c r="J1140" s="41">
        <v>4.05</v>
      </c>
      <c r="K1140" s="16">
        <v>19.18</v>
      </c>
      <c r="L1140" s="16">
        <v>26.31</v>
      </c>
      <c r="M1140" s="16">
        <v>45.52002882305014</v>
      </c>
      <c r="N1140" s="16">
        <f t="shared" si="53"/>
        <v>2.3733070293561074</v>
      </c>
      <c r="O1140" s="41">
        <f t="shared" si="52"/>
        <v>2.3733070293561074</v>
      </c>
      <c r="P1140" s="1">
        <v>9.8989999999999991</v>
      </c>
      <c r="Q1140" s="16">
        <v>730.22</v>
      </c>
      <c r="S1140" s="1"/>
    </row>
    <row r="1141" spans="1:19" x14ac:dyDescent="0.2">
      <c r="A1141" s="42">
        <f t="shared" si="54"/>
        <v>43186</v>
      </c>
      <c r="B1141" s="16">
        <v>0.51</v>
      </c>
      <c r="C1141" s="16">
        <v>87.73</v>
      </c>
      <c r="D1141" s="16">
        <v>24.38</v>
      </c>
      <c r="E1141" s="16">
        <v>22.25</v>
      </c>
      <c r="F1141" s="16">
        <v>28.69</v>
      </c>
      <c r="G1141" s="16">
        <v>4.1500000000000004</v>
      </c>
      <c r="H1141" s="16">
        <v>10.19</v>
      </c>
      <c r="I1141" s="16">
        <v>4.1900000000000004</v>
      </c>
      <c r="J1141" s="41">
        <v>4.21</v>
      </c>
      <c r="K1141" s="16">
        <v>19.72</v>
      </c>
      <c r="L1141" s="16">
        <v>26.33</v>
      </c>
      <c r="M1141" s="16">
        <v>46.763152460629662</v>
      </c>
      <c r="N1141" s="16">
        <f t="shared" si="53"/>
        <v>2.3713566156505914</v>
      </c>
      <c r="O1141" s="41">
        <f t="shared" si="52"/>
        <v>2.3713566156505914</v>
      </c>
      <c r="P1141" s="1">
        <v>10.557</v>
      </c>
      <c r="Q1141" s="16">
        <v>730.16</v>
      </c>
      <c r="S1141" s="1"/>
    </row>
    <row r="1142" spans="1:19" x14ac:dyDescent="0.2">
      <c r="A1142" s="42">
        <f t="shared" si="54"/>
        <v>43187</v>
      </c>
      <c r="B1142" s="16">
        <v>0.25</v>
      </c>
      <c r="C1142" s="16">
        <v>85.23</v>
      </c>
      <c r="D1142" s="16">
        <v>24.66</v>
      </c>
      <c r="E1142" s="16">
        <v>22.04</v>
      </c>
      <c r="F1142" s="16">
        <v>29.47</v>
      </c>
      <c r="G1142" s="16">
        <v>4.34</v>
      </c>
      <c r="H1142" s="16">
        <v>11.07</v>
      </c>
      <c r="I1142" s="16">
        <v>10.62</v>
      </c>
      <c r="J1142" s="41">
        <v>4.5999999999999996</v>
      </c>
      <c r="K1142" s="16">
        <v>20.39</v>
      </c>
      <c r="L1142" s="16">
        <v>26.42</v>
      </c>
      <c r="M1142" s="16">
        <v>48.580317900271901</v>
      </c>
      <c r="N1142" s="16">
        <f t="shared" si="53"/>
        <v>2.3825560519996025</v>
      </c>
      <c r="O1142" s="41">
        <f t="shared" si="52"/>
        <v>2.3825560519996025</v>
      </c>
      <c r="P1142" s="1">
        <v>10.199999999999999</v>
      </c>
      <c r="Q1142" s="16">
        <v>729.52</v>
      </c>
      <c r="S1142" s="1"/>
    </row>
    <row r="1143" spans="1:19" x14ac:dyDescent="0.2">
      <c r="A1143" s="42">
        <f t="shared" si="54"/>
        <v>43188</v>
      </c>
      <c r="B1143" s="16">
        <v>0</v>
      </c>
      <c r="C1143" s="16">
        <v>89.12</v>
      </c>
      <c r="D1143" s="16">
        <v>24.63</v>
      </c>
      <c r="E1143" s="16">
        <v>22.32</v>
      </c>
      <c r="F1143" s="16">
        <v>29.63</v>
      </c>
      <c r="G1143" s="16">
        <v>4.3099999999999996</v>
      </c>
      <c r="H1143" s="16">
        <v>10.15</v>
      </c>
      <c r="I1143" s="16">
        <v>352.12</v>
      </c>
      <c r="J1143" s="41">
        <v>4.38</v>
      </c>
      <c r="K1143" s="16">
        <v>20.88</v>
      </c>
      <c r="L1143" s="16">
        <v>26.38</v>
      </c>
      <c r="M1143" s="16">
        <v>50.012744004485889</v>
      </c>
      <c r="N1143" s="16">
        <f t="shared" si="53"/>
        <v>2.3952463603680982</v>
      </c>
      <c r="O1143" s="41">
        <f t="shared" si="52"/>
        <v>2.3952463603680982</v>
      </c>
      <c r="P1143" s="1">
        <v>11.119</v>
      </c>
      <c r="Q1143" s="16">
        <v>729.78</v>
      </c>
      <c r="S1143" s="1"/>
    </row>
    <row r="1144" spans="1:19" x14ac:dyDescent="0.2">
      <c r="A1144" s="42">
        <f t="shared" si="54"/>
        <v>43189</v>
      </c>
      <c r="B1144" s="16">
        <v>0</v>
      </c>
      <c r="C1144" s="16">
        <v>82.2</v>
      </c>
      <c r="D1144" s="16">
        <v>25.22</v>
      </c>
      <c r="E1144" s="16">
        <v>22.89</v>
      </c>
      <c r="F1144" s="16">
        <v>29.57</v>
      </c>
      <c r="G1144" s="16">
        <v>4.8099999999999996</v>
      </c>
      <c r="H1144" s="16">
        <v>12.58</v>
      </c>
      <c r="I1144" s="16">
        <v>34.07</v>
      </c>
      <c r="J1144" s="41">
        <v>6.09</v>
      </c>
      <c r="K1144" s="16">
        <v>26.57</v>
      </c>
      <c r="L1144" s="16">
        <v>26.46</v>
      </c>
      <c r="M1144" s="16">
        <v>64.697725173599267</v>
      </c>
      <c r="N1144" s="16">
        <f t="shared" si="53"/>
        <v>2.4349915383364422</v>
      </c>
      <c r="O1144" s="41">
        <f t="shared" si="52"/>
        <v>2.4349915383364422</v>
      </c>
      <c r="P1144" s="1">
        <v>15.388999999999999</v>
      </c>
      <c r="Q1144" s="16">
        <v>730.41</v>
      </c>
      <c r="S1144" s="1"/>
    </row>
    <row r="1145" spans="1:19" x14ac:dyDescent="0.2">
      <c r="A1145" s="42">
        <f t="shared" si="54"/>
        <v>43190</v>
      </c>
      <c r="B1145" s="16">
        <v>0</v>
      </c>
      <c r="C1145" s="16">
        <v>84.01</v>
      </c>
      <c r="D1145" s="16">
        <v>24.07</v>
      </c>
      <c r="E1145" s="16">
        <v>21.91</v>
      </c>
      <c r="F1145" s="16">
        <v>28.47</v>
      </c>
      <c r="G1145" s="16">
        <v>4.3600000000000003</v>
      </c>
      <c r="H1145" s="16">
        <v>11.6</v>
      </c>
      <c r="I1145" s="16">
        <v>3.17</v>
      </c>
      <c r="J1145" s="41">
        <v>5.39</v>
      </c>
      <c r="K1145" s="16">
        <v>25.63</v>
      </c>
      <c r="L1145" s="16">
        <v>26.56</v>
      </c>
      <c r="M1145" s="16">
        <v>60.914872642035171</v>
      </c>
      <c r="N1145" s="16">
        <f t="shared" si="53"/>
        <v>2.3767020149057814</v>
      </c>
      <c r="O1145" s="41">
        <f t="shared" ref="O1145:O1154" si="55">N1145-$N2920</f>
        <v>2.3767020149057814</v>
      </c>
      <c r="P1145" s="1">
        <v>12.786</v>
      </c>
      <c r="Q1145" s="16">
        <v>730.83</v>
      </c>
      <c r="S1145" s="1"/>
    </row>
    <row r="1146" spans="1:19" x14ac:dyDescent="0.2">
      <c r="A1146" s="42">
        <f t="shared" si="54"/>
        <v>43191</v>
      </c>
      <c r="B1146" s="16">
        <v>0</v>
      </c>
      <c r="C1146" s="16">
        <v>79.290000000000006</v>
      </c>
      <c r="D1146" s="16">
        <v>23.43</v>
      </c>
      <c r="E1146" s="16">
        <v>21.24</v>
      </c>
      <c r="F1146" s="16">
        <v>27.49</v>
      </c>
      <c r="G1146" s="16">
        <v>4.87</v>
      </c>
      <c r="H1146" s="16">
        <v>11.11</v>
      </c>
      <c r="I1146" s="16">
        <v>356.86</v>
      </c>
      <c r="J1146" s="41">
        <v>5.91</v>
      </c>
      <c r="K1146" s="16">
        <v>26.09</v>
      </c>
      <c r="L1146" s="16">
        <v>26.83</v>
      </c>
      <c r="M1146" s="16">
        <v>62.049391441385779</v>
      </c>
      <c r="N1146" s="16">
        <f t="shared" si="53"/>
        <v>2.3782825389569098</v>
      </c>
      <c r="O1146" s="41">
        <f t="shared" si="55"/>
        <v>2.3782825389569098</v>
      </c>
      <c r="P1146" s="1">
        <v>13.331</v>
      </c>
      <c r="Q1146" s="16">
        <v>730.83</v>
      </c>
      <c r="S1146" s="1"/>
    </row>
    <row r="1147" spans="1:19" x14ac:dyDescent="0.2">
      <c r="A1147" s="42">
        <f t="shared" si="54"/>
        <v>43192</v>
      </c>
      <c r="B1147" s="16">
        <v>0</v>
      </c>
      <c r="C1147" s="16">
        <v>79.27</v>
      </c>
      <c r="D1147" s="16">
        <v>23.73</v>
      </c>
      <c r="E1147" s="16">
        <v>21.34</v>
      </c>
      <c r="F1147" s="16">
        <v>28.3</v>
      </c>
      <c r="G1147" s="16">
        <v>4.6100000000000003</v>
      </c>
      <c r="H1147" s="16">
        <v>10.9</v>
      </c>
      <c r="I1147" s="16">
        <v>358.95</v>
      </c>
      <c r="J1147" s="41">
        <v>6.19</v>
      </c>
      <c r="K1147" s="16">
        <v>27.68</v>
      </c>
      <c r="L1147" s="16">
        <v>26.72</v>
      </c>
      <c r="M1147" s="16">
        <v>67.014369189057959</v>
      </c>
      <c r="N1147" s="16">
        <f t="shared" si="53"/>
        <v>2.4210393493156777</v>
      </c>
      <c r="O1147" s="41">
        <f t="shared" si="55"/>
        <v>2.4210393493156777</v>
      </c>
      <c r="P1147" s="1">
        <v>13.988</v>
      </c>
      <c r="Q1147" s="16">
        <v>730.43</v>
      </c>
      <c r="S1147" s="1"/>
    </row>
    <row r="1148" spans="1:19" x14ac:dyDescent="0.2">
      <c r="A1148" s="42">
        <f t="shared" si="54"/>
        <v>43193</v>
      </c>
      <c r="B1148" s="16">
        <v>0</v>
      </c>
      <c r="C1148" s="16">
        <v>87.36</v>
      </c>
      <c r="D1148" s="16">
        <v>23.15</v>
      </c>
      <c r="E1148" s="16">
        <v>21.29</v>
      </c>
      <c r="F1148" s="16">
        <v>27.55</v>
      </c>
      <c r="G1148" s="16">
        <v>4.13</v>
      </c>
      <c r="H1148" s="16">
        <v>9.68</v>
      </c>
      <c r="I1148" s="16">
        <v>346.95</v>
      </c>
      <c r="J1148" s="41">
        <v>4.28</v>
      </c>
      <c r="K1148" s="16">
        <v>19.93</v>
      </c>
      <c r="L1148" s="16">
        <v>26.62</v>
      </c>
      <c r="M1148" s="16">
        <v>48.255280985858903</v>
      </c>
      <c r="N1148" s="16">
        <f t="shared" si="53"/>
        <v>2.4212383836356701</v>
      </c>
      <c r="O1148" s="41">
        <f t="shared" si="55"/>
        <v>2.4212383836356701</v>
      </c>
      <c r="P1148" s="1">
        <v>10.984</v>
      </c>
      <c r="Q1148" s="16">
        <v>730.64</v>
      </c>
      <c r="S1148" s="1"/>
    </row>
    <row r="1149" spans="1:19" x14ac:dyDescent="0.2">
      <c r="A1149" s="42">
        <f t="shared" si="54"/>
        <v>43194</v>
      </c>
      <c r="B1149" s="16">
        <v>0</v>
      </c>
      <c r="C1149" s="16">
        <v>87.07</v>
      </c>
      <c r="D1149" s="16">
        <v>24.55</v>
      </c>
      <c r="E1149" s="16">
        <v>20.98</v>
      </c>
      <c r="F1149" s="16">
        <v>29.5</v>
      </c>
      <c r="G1149" s="16">
        <v>3.43</v>
      </c>
      <c r="H1149" s="16">
        <v>10.02</v>
      </c>
      <c r="I1149" s="16">
        <v>351.75</v>
      </c>
      <c r="J1149" s="41">
        <v>4.58</v>
      </c>
      <c r="K1149" s="16">
        <v>20.65</v>
      </c>
      <c r="L1149" s="16">
        <v>26.52</v>
      </c>
      <c r="M1149" s="16">
        <v>48.596129105837448</v>
      </c>
      <c r="N1149" s="16">
        <f t="shared" si="53"/>
        <v>2.3533234433819588</v>
      </c>
      <c r="O1149" s="41">
        <f t="shared" si="55"/>
        <v>2.3533234433819588</v>
      </c>
      <c r="P1149" s="1">
        <v>10.287000000000001</v>
      </c>
      <c r="Q1149" s="16">
        <v>730.67</v>
      </c>
      <c r="S1149" s="1"/>
    </row>
    <row r="1150" spans="1:19" x14ac:dyDescent="0.2">
      <c r="A1150" s="42">
        <f t="shared" si="54"/>
        <v>43195</v>
      </c>
      <c r="B1150" s="16">
        <v>0</v>
      </c>
      <c r="C1150" s="16">
        <v>86.63</v>
      </c>
      <c r="D1150" s="16">
        <v>24.34</v>
      </c>
      <c r="E1150" s="16">
        <v>22.11</v>
      </c>
      <c r="F1150" s="16">
        <v>28.84</v>
      </c>
      <c r="G1150" s="16">
        <v>3.43</v>
      </c>
      <c r="H1150" s="16">
        <v>9.07</v>
      </c>
      <c r="I1150" s="16">
        <v>0.26</v>
      </c>
      <c r="J1150" s="41">
        <v>3.91</v>
      </c>
      <c r="K1150" s="16">
        <v>17.5</v>
      </c>
      <c r="L1150" s="16">
        <v>26.57</v>
      </c>
      <c r="M1150" s="16">
        <v>41.185425697269842</v>
      </c>
      <c r="N1150" s="16">
        <f t="shared" si="53"/>
        <v>2.3534528969868482</v>
      </c>
      <c r="O1150" s="41">
        <f t="shared" si="55"/>
        <v>2.3534528969868482</v>
      </c>
      <c r="P1150" s="1">
        <v>7.2450000000000001</v>
      </c>
      <c r="Q1150" s="16">
        <v>731.12</v>
      </c>
      <c r="S1150" s="1"/>
    </row>
    <row r="1151" spans="1:19" x14ac:dyDescent="0.2">
      <c r="A1151" s="42">
        <f t="shared" si="54"/>
        <v>43196</v>
      </c>
      <c r="B1151" s="16">
        <v>0</v>
      </c>
      <c r="C1151" s="16">
        <v>83.31</v>
      </c>
      <c r="D1151" s="16">
        <v>24.72</v>
      </c>
      <c r="E1151" s="16">
        <v>21.79</v>
      </c>
      <c r="F1151" s="16">
        <v>31.27</v>
      </c>
      <c r="G1151" s="16">
        <v>3.22</v>
      </c>
      <c r="H1151" s="16">
        <v>9.5500000000000007</v>
      </c>
      <c r="I1151" s="16">
        <v>36.369999999999997</v>
      </c>
      <c r="J1151" s="41">
        <v>4.75</v>
      </c>
      <c r="K1151" s="16">
        <v>21.45</v>
      </c>
      <c r="L1151" s="16">
        <v>26.57</v>
      </c>
      <c r="M1151" s="16">
        <v>51.226664431785871</v>
      </c>
      <c r="N1151" s="16">
        <f t="shared" si="53"/>
        <v>2.3881894839993412</v>
      </c>
      <c r="O1151" s="41">
        <f t="shared" si="55"/>
        <v>2.3881894839993412</v>
      </c>
      <c r="P1151" s="1">
        <v>10.083</v>
      </c>
      <c r="Q1151" s="16">
        <v>731.23</v>
      </c>
      <c r="S1151" s="1"/>
    </row>
    <row r="1152" spans="1:19" x14ac:dyDescent="0.2">
      <c r="A1152" s="42">
        <f t="shared" si="54"/>
        <v>43197</v>
      </c>
      <c r="B1152" s="16">
        <v>0</v>
      </c>
      <c r="C1152" s="16">
        <v>83.7</v>
      </c>
      <c r="D1152" s="16">
        <v>25.01</v>
      </c>
      <c r="E1152" s="16">
        <v>22.28</v>
      </c>
      <c r="F1152" s="16">
        <v>30.07</v>
      </c>
      <c r="G1152" s="16">
        <v>2.69</v>
      </c>
      <c r="H1152" s="16">
        <v>8.09</v>
      </c>
      <c r="I1152" s="16">
        <v>0.48</v>
      </c>
      <c r="J1152" s="41">
        <v>5.51</v>
      </c>
      <c r="K1152" s="16">
        <v>25.04</v>
      </c>
      <c r="L1152" s="16">
        <v>26.58</v>
      </c>
      <c r="M1152" s="16">
        <v>61.102792708183024</v>
      </c>
      <c r="N1152" s="16">
        <f t="shared" si="53"/>
        <v>2.4402073765248811</v>
      </c>
      <c r="O1152" s="41">
        <f t="shared" si="55"/>
        <v>2.4402073765248811</v>
      </c>
      <c r="P1152" s="1">
        <v>12.73</v>
      </c>
      <c r="Q1152" s="16">
        <v>730.94</v>
      </c>
      <c r="S1152" s="1"/>
    </row>
    <row r="1153" spans="1:19" x14ac:dyDescent="0.2">
      <c r="A1153" s="42">
        <f t="shared" si="54"/>
        <v>43198</v>
      </c>
      <c r="B1153" s="16">
        <v>0</v>
      </c>
      <c r="C1153" s="16">
        <v>81.28</v>
      </c>
      <c r="D1153" s="16">
        <v>25.3</v>
      </c>
      <c r="E1153" s="16">
        <v>22.35</v>
      </c>
      <c r="F1153" s="16">
        <v>30.11</v>
      </c>
      <c r="G1153" s="16">
        <v>2.77</v>
      </c>
      <c r="H1153" s="16">
        <v>9.76</v>
      </c>
      <c r="I1153" s="16">
        <v>355.95</v>
      </c>
      <c r="J1153" s="41">
        <v>5.3</v>
      </c>
      <c r="K1153" s="16">
        <v>23.75</v>
      </c>
      <c r="L1153" s="16">
        <v>26.57</v>
      </c>
      <c r="M1153" s="16">
        <v>57.31259617403385</v>
      </c>
      <c r="N1153" s="16">
        <f t="shared" si="53"/>
        <v>2.4131619441698464</v>
      </c>
      <c r="O1153" s="41">
        <f t="shared" si="55"/>
        <v>2.4131619441698464</v>
      </c>
      <c r="P1153" s="1">
        <v>11.779</v>
      </c>
      <c r="Q1153" s="16">
        <v>730.33</v>
      </c>
      <c r="S1153" s="1"/>
    </row>
    <row r="1154" spans="1:19" x14ac:dyDescent="0.2">
      <c r="A1154" s="42">
        <f t="shared" si="54"/>
        <v>43199</v>
      </c>
      <c r="B1154" s="16">
        <v>0</v>
      </c>
      <c r="C1154" s="16">
        <v>85.46</v>
      </c>
      <c r="D1154" s="16">
        <v>24.7</v>
      </c>
      <c r="E1154" s="16">
        <v>22.46</v>
      </c>
      <c r="F1154" s="16">
        <v>28.7</v>
      </c>
      <c r="G1154" s="16">
        <v>3.66</v>
      </c>
      <c r="H1154" s="16">
        <v>11.45</v>
      </c>
      <c r="I1154" s="16">
        <v>358.48</v>
      </c>
      <c r="J1154" s="41">
        <v>4.5199999999999996</v>
      </c>
      <c r="K1154" s="16">
        <v>21.1</v>
      </c>
      <c r="L1154" s="16">
        <v>26.55</v>
      </c>
      <c r="M1154" s="16">
        <v>50.823781089970943</v>
      </c>
      <c r="N1154" s="16">
        <f t="shared" si="53"/>
        <v>2.4087100042640257</v>
      </c>
      <c r="O1154" s="41">
        <f t="shared" si="55"/>
        <v>2.4087100042640257</v>
      </c>
      <c r="P1154" s="1">
        <v>10.196</v>
      </c>
      <c r="Q1154" s="16">
        <v>730.6</v>
      </c>
      <c r="S1154" s="1"/>
    </row>
    <row r="1155" spans="1:19" x14ac:dyDescent="0.2">
      <c r="A1155" s="42">
        <f t="shared" si="54"/>
        <v>43200</v>
      </c>
      <c r="B1155" s="16">
        <v>0</v>
      </c>
      <c r="C1155" s="16">
        <v>90.77</v>
      </c>
      <c r="D1155" s="16">
        <v>24.27</v>
      </c>
      <c r="E1155" s="16">
        <v>22.41</v>
      </c>
      <c r="F1155" s="16">
        <v>28.68</v>
      </c>
      <c r="G1155" s="16">
        <v>3.15</v>
      </c>
      <c r="H1155" s="16">
        <v>7.96</v>
      </c>
      <c r="I1155" s="16">
        <v>355.09</v>
      </c>
      <c r="J1155" s="41">
        <v>3.12</v>
      </c>
      <c r="L1155" s="16">
        <v>26.51</v>
      </c>
      <c r="M1155" s="16">
        <v>37.078745851718537</v>
      </c>
      <c r="O1155" s="41"/>
      <c r="P1155" s="1">
        <v>7.7439999999999998</v>
      </c>
      <c r="Q1155" s="16">
        <v>731.34</v>
      </c>
      <c r="S1155" s="1"/>
    </row>
    <row r="1156" spans="1:19" x14ac:dyDescent="0.2">
      <c r="A1156" s="42">
        <f t="shared" si="54"/>
        <v>43201</v>
      </c>
      <c r="B1156" s="16">
        <v>2.54</v>
      </c>
      <c r="C1156" s="16">
        <v>93.63</v>
      </c>
      <c r="D1156" s="16">
        <v>24.08</v>
      </c>
      <c r="E1156" s="16">
        <v>21.55</v>
      </c>
      <c r="F1156" s="16">
        <v>29.28</v>
      </c>
      <c r="G1156" s="16">
        <v>2.95</v>
      </c>
      <c r="H1156" s="16">
        <v>10.45</v>
      </c>
      <c r="I1156" s="16">
        <v>306.82</v>
      </c>
      <c r="J1156" s="41">
        <v>3.89</v>
      </c>
      <c r="L1156" s="16">
        <v>26.48</v>
      </c>
      <c r="M1156" s="16">
        <v>48.339607415541806</v>
      </c>
      <c r="O1156" s="41"/>
      <c r="P1156" s="1">
        <v>12.135</v>
      </c>
      <c r="Q1156" s="16">
        <v>731.52</v>
      </c>
      <c r="S1156" s="1"/>
    </row>
    <row r="1157" spans="1:19" x14ac:dyDescent="0.2">
      <c r="A1157" s="42">
        <f t="shared" si="54"/>
        <v>43202</v>
      </c>
      <c r="B1157" s="16">
        <v>0.89</v>
      </c>
      <c r="C1157" s="16">
        <v>96.85</v>
      </c>
      <c r="D1157" s="16">
        <v>23.34</v>
      </c>
      <c r="E1157" s="16">
        <v>21.81</v>
      </c>
      <c r="F1157" s="16">
        <v>26.79</v>
      </c>
      <c r="G1157" s="16">
        <v>2.77</v>
      </c>
      <c r="H1157" s="16">
        <v>8.17</v>
      </c>
      <c r="I1157" s="16">
        <v>330.19</v>
      </c>
      <c r="J1157" s="41">
        <v>2.14</v>
      </c>
      <c r="L1157" s="16">
        <v>26.48</v>
      </c>
      <c r="M1157" s="16">
        <v>28.941590987440023</v>
      </c>
      <c r="O1157" s="41"/>
      <c r="P1157" s="1">
        <v>7.4160000000000004</v>
      </c>
      <c r="Q1157" s="16">
        <v>731.04</v>
      </c>
      <c r="S1157" s="1"/>
    </row>
    <row r="1158" spans="1:19" x14ac:dyDescent="0.2">
      <c r="A1158" s="42">
        <f t="shared" si="54"/>
        <v>43203</v>
      </c>
      <c r="B1158" s="16">
        <v>0</v>
      </c>
      <c r="C1158" s="16">
        <v>82.54</v>
      </c>
      <c r="D1158" s="16">
        <v>25.7</v>
      </c>
      <c r="E1158" s="16">
        <v>22.48</v>
      </c>
      <c r="F1158" s="16">
        <v>32.020000000000003</v>
      </c>
      <c r="G1158" s="16">
        <v>4.01</v>
      </c>
      <c r="H1158" s="16">
        <v>10.7</v>
      </c>
      <c r="I1158" s="16">
        <v>44.16</v>
      </c>
      <c r="J1158" s="41">
        <v>5.91</v>
      </c>
      <c r="L1158" s="16">
        <v>26.6</v>
      </c>
      <c r="M1158" s="16">
        <v>61.154114326248241</v>
      </c>
      <c r="O1158" s="41"/>
      <c r="P1158" s="1">
        <v>13.928000000000001</v>
      </c>
      <c r="Q1158" s="16">
        <v>730.77</v>
      </c>
      <c r="S1158" s="1"/>
    </row>
    <row r="1159" spans="1:19" x14ac:dyDescent="0.2">
      <c r="A1159" s="42">
        <f t="shared" si="54"/>
        <v>43204</v>
      </c>
      <c r="B1159" s="16">
        <v>16.005000000000003</v>
      </c>
      <c r="C1159" s="16">
        <v>87.71</v>
      </c>
      <c r="D1159" s="16">
        <v>24.76</v>
      </c>
      <c r="E1159" s="16">
        <v>22.17</v>
      </c>
      <c r="F1159" s="16">
        <v>30.28</v>
      </c>
      <c r="G1159" s="16">
        <v>3.03</v>
      </c>
      <c r="H1159" s="16">
        <v>9.15</v>
      </c>
      <c r="I1159" s="16">
        <v>357.34</v>
      </c>
      <c r="J1159" s="41">
        <v>4.07</v>
      </c>
      <c r="L1159" s="16">
        <v>26.55</v>
      </c>
      <c r="M1159" s="16">
        <v>45.22393591882544</v>
      </c>
      <c r="O1159" s="41"/>
      <c r="P1159" s="1">
        <v>10.15</v>
      </c>
      <c r="Q1159" s="16">
        <v>730.8</v>
      </c>
      <c r="S1159" s="1"/>
    </row>
    <row r="1160" spans="1:19" x14ac:dyDescent="0.2">
      <c r="A1160" s="42">
        <f t="shared" si="54"/>
        <v>43205</v>
      </c>
      <c r="B1160" s="16">
        <v>0</v>
      </c>
      <c r="C1160" s="16">
        <v>85.81</v>
      </c>
      <c r="D1160" s="16">
        <v>25.18</v>
      </c>
      <c r="E1160" s="16">
        <v>22.52</v>
      </c>
      <c r="F1160" s="16">
        <v>30.07</v>
      </c>
      <c r="G1160" s="16">
        <v>3.67</v>
      </c>
      <c r="H1160" s="16">
        <v>9.8800000000000008</v>
      </c>
      <c r="I1160" s="16">
        <v>346.45</v>
      </c>
      <c r="J1160" s="41">
        <v>5.82</v>
      </c>
      <c r="L1160" s="16">
        <v>26.6</v>
      </c>
      <c r="M1160" s="16">
        <v>65.535805468603513</v>
      </c>
      <c r="O1160" s="41"/>
      <c r="P1160" s="1">
        <v>15.166</v>
      </c>
      <c r="Q1160" s="16">
        <v>731.23</v>
      </c>
      <c r="S1160" s="1"/>
    </row>
    <row r="1161" spans="1:19" x14ac:dyDescent="0.2">
      <c r="A1161" s="42">
        <f t="shared" si="54"/>
        <v>43206</v>
      </c>
      <c r="B1161" s="16">
        <v>23.240000000000002</v>
      </c>
      <c r="C1161" s="16">
        <v>91.14</v>
      </c>
      <c r="D1161" s="16">
        <v>24.92</v>
      </c>
      <c r="E1161" s="16">
        <v>23.27</v>
      </c>
      <c r="F1161" s="16">
        <v>30.22</v>
      </c>
      <c r="G1161" s="16">
        <v>3.66</v>
      </c>
      <c r="H1161" s="16">
        <v>8.19</v>
      </c>
      <c r="I1161" s="16">
        <v>357.05</v>
      </c>
      <c r="J1161" s="41">
        <v>3.13</v>
      </c>
      <c r="L1161" s="16">
        <v>26.47</v>
      </c>
      <c r="M1161" s="16">
        <v>35.912172641084766</v>
      </c>
      <c r="O1161" s="41"/>
      <c r="P1161" s="1">
        <v>7.4569999999999999</v>
      </c>
      <c r="Q1161" s="16">
        <v>731.58</v>
      </c>
      <c r="S1161" s="1"/>
    </row>
    <row r="1162" spans="1:19" x14ac:dyDescent="0.2">
      <c r="A1162" s="42">
        <f t="shared" si="54"/>
        <v>43207</v>
      </c>
      <c r="B1162" s="16">
        <v>0</v>
      </c>
      <c r="C1162" s="16">
        <v>85.28</v>
      </c>
      <c r="D1162" s="16">
        <v>25.13</v>
      </c>
      <c r="E1162" s="16">
        <v>22.95</v>
      </c>
      <c r="F1162" s="16">
        <v>29.58</v>
      </c>
      <c r="G1162" s="16">
        <v>4.07</v>
      </c>
      <c r="H1162" s="16">
        <v>12.31</v>
      </c>
      <c r="I1162" s="16">
        <v>23.25</v>
      </c>
      <c r="J1162" s="41">
        <v>4.99</v>
      </c>
      <c r="L1162" s="16">
        <v>26.57</v>
      </c>
      <c r="M1162" s="16">
        <v>53.857199757734307</v>
      </c>
      <c r="O1162" s="41"/>
      <c r="P1162" s="1">
        <v>12.218</v>
      </c>
      <c r="Q1162" s="16">
        <v>730.92</v>
      </c>
      <c r="S1162" s="1"/>
    </row>
    <row r="1163" spans="1:19" x14ac:dyDescent="0.2">
      <c r="A1163" s="42">
        <f t="shared" si="54"/>
        <v>43208</v>
      </c>
      <c r="B1163" s="16">
        <v>0</v>
      </c>
      <c r="C1163" s="16">
        <v>87.45</v>
      </c>
      <c r="D1163" s="16">
        <v>25.28</v>
      </c>
      <c r="E1163" s="16">
        <v>22.7</v>
      </c>
      <c r="F1163" s="16">
        <v>30.8</v>
      </c>
      <c r="G1163" s="16">
        <v>3.87</v>
      </c>
      <c r="H1163" s="16">
        <v>9.6</v>
      </c>
      <c r="I1163" s="16">
        <v>4.28</v>
      </c>
      <c r="J1163" s="41">
        <v>4.46</v>
      </c>
      <c r="L1163" s="16">
        <v>26.49</v>
      </c>
      <c r="M1163" s="16">
        <v>48.239728980384605</v>
      </c>
      <c r="O1163" s="41"/>
      <c r="P1163" s="1">
        <v>10.446999999999999</v>
      </c>
      <c r="Q1163" s="16">
        <v>730.61</v>
      </c>
      <c r="S1163" s="1"/>
    </row>
    <row r="1164" spans="1:19" x14ac:dyDescent="0.2">
      <c r="A1164" s="42">
        <f t="shared" si="54"/>
        <v>43209</v>
      </c>
      <c r="B1164" s="16">
        <v>9.0150000000000006</v>
      </c>
      <c r="C1164" s="16">
        <v>91.24</v>
      </c>
      <c r="D1164" s="16">
        <v>25.18</v>
      </c>
      <c r="E1164" s="16">
        <v>23.19</v>
      </c>
      <c r="F1164" s="16">
        <v>29.28</v>
      </c>
      <c r="G1164" s="16">
        <v>3.93</v>
      </c>
      <c r="H1164" s="16">
        <v>10.31</v>
      </c>
      <c r="I1164" s="16">
        <v>354.58</v>
      </c>
      <c r="J1164" s="41">
        <v>3.61</v>
      </c>
      <c r="L1164" s="16">
        <v>26.35</v>
      </c>
      <c r="M1164" s="16">
        <v>42.568517384118117</v>
      </c>
      <c r="O1164" s="41"/>
      <c r="P1164" s="1">
        <v>9.44</v>
      </c>
      <c r="Q1164" s="16">
        <v>730.27</v>
      </c>
      <c r="S1164" s="1"/>
    </row>
    <row r="1165" spans="1:19" x14ac:dyDescent="0.2">
      <c r="A1165" s="42">
        <f t="shared" si="54"/>
        <v>43210</v>
      </c>
      <c r="B1165" s="16">
        <v>0</v>
      </c>
      <c r="C1165" s="16">
        <v>90.85</v>
      </c>
      <c r="D1165" s="16">
        <v>25.34</v>
      </c>
      <c r="E1165" s="16">
        <v>23.43</v>
      </c>
      <c r="F1165" s="16">
        <v>30.17</v>
      </c>
      <c r="G1165" s="16">
        <v>2.83</v>
      </c>
      <c r="H1165" s="16">
        <v>9.74</v>
      </c>
      <c r="I1165" s="16">
        <v>2.06</v>
      </c>
      <c r="J1165" s="41">
        <v>3</v>
      </c>
      <c r="L1165" s="16">
        <v>26.34</v>
      </c>
      <c r="M1165" s="16">
        <v>33.821378305125165</v>
      </c>
      <c r="O1165" s="41"/>
      <c r="P1165" s="1">
        <v>7.3789999999999996</v>
      </c>
      <c r="Q1165" s="16">
        <v>729.98</v>
      </c>
      <c r="S1165" s="1"/>
    </row>
    <row r="1166" spans="1:19" x14ac:dyDescent="0.2">
      <c r="A1166" s="42">
        <f t="shared" si="54"/>
        <v>43211</v>
      </c>
      <c r="B1166" s="16">
        <v>0</v>
      </c>
      <c r="C1166" s="16">
        <v>91.62</v>
      </c>
      <c r="D1166" s="16">
        <v>25.23</v>
      </c>
      <c r="E1166" s="16">
        <v>23.13</v>
      </c>
      <c r="F1166" s="16">
        <v>29.74</v>
      </c>
      <c r="G1166" s="16">
        <v>2.66</v>
      </c>
      <c r="H1166" s="16">
        <v>7.02</v>
      </c>
      <c r="I1166" s="16">
        <v>18.45</v>
      </c>
      <c r="J1166" s="41">
        <v>2.58</v>
      </c>
      <c r="L1166" s="16">
        <v>26.34</v>
      </c>
      <c r="M1166" s="16">
        <v>27.829881796118393</v>
      </c>
      <c r="O1166" s="41"/>
      <c r="P1166" s="1">
        <v>5.1769999999999996</v>
      </c>
      <c r="Q1166" s="16">
        <v>729.65</v>
      </c>
      <c r="S1166" s="1"/>
    </row>
    <row r="1167" spans="1:19" x14ac:dyDescent="0.2">
      <c r="A1167" s="42">
        <f t="shared" si="54"/>
        <v>43212</v>
      </c>
      <c r="B1167" s="16">
        <v>26.925000000000001</v>
      </c>
      <c r="C1167" s="16">
        <v>94.43</v>
      </c>
      <c r="D1167" s="16">
        <v>24.69</v>
      </c>
      <c r="E1167" s="16">
        <v>22.84</v>
      </c>
      <c r="F1167" s="16">
        <v>28.34</v>
      </c>
      <c r="G1167" s="16">
        <v>3.17</v>
      </c>
      <c r="H1167" s="16">
        <v>9.31</v>
      </c>
      <c r="I1167" s="16">
        <v>355.15</v>
      </c>
      <c r="J1167" s="41">
        <v>2.93</v>
      </c>
      <c r="L1167" s="16">
        <v>26.32</v>
      </c>
      <c r="M1167" s="16">
        <v>36.790515350261401</v>
      </c>
      <c r="O1167" s="41"/>
      <c r="P1167" s="1">
        <v>8.6769999999999996</v>
      </c>
      <c r="Q1167" s="16">
        <v>729.69</v>
      </c>
      <c r="S1167" s="1"/>
    </row>
    <row r="1168" spans="1:19" x14ac:dyDescent="0.2">
      <c r="A1168" s="42">
        <f t="shared" si="54"/>
        <v>43213</v>
      </c>
      <c r="B1168" s="16">
        <v>1.0150000000000001</v>
      </c>
      <c r="C1168" s="16">
        <v>91.86</v>
      </c>
      <c r="D1168" s="16">
        <v>25.3</v>
      </c>
      <c r="E1168" s="16">
        <v>23.18</v>
      </c>
      <c r="F1168" s="16">
        <v>31.08</v>
      </c>
      <c r="G1168" s="16">
        <v>3.07</v>
      </c>
      <c r="H1168" s="16">
        <v>10.210000000000001</v>
      </c>
      <c r="I1168" s="16">
        <v>357</v>
      </c>
      <c r="J1168" s="41">
        <v>3.48</v>
      </c>
      <c r="L1168" s="16">
        <v>26.27</v>
      </c>
      <c r="M1168" s="16">
        <v>42.533352571740103</v>
      </c>
      <c r="O1168" s="41"/>
      <c r="P1168" s="1">
        <v>10.404</v>
      </c>
      <c r="Q1168" s="16">
        <v>730.04</v>
      </c>
      <c r="S1168" s="1"/>
    </row>
    <row r="1169" spans="1:19" x14ac:dyDescent="0.2">
      <c r="A1169" s="42">
        <f t="shared" si="54"/>
        <v>43214</v>
      </c>
      <c r="B1169" s="16">
        <v>0.125</v>
      </c>
      <c r="C1169" s="16">
        <v>89.88</v>
      </c>
      <c r="D1169" s="16">
        <v>25.61</v>
      </c>
      <c r="E1169" s="16">
        <v>23.23</v>
      </c>
      <c r="F1169" s="16">
        <v>31.91</v>
      </c>
      <c r="G1169" s="16">
        <v>3.67</v>
      </c>
      <c r="H1169" s="16">
        <v>10.58</v>
      </c>
      <c r="I1169" s="16">
        <v>21.58</v>
      </c>
      <c r="J1169" s="41">
        <v>3.79</v>
      </c>
      <c r="L1169" s="16">
        <v>26.32</v>
      </c>
      <c r="M1169" s="16">
        <v>42.187838850119277</v>
      </c>
      <c r="O1169" s="41"/>
      <c r="P1169" s="1">
        <v>9.44</v>
      </c>
      <c r="Q1169" s="16">
        <v>730.39</v>
      </c>
      <c r="S1169" s="1"/>
    </row>
    <row r="1170" spans="1:19" x14ac:dyDescent="0.2">
      <c r="A1170" s="42">
        <f t="shared" si="54"/>
        <v>43215</v>
      </c>
      <c r="B1170" s="16">
        <v>53.215000000000003</v>
      </c>
      <c r="C1170" s="16">
        <v>95.71</v>
      </c>
      <c r="D1170" s="16">
        <v>24.54</v>
      </c>
      <c r="E1170" s="16">
        <v>22.88</v>
      </c>
      <c r="F1170" s="16">
        <v>27.47</v>
      </c>
      <c r="G1170" s="16">
        <v>3.01</v>
      </c>
      <c r="H1170" s="16">
        <v>7.96</v>
      </c>
      <c r="I1170" s="16">
        <v>350.74</v>
      </c>
      <c r="J1170" s="41">
        <v>2.35</v>
      </c>
      <c r="L1170" s="16">
        <v>26.3</v>
      </c>
      <c r="M1170" s="16">
        <v>30.887406072366936</v>
      </c>
      <c r="O1170" s="41"/>
      <c r="P1170" s="1">
        <v>6.6980000000000004</v>
      </c>
      <c r="Q1170" s="16">
        <v>730.53</v>
      </c>
      <c r="S1170" s="1"/>
    </row>
    <row r="1171" spans="1:19" x14ac:dyDescent="0.2">
      <c r="A1171" s="42">
        <f t="shared" si="54"/>
        <v>43216</v>
      </c>
      <c r="B1171" s="16">
        <v>3.1749999999999998</v>
      </c>
      <c r="C1171" s="16">
        <v>94.67</v>
      </c>
      <c r="D1171" s="16">
        <v>24.64</v>
      </c>
      <c r="E1171" s="16">
        <v>23.2</v>
      </c>
      <c r="F1171" s="16">
        <v>29.73</v>
      </c>
      <c r="G1171" s="16">
        <v>2.4900000000000002</v>
      </c>
      <c r="H1171" s="16">
        <v>8.25</v>
      </c>
      <c r="I1171" s="16">
        <v>7.29</v>
      </c>
      <c r="J1171" s="41">
        <v>2.59</v>
      </c>
      <c r="L1171" s="16">
        <v>26.3</v>
      </c>
      <c r="M1171" s="16">
        <v>32.27481776073585</v>
      </c>
      <c r="O1171" s="41"/>
      <c r="P1171" s="1">
        <v>7.766</v>
      </c>
      <c r="Q1171" s="16">
        <v>730.23</v>
      </c>
      <c r="S1171" s="1"/>
    </row>
    <row r="1172" spans="1:19" x14ac:dyDescent="0.2">
      <c r="A1172" s="42">
        <f t="shared" si="54"/>
        <v>43217</v>
      </c>
      <c r="B1172" s="16">
        <v>5.84</v>
      </c>
      <c r="C1172" s="16">
        <v>95.15</v>
      </c>
      <c r="D1172" s="16">
        <v>24.23</v>
      </c>
      <c r="E1172" s="16">
        <v>22.16</v>
      </c>
      <c r="F1172" s="16">
        <v>30.23</v>
      </c>
      <c r="G1172" s="16">
        <v>3.25</v>
      </c>
      <c r="H1172" s="16">
        <v>8.64</v>
      </c>
      <c r="I1172" s="16">
        <v>6.36</v>
      </c>
      <c r="J1172" s="41">
        <v>2.5099999999999998</v>
      </c>
      <c r="L1172" s="16">
        <v>26.34</v>
      </c>
      <c r="M1172" s="16">
        <v>28.549248449335451</v>
      </c>
      <c r="O1172" s="41"/>
      <c r="P1172" s="1">
        <v>6.8739999999999997</v>
      </c>
      <c r="Q1172" s="16">
        <v>729.92</v>
      </c>
      <c r="S1172" s="1"/>
    </row>
    <row r="1173" spans="1:19" x14ac:dyDescent="0.2">
      <c r="A1173" s="42">
        <f t="shared" si="54"/>
        <v>43218</v>
      </c>
      <c r="B1173" s="16">
        <v>29.59</v>
      </c>
      <c r="C1173" s="16">
        <v>96.93</v>
      </c>
      <c r="D1173" s="16">
        <v>23.86</v>
      </c>
      <c r="E1173" s="16">
        <v>20.91</v>
      </c>
      <c r="F1173" s="16">
        <v>28.17</v>
      </c>
      <c r="G1173" s="16">
        <v>2.27</v>
      </c>
      <c r="H1173" s="16">
        <v>11.03</v>
      </c>
      <c r="I1173" s="16">
        <v>334.9</v>
      </c>
      <c r="J1173" s="41">
        <v>2.19</v>
      </c>
      <c r="L1173" s="16">
        <v>26.37</v>
      </c>
      <c r="M1173" s="16">
        <v>29.083978237560338</v>
      </c>
      <c r="O1173" s="41"/>
      <c r="P1173" s="1">
        <v>6.6310000000000002</v>
      </c>
      <c r="Q1173" s="16">
        <v>730.87</v>
      </c>
      <c r="S1173" s="1"/>
    </row>
    <row r="1174" spans="1:19" x14ac:dyDescent="0.2">
      <c r="A1174" s="42">
        <f t="shared" si="54"/>
        <v>43219</v>
      </c>
      <c r="B1174" s="16">
        <v>0</v>
      </c>
      <c r="C1174" s="16">
        <v>94.16</v>
      </c>
      <c r="D1174" s="16">
        <v>24.69</v>
      </c>
      <c r="E1174" s="16">
        <v>22.98</v>
      </c>
      <c r="F1174" s="16">
        <v>28.42</v>
      </c>
      <c r="G1174" s="16">
        <v>2.82</v>
      </c>
      <c r="H1174" s="16">
        <v>9.11</v>
      </c>
      <c r="I1174" s="16">
        <v>340.9</v>
      </c>
      <c r="J1174" s="41">
        <v>2.98</v>
      </c>
      <c r="L1174" s="16">
        <v>26.32</v>
      </c>
      <c r="M1174" s="16">
        <v>36.870348978362841</v>
      </c>
      <c r="O1174" s="41"/>
      <c r="P1174" s="1">
        <v>8.8130000000000006</v>
      </c>
      <c r="Q1174" s="16">
        <v>731.2</v>
      </c>
      <c r="S1174" s="1"/>
    </row>
    <row r="1175" spans="1:19" x14ac:dyDescent="0.2">
      <c r="A1175" s="42">
        <f t="shared" si="54"/>
        <v>43220</v>
      </c>
      <c r="B1175" s="16">
        <v>0.89</v>
      </c>
      <c r="C1175" s="16">
        <v>93.31</v>
      </c>
      <c r="D1175" s="16">
        <v>24.84</v>
      </c>
      <c r="E1175" s="16">
        <v>22.82</v>
      </c>
      <c r="F1175" s="16">
        <v>28.18</v>
      </c>
      <c r="G1175" s="16">
        <v>2.74</v>
      </c>
      <c r="H1175" s="16">
        <v>8.1300000000000008</v>
      </c>
      <c r="I1175" s="16">
        <v>18.95</v>
      </c>
      <c r="J1175" s="41">
        <v>2.79</v>
      </c>
      <c r="L1175" s="16">
        <v>26.29</v>
      </c>
      <c r="M1175" s="16">
        <v>32.704917112130822</v>
      </c>
      <c r="O1175" s="41"/>
      <c r="P1175" s="1">
        <v>6.6029999999999998</v>
      </c>
      <c r="Q1175" s="16">
        <v>730.95</v>
      </c>
      <c r="S1175" s="1"/>
    </row>
    <row r="1176" spans="1:19" x14ac:dyDescent="0.2">
      <c r="A1176" s="42">
        <f t="shared" si="54"/>
        <v>43221</v>
      </c>
      <c r="B1176" s="16">
        <v>17.399999999999999</v>
      </c>
      <c r="C1176" s="16">
        <v>92.21</v>
      </c>
      <c r="D1176" s="16">
        <v>24.58</v>
      </c>
      <c r="E1176" s="16">
        <v>22.84</v>
      </c>
      <c r="F1176" s="16">
        <v>27.83</v>
      </c>
      <c r="G1176" s="16">
        <v>3.59</v>
      </c>
      <c r="H1176" s="16">
        <v>10.62</v>
      </c>
      <c r="I1176" s="16">
        <v>356.81</v>
      </c>
      <c r="J1176" s="41">
        <v>2.88</v>
      </c>
      <c r="L1176" s="16">
        <v>26.34</v>
      </c>
      <c r="M1176" s="16">
        <v>33.710872666227182</v>
      </c>
      <c r="O1176" s="41"/>
      <c r="P1176" s="1">
        <v>7.1050000000000004</v>
      </c>
      <c r="Q1176" s="16">
        <v>731.27</v>
      </c>
      <c r="S1176" s="1"/>
    </row>
    <row r="1177" spans="1:19" x14ac:dyDescent="0.2">
      <c r="A1177" s="42">
        <f t="shared" si="54"/>
        <v>43222</v>
      </c>
      <c r="B1177" s="16">
        <v>0</v>
      </c>
      <c r="C1177" s="16">
        <v>94.8</v>
      </c>
      <c r="D1177" s="16">
        <v>24.45</v>
      </c>
      <c r="E1177" s="16">
        <v>23.22</v>
      </c>
      <c r="F1177" s="16">
        <v>27.85</v>
      </c>
      <c r="G1177" s="16">
        <v>4.05</v>
      </c>
      <c r="H1177" s="16">
        <v>9.27</v>
      </c>
      <c r="I1177" s="16">
        <v>354.53</v>
      </c>
      <c r="J1177" s="41">
        <v>2.39</v>
      </c>
      <c r="L1177" s="16">
        <v>26.29</v>
      </c>
      <c r="M1177" s="16">
        <v>30.590017167686039</v>
      </c>
      <c r="O1177" s="41"/>
      <c r="P1177" s="1">
        <v>6.4219999999999997</v>
      </c>
      <c r="Q1177" s="16">
        <v>730.83</v>
      </c>
      <c r="S1177" s="1"/>
    </row>
    <row r="1178" spans="1:19" x14ac:dyDescent="0.2">
      <c r="A1178" s="42">
        <f t="shared" si="54"/>
        <v>43223</v>
      </c>
      <c r="B1178" s="16">
        <v>71.63</v>
      </c>
      <c r="C1178" s="16">
        <v>93.15</v>
      </c>
      <c r="D1178" s="16">
        <v>24.72</v>
      </c>
      <c r="E1178" s="16">
        <v>21.86</v>
      </c>
      <c r="F1178" s="16">
        <v>30.61</v>
      </c>
      <c r="G1178" s="16">
        <v>2.67</v>
      </c>
      <c r="H1178" s="16">
        <v>9.56</v>
      </c>
      <c r="I1178" s="16">
        <v>352.27</v>
      </c>
      <c r="J1178" s="41">
        <v>3.16</v>
      </c>
      <c r="L1178" s="16">
        <v>26.25</v>
      </c>
      <c r="M1178" s="16">
        <v>36.153401525997339</v>
      </c>
      <c r="O1178" s="41"/>
      <c r="P1178" s="1">
        <v>9.1219999999999999</v>
      </c>
      <c r="Q1178" s="16">
        <v>730.28</v>
      </c>
      <c r="S1178" s="1"/>
    </row>
    <row r="1179" spans="1:19" x14ac:dyDescent="0.2">
      <c r="A1179" s="42">
        <f t="shared" si="54"/>
        <v>43224</v>
      </c>
      <c r="B1179" s="16">
        <v>0.38</v>
      </c>
      <c r="C1179" s="16">
        <v>95.89</v>
      </c>
      <c r="D1179" s="16">
        <v>24.43</v>
      </c>
      <c r="E1179" s="16">
        <v>22.89</v>
      </c>
      <c r="F1179" s="16">
        <v>29.08</v>
      </c>
      <c r="G1179" s="16">
        <v>2.09</v>
      </c>
      <c r="H1179" s="16">
        <v>7.9</v>
      </c>
      <c r="I1179" s="16">
        <v>332.54</v>
      </c>
      <c r="J1179" s="41">
        <v>2.87</v>
      </c>
      <c r="L1179" s="16">
        <v>26.22</v>
      </c>
      <c r="M1179" s="16">
        <v>36.020518279222429</v>
      </c>
      <c r="O1179" s="41"/>
      <c r="P1179" s="1">
        <v>9.06</v>
      </c>
      <c r="Q1179" s="16">
        <v>729.67</v>
      </c>
      <c r="S1179" s="1"/>
    </row>
    <row r="1180" spans="1:19" x14ac:dyDescent="0.2">
      <c r="A1180" s="42">
        <f t="shared" si="54"/>
        <v>43225</v>
      </c>
      <c r="B1180" s="16">
        <v>34.924999999999997</v>
      </c>
      <c r="C1180" s="16">
        <v>95.74</v>
      </c>
      <c r="D1180" s="16">
        <v>24.06</v>
      </c>
      <c r="E1180" s="16">
        <v>20.94</v>
      </c>
      <c r="F1180" s="16">
        <v>29.31</v>
      </c>
      <c r="G1180" s="16">
        <v>2.93</v>
      </c>
      <c r="H1180" s="16">
        <v>7.47</v>
      </c>
      <c r="I1180" s="16">
        <v>333.78</v>
      </c>
      <c r="J1180" s="41">
        <v>2.71</v>
      </c>
      <c r="L1180" s="16">
        <v>26.25</v>
      </c>
      <c r="M1180" s="16">
        <v>34.115743208741605</v>
      </c>
      <c r="O1180" s="41"/>
      <c r="P1180" s="1">
        <v>8.7059999999999995</v>
      </c>
      <c r="Q1180" s="16">
        <v>730.07</v>
      </c>
      <c r="S1180" s="1"/>
    </row>
    <row r="1181" spans="1:19" x14ac:dyDescent="0.2">
      <c r="A1181" s="42">
        <f t="shared" si="54"/>
        <v>43226</v>
      </c>
      <c r="B1181" s="16">
        <v>1.9049999999999998</v>
      </c>
      <c r="C1181" s="16">
        <v>95.08</v>
      </c>
      <c r="D1181" s="16">
        <v>24.51</v>
      </c>
      <c r="E1181" s="16">
        <v>22.41</v>
      </c>
      <c r="F1181" s="16">
        <v>28.11</v>
      </c>
      <c r="G1181" s="16">
        <v>3.05</v>
      </c>
      <c r="H1181" s="16">
        <v>7.37</v>
      </c>
      <c r="I1181" s="16">
        <v>326.63</v>
      </c>
      <c r="J1181" s="41">
        <v>3.23</v>
      </c>
      <c r="L1181" s="16">
        <v>26.2</v>
      </c>
      <c r="M1181" s="16">
        <v>40.326522994936091</v>
      </c>
      <c r="O1181" s="41"/>
      <c r="P1181" s="1">
        <v>9.9580000000000002</v>
      </c>
      <c r="Q1181" s="16">
        <v>731.37</v>
      </c>
      <c r="S1181" s="1"/>
    </row>
    <row r="1182" spans="1:19" x14ac:dyDescent="0.2">
      <c r="A1182" s="42">
        <f t="shared" si="54"/>
        <v>43227</v>
      </c>
      <c r="B1182" s="16">
        <v>13.715</v>
      </c>
      <c r="C1182" s="16">
        <v>96.55</v>
      </c>
      <c r="D1182" s="16">
        <v>24.07</v>
      </c>
      <c r="E1182" s="16">
        <v>21.97</v>
      </c>
      <c r="F1182" s="16">
        <v>28.07</v>
      </c>
      <c r="G1182" s="16">
        <v>3.3</v>
      </c>
      <c r="H1182" s="16">
        <v>7.78</v>
      </c>
      <c r="I1182" s="16">
        <v>344.28</v>
      </c>
      <c r="J1182" s="41">
        <v>2.46</v>
      </c>
      <c r="L1182" s="16">
        <v>26.25</v>
      </c>
      <c r="M1182" s="16">
        <v>32.810238749204039</v>
      </c>
      <c r="O1182" s="41"/>
      <c r="P1182" s="1">
        <v>7.0540000000000003</v>
      </c>
      <c r="Q1182" s="16">
        <v>731.87</v>
      </c>
      <c r="S1182" s="1"/>
    </row>
    <row r="1183" spans="1:19" x14ac:dyDescent="0.2">
      <c r="A1183" s="42">
        <f t="shared" si="54"/>
        <v>43228</v>
      </c>
      <c r="B1183" s="16">
        <v>2.415</v>
      </c>
      <c r="C1183" s="16">
        <v>95.94</v>
      </c>
      <c r="D1183" s="16">
        <v>24.36</v>
      </c>
      <c r="E1183" s="16">
        <v>22.86</v>
      </c>
      <c r="F1183" s="16">
        <v>27.71</v>
      </c>
      <c r="G1183" s="16">
        <v>3.49</v>
      </c>
      <c r="H1183" s="16">
        <v>9.02</v>
      </c>
      <c r="I1183" s="16">
        <v>327.31</v>
      </c>
      <c r="J1183" s="41">
        <v>2.97</v>
      </c>
      <c r="L1183" s="16">
        <v>26.15</v>
      </c>
      <c r="M1183" s="16">
        <v>38.48361034623084</v>
      </c>
      <c r="O1183" s="41"/>
      <c r="P1183" s="1">
        <v>9.4329999999999998</v>
      </c>
      <c r="Q1183" s="16">
        <v>731.68</v>
      </c>
      <c r="S1183" s="1"/>
    </row>
    <row r="1184" spans="1:19" x14ac:dyDescent="0.2">
      <c r="A1184" s="42">
        <f t="shared" si="54"/>
        <v>43229</v>
      </c>
      <c r="B1184" s="16">
        <v>0</v>
      </c>
      <c r="C1184" s="16">
        <v>92.09</v>
      </c>
      <c r="D1184" s="16">
        <v>24.69</v>
      </c>
      <c r="E1184" s="16">
        <v>22.31</v>
      </c>
      <c r="F1184" s="16">
        <v>28.56</v>
      </c>
      <c r="G1184" s="16">
        <v>3.81</v>
      </c>
      <c r="H1184" s="16">
        <v>10.130000000000001</v>
      </c>
      <c r="I1184" s="16">
        <v>333.54</v>
      </c>
      <c r="J1184" s="41">
        <v>3.92</v>
      </c>
      <c r="L1184" s="16">
        <v>26.17</v>
      </c>
      <c r="M1184" s="16">
        <v>47.481568713512182</v>
      </c>
      <c r="O1184" s="41"/>
      <c r="P1184" s="1">
        <v>11.093999999999999</v>
      </c>
      <c r="Q1184" s="16">
        <v>731.5</v>
      </c>
      <c r="S1184" s="1"/>
    </row>
    <row r="1185" spans="1:19" x14ac:dyDescent="0.2">
      <c r="A1185" s="42">
        <f t="shared" ref="A1185:A1248" si="56">A1184+1</f>
        <v>43230</v>
      </c>
      <c r="B1185" s="16">
        <v>2.0299999999999998</v>
      </c>
      <c r="C1185" s="16">
        <v>95.52</v>
      </c>
      <c r="D1185" s="16">
        <v>23.76</v>
      </c>
      <c r="E1185" s="16">
        <v>22.25</v>
      </c>
      <c r="F1185" s="16">
        <v>27.92</v>
      </c>
      <c r="G1185" s="16">
        <v>3.27</v>
      </c>
      <c r="H1185" s="16">
        <v>8.82</v>
      </c>
      <c r="I1185" s="16">
        <v>332.89</v>
      </c>
      <c r="J1185" s="41">
        <v>2.79</v>
      </c>
      <c r="L1185" s="16">
        <v>26.22</v>
      </c>
      <c r="M1185" s="16">
        <v>36.425907221919338</v>
      </c>
      <c r="O1185" s="41"/>
      <c r="P1185" s="1">
        <v>8.48</v>
      </c>
      <c r="Q1185" s="16">
        <v>731.42</v>
      </c>
      <c r="S1185" s="1"/>
    </row>
    <row r="1186" spans="1:19" x14ac:dyDescent="0.2">
      <c r="A1186" s="42">
        <f t="shared" si="56"/>
        <v>43231</v>
      </c>
      <c r="B1186" s="16">
        <v>0.125</v>
      </c>
      <c r="C1186" s="16">
        <v>96.94</v>
      </c>
      <c r="D1186" s="16">
        <v>23.69</v>
      </c>
      <c r="E1186" s="16">
        <v>22.54</v>
      </c>
      <c r="F1186" s="16">
        <v>26.56</v>
      </c>
      <c r="G1186" s="16">
        <v>2.78</v>
      </c>
      <c r="H1186" s="16">
        <v>6.98</v>
      </c>
      <c r="I1186" s="16">
        <v>345.03</v>
      </c>
      <c r="J1186" s="41">
        <v>1.43</v>
      </c>
      <c r="L1186" s="16">
        <v>26.17</v>
      </c>
      <c r="M1186" s="16">
        <v>20.444579996492159</v>
      </c>
      <c r="O1186" s="41"/>
      <c r="P1186" s="1">
        <v>3.9470000000000001</v>
      </c>
      <c r="Q1186" s="16">
        <v>730.86</v>
      </c>
      <c r="S1186" s="1"/>
    </row>
    <row r="1187" spans="1:19" x14ac:dyDescent="0.2">
      <c r="A1187" s="42">
        <f t="shared" si="56"/>
        <v>43232</v>
      </c>
      <c r="B1187" s="16">
        <v>1.9049999999999998</v>
      </c>
      <c r="C1187" s="16">
        <v>96.06</v>
      </c>
      <c r="D1187" s="16">
        <v>24.27</v>
      </c>
      <c r="E1187" s="16">
        <v>22.58</v>
      </c>
      <c r="F1187" s="16">
        <v>27.95</v>
      </c>
      <c r="G1187" s="16">
        <v>2.83</v>
      </c>
      <c r="H1187" s="16">
        <v>10.07</v>
      </c>
      <c r="I1187" s="16">
        <v>326.49</v>
      </c>
      <c r="J1187" s="41">
        <v>2.52</v>
      </c>
      <c r="L1187" s="16">
        <v>26.03</v>
      </c>
      <c r="M1187" s="16">
        <v>29.504746385670728</v>
      </c>
      <c r="O1187" s="41"/>
      <c r="P1187" s="1">
        <v>6.5869999999999997</v>
      </c>
      <c r="Q1187" s="16">
        <v>730.5</v>
      </c>
      <c r="S1187" s="1"/>
    </row>
    <row r="1188" spans="1:19" x14ac:dyDescent="0.2">
      <c r="A1188" s="42">
        <f t="shared" si="56"/>
        <v>43233</v>
      </c>
      <c r="B1188" s="16">
        <v>1.395</v>
      </c>
      <c r="C1188" s="16">
        <v>97.51</v>
      </c>
      <c r="D1188" s="16">
        <v>23.92</v>
      </c>
      <c r="E1188" s="16">
        <v>21.92</v>
      </c>
      <c r="F1188" s="16">
        <v>28.18</v>
      </c>
      <c r="G1188" s="16">
        <v>1.71</v>
      </c>
      <c r="H1188" s="16">
        <v>4.63</v>
      </c>
      <c r="I1188" s="16">
        <v>280.89999999999998</v>
      </c>
      <c r="J1188" s="41">
        <v>2.29</v>
      </c>
      <c r="L1188" s="16">
        <v>26.08</v>
      </c>
      <c r="M1188" s="16">
        <v>29.421543156383187</v>
      </c>
      <c r="O1188" s="41"/>
      <c r="P1188" s="1">
        <v>7.3419999999999996</v>
      </c>
      <c r="Q1188" s="16">
        <v>730.21</v>
      </c>
      <c r="S1188" s="1"/>
    </row>
    <row r="1189" spans="1:19" x14ac:dyDescent="0.2">
      <c r="A1189" s="42">
        <f t="shared" si="56"/>
        <v>43234</v>
      </c>
      <c r="B1189" s="16">
        <v>1.02</v>
      </c>
      <c r="C1189" s="16">
        <v>96.97</v>
      </c>
      <c r="D1189" s="16">
        <v>23.67</v>
      </c>
      <c r="E1189" s="16">
        <v>22.33</v>
      </c>
      <c r="F1189" s="16">
        <v>26.44</v>
      </c>
      <c r="G1189" s="16">
        <v>2.0099999999999998</v>
      </c>
      <c r="H1189" s="16">
        <v>5.0599999999999996</v>
      </c>
      <c r="I1189" s="16">
        <v>162.07</v>
      </c>
      <c r="J1189" s="41">
        <v>1.89</v>
      </c>
      <c r="L1189" s="16">
        <v>26.07</v>
      </c>
      <c r="M1189" s="16">
        <v>25.118821641825214</v>
      </c>
      <c r="O1189" s="41"/>
      <c r="P1189" s="1">
        <v>5.4790000000000001</v>
      </c>
      <c r="Q1189" s="16">
        <v>730.36</v>
      </c>
      <c r="S1189" s="1"/>
    </row>
    <row r="1190" spans="1:19" x14ac:dyDescent="0.2">
      <c r="A1190" s="42">
        <f t="shared" si="56"/>
        <v>43235</v>
      </c>
      <c r="B1190" s="16">
        <v>0.38</v>
      </c>
      <c r="C1190" s="16">
        <v>92.76</v>
      </c>
      <c r="D1190" s="16">
        <v>24.63</v>
      </c>
      <c r="E1190" s="16">
        <v>22.07</v>
      </c>
      <c r="F1190" s="16">
        <v>31.46</v>
      </c>
      <c r="G1190" s="16">
        <v>2.73</v>
      </c>
      <c r="H1190" s="16">
        <v>8.98</v>
      </c>
      <c r="I1190" s="16">
        <v>115.4</v>
      </c>
      <c r="J1190" s="41">
        <v>4.1500000000000004</v>
      </c>
      <c r="L1190" s="16">
        <v>26.01</v>
      </c>
      <c r="M1190" s="16">
        <v>48.148144948147014</v>
      </c>
      <c r="O1190" s="41"/>
      <c r="P1190" s="1">
        <v>12.407</v>
      </c>
      <c r="Q1190" s="16">
        <v>729.91</v>
      </c>
      <c r="S1190" s="1"/>
    </row>
    <row r="1191" spans="1:19" x14ac:dyDescent="0.2">
      <c r="A1191" s="42">
        <f t="shared" si="56"/>
        <v>43236</v>
      </c>
      <c r="B1191" s="16">
        <v>0.51</v>
      </c>
      <c r="C1191" s="16">
        <v>86.71</v>
      </c>
      <c r="D1191" s="16">
        <v>25.47</v>
      </c>
      <c r="E1191" s="16">
        <v>22.35</v>
      </c>
      <c r="F1191" s="16">
        <v>30.6</v>
      </c>
      <c r="G1191" s="16">
        <v>2.17</v>
      </c>
      <c r="H1191" s="16">
        <v>7.04</v>
      </c>
      <c r="I1191" s="16">
        <v>19.79</v>
      </c>
      <c r="J1191" s="41">
        <v>4.6500000000000004</v>
      </c>
      <c r="L1191" s="16">
        <v>26.02</v>
      </c>
      <c r="M1191" s="16">
        <v>50.970747541703126</v>
      </c>
      <c r="O1191" s="41"/>
      <c r="P1191" s="1">
        <v>11.792999999999999</v>
      </c>
      <c r="Q1191" s="16">
        <v>729.28</v>
      </c>
      <c r="S1191" s="1"/>
    </row>
    <row r="1192" spans="1:19" x14ac:dyDescent="0.2">
      <c r="A1192" s="42">
        <f t="shared" si="56"/>
        <v>43237</v>
      </c>
      <c r="B1192" s="16">
        <v>0.63500000000000001</v>
      </c>
      <c r="C1192" s="16">
        <v>91.7</v>
      </c>
      <c r="D1192" s="16">
        <v>25.27</v>
      </c>
      <c r="E1192" s="16">
        <v>22.6</v>
      </c>
      <c r="F1192" s="16">
        <v>30.76</v>
      </c>
      <c r="G1192" s="16">
        <v>2.25</v>
      </c>
      <c r="H1192" s="16">
        <v>8.7799999999999994</v>
      </c>
      <c r="I1192" s="16">
        <v>6.48</v>
      </c>
      <c r="J1192" s="41">
        <v>4.5999999999999996</v>
      </c>
      <c r="L1192" s="16">
        <v>25.97</v>
      </c>
      <c r="M1192" s="16">
        <v>54.645513635220794</v>
      </c>
      <c r="O1192" s="41"/>
      <c r="P1192" s="1">
        <v>12.493</v>
      </c>
      <c r="Q1192" s="16">
        <v>729.21</v>
      </c>
      <c r="S1192" s="1"/>
    </row>
    <row r="1193" spans="1:19" x14ac:dyDescent="0.2">
      <c r="A1193" s="42">
        <f t="shared" si="56"/>
        <v>43238</v>
      </c>
      <c r="B1193" s="16">
        <v>0.25</v>
      </c>
      <c r="C1193" s="16">
        <v>95.19</v>
      </c>
      <c r="D1193" s="16">
        <v>24.55</v>
      </c>
      <c r="E1193" s="16">
        <v>22.81</v>
      </c>
      <c r="F1193" s="16">
        <v>31.1</v>
      </c>
      <c r="G1193" s="16">
        <v>2.0499999999999998</v>
      </c>
      <c r="H1193" s="16">
        <v>8.2899999999999991</v>
      </c>
      <c r="I1193" s="16">
        <v>240.48</v>
      </c>
      <c r="J1193" s="41">
        <v>3.27</v>
      </c>
      <c r="L1193" s="16">
        <v>25.94</v>
      </c>
      <c r="M1193" s="16">
        <v>42.852427884054613</v>
      </c>
      <c r="O1193" s="41"/>
      <c r="P1193" s="1">
        <v>9.3960000000000008</v>
      </c>
      <c r="Q1193" s="16">
        <v>729.34</v>
      </c>
      <c r="S1193" s="1"/>
    </row>
    <row r="1194" spans="1:19" x14ac:dyDescent="0.2">
      <c r="A1194" s="42">
        <f t="shared" si="56"/>
        <v>43239</v>
      </c>
      <c r="B1194" s="16">
        <v>2.16</v>
      </c>
      <c r="C1194" s="16">
        <v>92.48</v>
      </c>
      <c r="D1194" s="16">
        <v>24.84</v>
      </c>
      <c r="E1194" s="16">
        <v>22.62</v>
      </c>
      <c r="F1194" s="16">
        <v>31.18</v>
      </c>
      <c r="G1194" s="16">
        <v>2.97</v>
      </c>
      <c r="H1194" s="16">
        <v>8.0399999999999991</v>
      </c>
      <c r="I1194" s="16">
        <v>156.61000000000001</v>
      </c>
      <c r="J1194" s="41">
        <v>4.17</v>
      </c>
      <c r="L1194" s="16">
        <v>25.95</v>
      </c>
      <c r="M1194" s="16">
        <v>50.376056132371758</v>
      </c>
      <c r="O1194" s="41"/>
      <c r="P1194" s="1">
        <v>12.067</v>
      </c>
      <c r="Q1194" s="16">
        <v>729.75</v>
      </c>
      <c r="S1194" s="1"/>
    </row>
    <row r="1195" spans="1:19" x14ac:dyDescent="0.2">
      <c r="A1195" s="42">
        <f t="shared" si="56"/>
        <v>43240</v>
      </c>
      <c r="B1195" s="16">
        <v>0.125</v>
      </c>
      <c r="C1195" s="16">
        <v>92.62</v>
      </c>
      <c r="D1195" s="16">
        <v>24.97</v>
      </c>
      <c r="E1195" s="16">
        <v>22.82</v>
      </c>
      <c r="F1195" s="16">
        <v>30.42</v>
      </c>
      <c r="G1195" s="16">
        <v>2.2999999999999998</v>
      </c>
      <c r="H1195" s="16">
        <v>7.23</v>
      </c>
      <c r="I1195" s="16">
        <v>137.99</v>
      </c>
      <c r="J1195" s="41">
        <v>3.31</v>
      </c>
      <c r="L1195" s="16">
        <v>25.88</v>
      </c>
      <c r="M1195" s="16">
        <v>38.682330416180307</v>
      </c>
      <c r="O1195" s="41"/>
      <c r="P1195" s="1">
        <v>8.9410000000000007</v>
      </c>
      <c r="Q1195" s="16">
        <v>729.92</v>
      </c>
      <c r="S1195" s="1"/>
    </row>
    <row r="1196" spans="1:19" x14ac:dyDescent="0.2">
      <c r="A1196" s="42">
        <f t="shared" si="56"/>
        <v>43241</v>
      </c>
      <c r="B1196" s="16">
        <v>0</v>
      </c>
      <c r="C1196" s="16">
        <v>93.39</v>
      </c>
      <c r="D1196" s="16">
        <v>24.55</v>
      </c>
      <c r="E1196" s="16">
        <v>22.43</v>
      </c>
      <c r="F1196" s="16">
        <v>29.71</v>
      </c>
      <c r="G1196" s="16">
        <v>2.73</v>
      </c>
      <c r="H1196" s="16">
        <v>8.33</v>
      </c>
      <c r="I1196" s="16">
        <v>141.6</v>
      </c>
      <c r="J1196" s="41">
        <v>3.45</v>
      </c>
      <c r="L1196" s="16">
        <v>25.88</v>
      </c>
      <c r="M1196" s="16">
        <v>40.861684783313038</v>
      </c>
      <c r="O1196" s="41"/>
      <c r="P1196" s="1">
        <v>8.923</v>
      </c>
      <c r="Q1196" s="16">
        <v>729.76</v>
      </c>
      <c r="S1196" s="1"/>
    </row>
    <row r="1197" spans="1:19" x14ac:dyDescent="0.2">
      <c r="A1197" s="42">
        <f t="shared" si="56"/>
        <v>43242</v>
      </c>
      <c r="B1197" s="16">
        <v>0</v>
      </c>
      <c r="C1197" s="16">
        <v>94.51</v>
      </c>
      <c r="D1197" s="16">
        <v>24.56</v>
      </c>
      <c r="E1197" s="16">
        <v>22.41</v>
      </c>
      <c r="F1197" s="16">
        <v>30.11</v>
      </c>
      <c r="G1197" s="16">
        <v>2.1800000000000002</v>
      </c>
      <c r="H1197" s="16">
        <v>6.96</v>
      </c>
      <c r="I1197" s="16">
        <v>143.41</v>
      </c>
      <c r="J1197" s="41">
        <v>3.48</v>
      </c>
      <c r="L1197" s="16">
        <v>25.85</v>
      </c>
      <c r="M1197" s="16">
        <v>42.867720689437682</v>
      </c>
      <c r="O1197" s="41"/>
      <c r="P1197" s="1">
        <v>9.7729999999999997</v>
      </c>
      <c r="Q1197" s="16">
        <v>729.81</v>
      </c>
      <c r="S1197" s="1"/>
    </row>
    <row r="1198" spans="1:19" x14ac:dyDescent="0.2">
      <c r="A1198" s="42">
        <f t="shared" si="56"/>
        <v>43243</v>
      </c>
      <c r="B1198" s="16">
        <v>12.19</v>
      </c>
      <c r="C1198" s="16">
        <v>95.3</v>
      </c>
      <c r="D1198" s="16">
        <v>25.04</v>
      </c>
      <c r="E1198" s="16">
        <v>22.59</v>
      </c>
      <c r="F1198" s="16">
        <v>30.88</v>
      </c>
      <c r="G1198" s="16">
        <v>1.7</v>
      </c>
      <c r="H1198" s="16">
        <v>7.25</v>
      </c>
      <c r="I1198" s="16">
        <v>354.44</v>
      </c>
      <c r="J1198" s="41">
        <v>3.45</v>
      </c>
      <c r="L1198" s="16">
        <v>25.74</v>
      </c>
      <c r="M1198" s="16">
        <v>42.80905506878738</v>
      </c>
      <c r="O1198" s="41"/>
      <c r="P1198" s="1">
        <v>9.4930000000000003</v>
      </c>
      <c r="Q1198" s="16">
        <v>730.51</v>
      </c>
      <c r="S1198" s="1"/>
    </row>
    <row r="1199" spans="1:19" x14ac:dyDescent="0.2">
      <c r="A1199" s="42">
        <f t="shared" si="56"/>
        <v>43244</v>
      </c>
      <c r="B1199" s="16">
        <v>21.59</v>
      </c>
      <c r="C1199" s="16">
        <v>96.64</v>
      </c>
      <c r="D1199" s="16">
        <v>24.14</v>
      </c>
      <c r="E1199" s="16">
        <v>21.98</v>
      </c>
      <c r="F1199" s="16">
        <v>28.26</v>
      </c>
      <c r="G1199" s="16">
        <v>1.73</v>
      </c>
      <c r="H1199" s="16">
        <v>8.6999999999999993</v>
      </c>
      <c r="I1199" s="16">
        <v>151.36000000000001</v>
      </c>
      <c r="J1199" s="41">
        <v>1.47</v>
      </c>
      <c r="L1199" s="16">
        <v>25.82</v>
      </c>
      <c r="M1199" s="16">
        <v>18.074886362359997</v>
      </c>
      <c r="O1199" s="41"/>
      <c r="P1199" s="1">
        <v>3.4580000000000002</v>
      </c>
      <c r="Q1199" s="16">
        <v>730.59</v>
      </c>
      <c r="S1199" s="1"/>
    </row>
    <row r="1200" spans="1:19" x14ac:dyDescent="0.2">
      <c r="A1200" s="42">
        <f t="shared" si="56"/>
        <v>43245</v>
      </c>
      <c r="B1200" s="16">
        <v>3.3</v>
      </c>
      <c r="C1200" s="16">
        <v>95.24</v>
      </c>
      <c r="D1200" s="16">
        <v>24.66</v>
      </c>
      <c r="E1200" s="16">
        <v>22.76</v>
      </c>
      <c r="F1200" s="16">
        <v>30.22</v>
      </c>
      <c r="G1200" s="16">
        <v>2.06</v>
      </c>
      <c r="H1200" s="16">
        <v>9.74</v>
      </c>
      <c r="I1200" s="16">
        <v>146.11000000000001</v>
      </c>
      <c r="J1200" s="41">
        <v>2.41</v>
      </c>
      <c r="L1200" s="16">
        <v>25.73</v>
      </c>
      <c r="M1200" s="16">
        <v>29.224551087041981</v>
      </c>
      <c r="O1200" s="41"/>
      <c r="P1200" s="1">
        <v>6.3810000000000002</v>
      </c>
      <c r="Q1200" s="16">
        <v>729.79</v>
      </c>
      <c r="S1200" s="1"/>
    </row>
    <row r="1201" spans="1:19" x14ac:dyDescent="0.2">
      <c r="A1201" s="42">
        <f t="shared" si="56"/>
        <v>43246</v>
      </c>
      <c r="B1201" s="16">
        <v>0.125</v>
      </c>
      <c r="C1201" s="16">
        <v>97.14</v>
      </c>
      <c r="D1201" s="16">
        <v>24.5</v>
      </c>
      <c r="E1201" s="16">
        <v>23.21</v>
      </c>
      <c r="F1201" s="16">
        <v>26.24</v>
      </c>
      <c r="G1201" s="16">
        <v>2.25</v>
      </c>
      <c r="H1201" s="16">
        <v>7.68</v>
      </c>
      <c r="I1201" s="16">
        <v>146.44</v>
      </c>
      <c r="J1201" s="41">
        <v>2.13</v>
      </c>
      <c r="L1201" s="16">
        <v>25.72</v>
      </c>
      <c r="M1201" s="16">
        <v>28.290221158157845</v>
      </c>
      <c r="O1201" s="41"/>
      <c r="P1201" s="1">
        <v>5.4790000000000001</v>
      </c>
      <c r="Q1201" s="16">
        <v>729.51</v>
      </c>
      <c r="S1201" s="1"/>
    </row>
    <row r="1202" spans="1:19" x14ac:dyDescent="0.2">
      <c r="A1202" s="42">
        <f t="shared" si="56"/>
        <v>43247</v>
      </c>
      <c r="B1202" s="16">
        <v>0</v>
      </c>
      <c r="C1202" s="16">
        <v>91.83</v>
      </c>
      <c r="D1202" s="16">
        <v>25.25</v>
      </c>
      <c r="E1202" s="16">
        <v>23.03</v>
      </c>
      <c r="F1202" s="16">
        <v>29.5</v>
      </c>
      <c r="G1202" s="16">
        <v>2.4900000000000002</v>
      </c>
      <c r="H1202" s="16">
        <v>8.6199999999999992</v>
      </c>
      <c r="I1202" s="16">
        <v>150.82</v>
      </c>
      <c r="J1202" s="41">
        <v>3.99</v>
      </c>
      <c r="L1202" s="16">
        <v>25.73</v>
      </c>
      <c r="M1202" s="16">
        <v>52.117189545250717</v>
      </c>
      <c r="O1202" s="41"/>
      <c r="P1202" s="1">
        <v>12.272</v>
      </c>
      <c r="Q1202" s="16">
        <v>730.16</v>
      </c>
      <c r="S1202" s="1"/>
    </row>
    <row r="1203" spans="1:19" x14ac:dyDescent="0.2">
      <c r="A1203" s="42">
        <f t="shared" si="56"/>
        <v>43248</v>
      </c>
      <c r="B1203" s="16">
        <v>0</v>
      </c>
      <c r="C1203" s="16">
        <v>91.79</v>
      </c>
      <c r="D1203" s="16">
        <v>25.57</v>
      </c>
      <c r="E1203" s="16">
        <v>23.28</v>
      </c>
      <c r="F1203" s="16">
        <v>30.67</v>
      </c>
      <c r="G1203" s="16">
        <v>2.12</v>
      </c>
      <c r="H1203" s="16">
        <v>7.78</v>
      </c>
      <c r="I1203" s="16">
        <v>148.6</v>
      </c>
      <c r="J1203" s="41">
        <v>3.66</v>
      </c>
      <c r="L1203" s="16">
        <v>25.65</v>
      </c>
      <c r="M1203" s="16">
        <v>47.589309551436962</v>
      </c>
      <c r="O1203" s="41"/>
      <c r="P1203" s="1">
        <v>9.92</v>
      </c>
      <c r="Q1203" s="16">
        <v>730.57</v>
      </c>
      <c r="S1203" s="1"/>
    </row>
    <row r="1204" spans="1:19" x14ac:dyDescent="0.2">
      <c r="A1204" s="42">
        <f t="shared" si="56"/>
        <v>43249</v>
      </c>
      <c r="B1204" s="16">
        <v>11.05</v>
      </c>
      <c r="C1204" s="16">
        <v>94.31</v>
      </c>
      <c r="D1204" s="16">
        <v>25.04</v>
      </c>
      <c r="E1204" s="16">
        <v>23.02</v>
      </c>
      <c r="F1204" s="16">
        <v>31.07</v>
      </c>
      <c r="G1204" s="16">
        <v>1.79</v>
      </c>
      <c r="H1204" s="16">
        <v>6.63</v>
      </c>
      <c r="I1204" s="16">
        <v>133.36000000000001</v>
      </c>
      <c r="J1204" s="41">
        <v>2.68</v>
      </c>
      <c r="L1204" s="16">
        <v>25.65</v>
      </c>
      <c r="M1204" s="16">
        <v>33.113330055892177</v>
      </c>
      <c r="O1204" s="41"/>
      <c r="P1204" s="1">
        <v>6.782</v>
      </c>
      <c r="Q1204" s="16">
        <v>730.33</v>
      </c>
      <c r="S1204" s="1"/>
    </row>
    <row r="1205" spans="1:19" x14ac:dyDescent="0.2">
      <c r="A1205" s="42">
        <f t="shared" si="56"/>
        <v>43250</v>
      </c>
      <c r="B1205" s="16">
        <v>11.94</v>
      </c>
      <c r="C1205" s="16">
        <v>95.36</v>
      </c>
      <c r="D1205" s="16">
        <v>25.16</v>
      </c>
      <c r="E1205" s="16">
        <v>23.22</v>
      </c>
      <c r="F1205" s="16">
        <v>30.02</v>
      </c>
      <c r="G1205" s="16">
        <v>1.96</v>
      </c>
      <c r="H1205" s="16">
        <v>7.8</v>
      </c>
      <c r="I1205" s="16">
        <v>29.26</v>
      </c>
      <c r="J1205" s="41">
        <v>2.31</v>
      </c>
      <c r="L1205" s="16">
        <v>25.58</v>
      </c>
      <c r="M1205" s="16">
        <v>29.581988012859782</v>
      </c>
      <c r="O1205" s="41"/>
      <c r="P1205" s="1">
        <v>5.3689999999999998</v>
      </c>
      <c r="Q1205" s="16">
        <v>729.82</v>
      </c>
      <c r="S1205" s="1"/>
    </row>
    <row r="1206" spans="1:19" x14ac:dyDescent="0.2">
      <c r="A1206" s="42">
        <f t="shared" si="56"/>
        <v>43251</v>
      </c>
      <c r="B1206" s="16">
        <v>4.3149999999999995</v>
      </c>
      <c r="C1206" s="16">
        <v>94.72</v>
      </c>
      <c r="D1206" s="16">
        <v>25.45</v>
      </c>
      <c r="E1206" s="16">
        <v>23.61</v>
      </c>
      <c r="F1206" s="16">
        <v>30.12</v>
      </c>
      <c r="G1206" s="16">
        <v>2.37</v>
      </c>
      <c r="H1206" s="16">
        <v>7.29</v>
      </c>
      <c r="I1206" s="16">
        <v>41.08</v>
      </c>
      <c r="J1206" s="41">
        <v>2.93</v>
      </c>
      <c r="L1206" s="16">
        <v>25.55</v>
      </c>
      <c r="M1206" s="16">
        <v>37.542109214822439</v>
      </c>
      <c r="O1206" s="41"/>
      <c r="P1206" s="1">
        <v>7.4329999999999998</v>
      </c>
      <c r="Q1206" s="16">
        <v>728.7</v>
      </c>
      <c r="S1206" s="1"/>
    </row>
    <row r="1207" spans="1:19" x14ac:dyDescent="0.2">
      <c r="A1207" s="42">
        <f t="shared" si="56"/>
        <v>43252</v>
      </c>
      <c r="B1207" s="16">
        <v>35.56</v>
      </c>
      <c r="C1207" s="16">
        <v>93.83</v>
      </c>
      <c r="D1207" s="16">
        <v>24.8</v>
      </c>
      <c r="E1207" s="16">
        <v>22.21</v>
      </c>
      <c r="F1207" s="16">
        <v>30.58</v>
      </c>
      <c r="G1207" s="16">
        <v>2.7</v>
      </c>
      <c r="H1207" s="16">
        <v>8.5500000000000007</v>
      </c>
      <c r="I1207" s="16">
        <v>25.48</v>
      </c>
      <c r="J1207" s="41">
        <v>2.66</v>
      </c>
      <c r="L1207" s="16">
        <v>25.6</v>
      </c>
      <c r="M1207" s="16">
        <v>35.948201453766913</v>
      </c>
      <c r="O1207" s="41"/>
      <c r="P1207" s="1">
        <v>6.5490000000000004</v>
      </c>
      <c r="Q1207" s="16">
        <v>728.56</v>
      </c>
      <c r="S1207" s="1"/>
    </row>
    <row r="1208" spans="1:19" x14ac:dyDescent="0.2">
      <c r="A1208" s="42">
        <f t="shared" si="56"/>
        <v>43253</v>
      </c>
      <c r="B1208" s="16">
        <v>11.43</v>
      </c>
      <c r="C1208" s="16">
        <v>97.48</v>
      </c>
      <c r="D1208" s="16">
        <v>24.4</v>
      </c>
      <c r="E1208" s="16">
        <v>22.86</v>
      </c>
      <c r="F1208" s="16">
        <v>27.95</v>
      </c>
      <c r="G1208" s="16">
        <v>2.52</v>
      </c>
      <c r="H1208" s="16">
        <v>7.23</v>
      </c>
      <c r="I1208" s="16">
        <v>331.26</v>
      </c>
      <c r="J1208" s="41">
        <v>2.71</v>
      </c>
      <c r="L1208" s="16">
        <v>25.61</v>
      </c>
      <c r="M1208" s="16">
        <v>43.223775214768871</v>
      </c>
      <c r="O1208" s="41"/>
      <c r="P1208" s="1">
        <v>8.9179999999999993</v>
      </c>
      <c r="Q1208" s="16">
        <v>729.18</v>
      </c>
      <c r="S1208" s="1"/>
    </row>
    <row r="1209" spans="1:19" x14ac:dyDescent="0.2">
      <c r="A1209" s="42">
        <f t="shared" si="56"/>
        <v>43254</v>
      </c>
      <c r="B1209" s="16">
        <v>2.415</v>
      </c>
      <c r="C1209" s="16">
        <v>98.27</v>
      </c>
      <c r="D1209" s="16">
        <v>24.42</v>
      </c>
      <c r="E1209" s="16">
        <v>22.58</v>
      </c>
      <c r="F1209" s="16">
        <v>28.79</v>
      </c>
      <c r="G1209" s="16">
        <v>3.55</v>
      </c>
      <c r="H1209" s="16">
        <v>8.4700000000000006</v>
      </c>
      <c r="I1209" s="16">
        <v>326.49</v>
      </c>
      <c r="J1209" s="41">
        <v>2.3199999999999998</v>
      </c>
      <c r="L1209" s="16">
        <v>25.56</v>
      </c>
      <c r="M1209" s="16">
        <v>36.828099363490971</v>
      </c>
      <c r="O1209" s="41"/>
      <c r="P1209" s="1">
        <v>8.1470000000000002</v>
      </c>
      <c r="Q1209" s="16">
        <v>730.42</v>
      </c>
      <c r="S1209" s="1"/>
    </row>
    <row r="1210" spans="1:19" x14ac:dyDescent="0.2">
      <c r="A1210" s="42">
        <f t="shared" si="56"/>
        <v>43255</v>
      </c>
      <c r="B1210" s="16">
        <v>37.340000000000003</v>
      </c>
      <c r="C1210" s="16">
        <v>97.83</v>
      </c>
      <c r="D1210" s="16">
        <v>24.64</v>
      </c>
      <c r="E1210" s="16">
        <v>22.07</v>
      </c>
      <c r="F1210" s="16">
        <v>30.98</v>
      </c>
      <c r="G1210" s="16">
        <v>2.59</v>
      </c>
      <c r="H1210" s="16">
        <v>9.68</v>
      </c>
      <c r="I1210" s="16">
        <v>336.4</v>
      </c>
      <c r="J1210" s="41">
        <v>2.35</v>
      </c>
      <c r="L1210" s="16">
        <v>25.51</v>
      </c>
      <c r="M1210" s="16">
        <v>33.160418072467159</v>
      </c>
      <c r="O1210" s="41"/>
      <c r="P1210" s="1">
        <v>6.98</v>
      </c>
      <c r="Q1210" s="16">
        <v>730.65</v>
      </c>
      <c r="S1210" s="1"/>
    </row>
    <row r="1211" spans="1:19" x14ac:dyDescent="0.2">
      <c r="A1211" s="42">
        <f t="shared" si="56"/>
        <v>43256</v>
      </c>
      <c r="B1211" s="16">
        <v>20.445</v>
      </c>
      <c r="C1211" s="16">
        <v>99.4</v>
      </c>
      <c r="D1211" s="16">
        <v>23.48</v>
      </c>
      <c r="E1211" s="16">
        <v>20.84</v>
      </c>
      <c r="F1211" s="16">
        <v>25.53</v>
      </c>
      <c r="G1211" s="16">
        <v>2.48</v>
      </c>
      <c r="H1211" s="16">
        <v>11.09</v>
      </c>
      <c r="I1211" s="16">
        <v>326.02</v>
      </c>
      <c r="J1211" s="41">
        <v>1.3</v>
      </c>
      <c r="L1211" s="16">
        <v>25.7</v>
      </c>
      <c r="M1211" s="16">
        <v>21.425133941647147</v>
      </c>
      <c r="O1211" s="41"/>
      <c r="P1211" s="1">
        <v>4.0720000000000001</v>
      </c>
      <c r="Q1211" s="16">
        <v>730.12</v>
      </c>
      <c r="S1211" s="1"/>
    </row>
    <row r="1212" spans="1:19" x14ac:dyDescent="0.2">
      <c r="A1212" s="42">
        <f t="shared" si="56"/>
        <v>43257</v>
      </c>
      <c r="B1212" s="16">
        <v>0.51</v>
      </c>
      <c r="C1212" s="16">
        <v>98.07</v>
      </c>
      <c r="D1212" s="16">
        <v>24.28</v>
      </c>
      <c r="E1212" s="16">
        <v>22.39</v>
      </c>
      <c r="F1212" s="16">
        <v>28.25</v>
      </c>
      <c r="G1212" s="16">
        <v>2.97</v>
      </c>
      <c r="H1212" s="16">
        <v>7.64</v>
      </c>
      <c r="I1212" s="16">
        <v>323.7</v>
      </c>
      <c r="J1212" s="41">
        <v>2.0099999999999998</v>
      </c>
      <c r="L1212" s="16">
        <v>25.54</v>
      </c>
      <c r="M1212" s="16">
        <v>31.638395136715086</v>
      </c>
      <c r="O1212" s="41"/>
      <c r="P1212" s="1">
        <v>6.141</v>
      </c>
      <c r="Q1212" s="16">
        <v>729.35</v>
      </c>
      <c r="S1212" s="1"/>
    </row>
    <row r="1213" spans="1:19" x14ac:dyDescent="0.2">
      <c r="A1213" s="42">
        <f t="shared" si="56"/>
        <v>43258</v>
      </c>
      <c r="B1213" s="16">
        <v>3.3</v>
      </c>
      <c r="C1213" s="16">
        <v>99.13</v>
      </c>
      <c r="D1213" s="16">
        <v>24.5</v>
      </c>
      <c r="E1213" s="16">
        <v>22.83</v>
      </c>
      <c r="F1213" s="16">
        <v>26.86</v>
      </c>
      <c r="G1213" s="16">
        <v>2.1</v>
      </c>
      <c r="H1213" s="16">
        <v>6.14</v>
      </c>
      <c r="I1213" s="16">
        <v>308.98</v>
      </c>
      <c r="J1213" s="41">
        <v>1.84</v>
      </c>
      <c r="L1213" s="16">
        <v>25.47</v>
      </c>
      <c r="M1213" s="16">
        <v>29.757380074597783</v>
      </c>
      <c r="O1213" s="41"/>
      <c r="P1213" s="1">
        <v>5.9489999999999998</v>
      </c>
      <c r="Q1213" s="16">
        <v>729.25</v>
      </c>
      <c r="S1213" s="1"/>
    </row>
    <row r="1214" spans="1:19" x14ac:dyDescent="0.2">
      <c r="A1214" s="42">
        <f t="shared" si="56"/>
        <v>43259</v>
      </c>
      <c r="B1214" s="16">
        <v>100.07</v>
      </c>
      <c r="C1214" s="16">
        <v>98.24</v>
      </c>
      <c r="D1214" s="16">
        <v>24.75</v>
      </c>
      <c r="E1214" s="16">
        <v>22.99</v>
      </c>
      <c r="F1214" s="16">
        <v>29.3</v>
      </c>
      <c r="G1214" s="16">
        <v>2.12</v>
      </c>
      <c r="H1214" s="16">
        <v>8.49</v>
      </c>
      <c r="I1214" s="16">
        <v>316.8</v>
      </c>
      <c r="J1214" s="41">
        <v>2.15</v>
      </c>
      <c r="L1214" s="16">
        <v>25.41</v>
      </c>
      <c r="M1214" s="16">
        <v>32.0836144934323</v>
      </c>
      <c r="O1214" s="41"/>
      <c r="P1214" s="1">
        <v>6.8780000000000001</v>
      </c>
      <c r="Q1214" s="16">
        <v>729.27</v>
      </c>
      <c r="S1214" s="1"/>
    </row>
    <row r="1215" spans="1:19" x14ac:dyDescent="0.2">
      <c r="A1215" s="42">
        <f t="shared" si="56"/>
        <v>43260</v>
      </c>
      <c r="B1215" s="22">
        <v>0</v>
      </c>
      <c r="C1215" s="16">
        <v>98.35</v>
      </c>
      <c r="D1215" s="16">
        <v>24.92</v>
      </c>
      <c r="E1215" s="16">
        <v>23.23</v>
      </c>
      <c r="F1215" s="16">
        <v>29.34</v>
      </c>
      <c r="G1215" s="16">
        <v>2.29</v>
      </c>
      <c r="H1215" s="16">
        <v>7.21</v>
      </c>
      <c r="I1215" s="16">
        <v>338.94</v>
      </c>
      <c r="J1215" s="41">
        <v>1.89</v>
      </c>
      <c r="L1215" s="16">
        <v>25.37</v>
      </c>
      <c r="M1215" s="16">
        <v>26.814767838798279</v>
      </c>
      <c r="O1215" s="41"/>
      <c r="P1215" s="1">
        <v>5.32</v>
      </c>
      <c r="Q1215" s="16">
        <v>729.59</v>
      </c>
      <c r="S1215" s="1"/>
    </row>
    <row r="1216" spans="1:19" x14ac:dyDescent="0.2">
      <c r="A1216" s="42">
        <f t="shared" si="56"/>
        <v>43261</v>
      </c>
      <c r="B1216" s="22">
        <v>0.254</v>
      </c>
      <c r="C1216" s="16">
        <v>99.37</v>
      </c>
      <c r="D1216" s="16">
        <v>23.54</v>
      </c>
      <c r="E1216" s="16">
        <v>21.9</v>
      </c>
      <c r="F1216" s="16">
        <v>26.87</v>
      </c>
      <c r="G1216" s="16">
        <v>3.22</v>
      </c>
      <c r="H1216" s="16">
        <v>11.07</v>
      </c>
      <c r="I1216" s="16">
        <v>290.05</v>
      </c>
      <c r="J1216" s="41">
        <v>1.66</v>
      </c>
      <c r="L1216" s="16">
        <v>25.5</v>
      </c>
      <c r="M1216" s="16">
        <v>26.632377374596835</v>
      </c>
      <c r="O1216" s="41"/>
      <c r="P1216" s="1">
        <v>6.0869999999999997</v>
      </c>
      <c r="Q1216" s="16">
        <v>729.92</v>
      </c>
      <c r="S1216" s="1"/>
    </row>
    <row r="1217" spans="1:19" x14ac:dyDescent="0.2">
      <c r="A1217" s="42">
        <f t="shared" si="56"/>
        <v>43262</v>
      </c>
      <c r="B1217" s="22">
        <v>4.8259999999999996</v>
      </c>
      <c r="C1217" s="16">
        <v>98.11</v>
      </c>
      <c r="D1217" s="16">
        <v>23.49</v>
      </c>
      <c r="E1217" s="16">
        <v>21.92</v>
      </c>
      <c r="F1217" s="16">
        <v>28.04</v>
      </c>
      <c r="G1217" s="16">
        <v>2.0499999999999998</v>
      </c>
      <c r="H1217" s="16">
        <v>8.74</v>
      </c>
      <c r="I1217" s="16">
        <v>316.88</v>
      </c>
      <c r="J1217" s="41">
        <v>1.44</v>
      </c>
      <c r="L1217" s="16">
        <v>25.49</v>
      </c>
      <c r="M1217" s="16">
        <v>22.017406150126963</v>
      </c>
      <c r="O1217" s="41"/>
      <c r="P1217" s="1">
        <v>3.9329999999999998</v>
      </c>
      <c r="Q1217" s="16">
        <v>730.14</v>
      </c>
      <c r="S1217" s="1"/>
    </row>
    <row r="1218" spans="1:19" x14ac:dyDescent="0.2">
      <c r="A1218" s="42">
        <f t="shared" si="56"/>
        <v>43263</v>
      </c>
      <c r="B1218" s="22">
        <v>0</v>
      </c>
      <c r="C1218" s="16">
        <v>92.95</v>
      </c>
      <c r="D1218" s="16">
        <v>24.89</v>
      </c>
      <c r="E1218" s="16">
        <v>22.13</v>
      </c>
      <c r="F1218" s="16">
        <v>31.09</v>
      </c>
      <c r="G1218" s="16">
        <v>2.15</v>
      </c>
      <c r="H1218" s="16">
        <v>6.98</v>
      </c>
      <c r="I1218" s="16">
        <v>357.24</v>
      </c>
      <c r="J1218" s="41">
        <v>3.02</v>
      </c>
      <c r="L1218" s="16">
        <v>25.47</v>
      </c>
      <c r="M1218" s="16">
        <v>43.77232900785981</v>
      </c>
      <c r="O1218" s="41"/>
      <c r="P1218" s="1">
        <v>7.63</v>
      </c>
      <c r="Q1218" s="16">
        <v>730.46</v>
      </c>
      <c r="S1218" s="1"/>
    </row>
    <row r="1219" spans="1:19" x14ac:dyDescent="0.2">
      <c r="A1219" s="42">
        <f t="shared" si="56"/>
        <v>43264</v>
      </c>
      <c r="B1219" s="22">
        <v>0.254</v>
      </c>
      <c r="C1219" s="16">
        <v>92.37</v>
      </c>
      <c r="D1219" s="16">
        <v>25.58</v>
      </c>
      <c r="E1219" s="16">
        <v>23.6</v>
      </c>
      <c r="F1219" s="16">
        <v>29.38</v>
      </c>
      <c r="G1219" s="16">
        <v>2.04</v>
      </c>
      <c r="H1219" s="16">
        <v>6.57</v>
      </c>
      <c r="I1219" s="16">
        <v>5.26</v>
      </c>
      <c r="J1219" s="41">
        <v>2.93</v>
      </c>
      <c r="L1219" s="16">
        <v>25.4</v>
      </c>
      <c r="M1219" s="16">
        <v>42.828149475508617</v>
      </c>
      <c r="O1219" s="41"/>
      <c r="P1219" s="1">
        <v>7.6379999999999999</v>
      </c>
      <c r="Q1219" s="16">
        <v>730.34</v>
      </c>
      <c r="S1219" s="1"/>
    </row>
    <row r="1220" spans="1:19" x14ac:dyDescent="0.2">
      <c r="A1220" s="42">
        <f t="shared" si="56"/>
        <v>43265</v>
      </c>
      <c r="B1220" s="22">
        <v>39.834000000000003</v>
      </c>
      <c r="C1220" s="16">
        <v>94.52</v>
      </c>
      <c r="D1220" s="16">
        <v>25.3</v>
      </c>
      <c r="E1220" s="16">
        <v>23.33</v>
      </c>
      <c r="F1220" s="16">
        <v>29.14</v>
      </c>
      <c r="G1220" s="16">
        <v>2.39</v>
      </c>
      <c r="H1220" s="16">
        <v>6.39</v>
      </c>
      <c r="I1220" s="16">
        <v>339.08</v>
      </c>
      <c r="J1220" s="41">
        <v>3.07</v>
      </c>
      <c r="L1220" s="16">
        <v>25.41</v>
      </c>
      <c r="M1220" s="16">
        <v>46.780950866894706</v>
      </c>
      <c r="O1220" s="41"/>
      <c r="P1220" s="1">
        <v>8.1110000000000007</v>
      </c>
      <c r="Q1220" s="16">
        <v>730.41</v>
      </c>
      <c r="S1220" s="1"/>
    </row>
    <row r="1221" spans="1:19" x14ac:dyDescent="0.2">
      <c r="A1221" s="42">
        <f t="shared" si="56"/>
        <v>43266</v>
      </c>
      <c r="B1221" s="22">
        <v>3.343</v>
      </c>
      <c r="C1221" s="16">
        <v>97.48</v>
      </c>
      <c r="D1221" s="16">
        <v>24.19</v>
      </c>
      <c r="E1221" s="16">
        <v>22.94</v>
      </c>
      <c r="F1221" s="16">
        <v>26.19</v>
      </c>
      <c r="G1221" s="16">
        <v>1.46</v>
      </c>
      <c r="H1221" s="16">
        <v>4.21</v>
      </c>
      <c r="I1221" s="16">
        <v>282.11</v>
      </c>
      <c r="J1221" s="41">
        <v>1.3</v>
      </c>
      <c r="L1221" s="16">
        <v>25.49</v>
      </c>
      <c r="M1221" s="16">
        <v>21.823783681971854</v>
      </c>
      <c r="O1221" s="41"/>
      <c r="P1221" s="1">
        <v>3.0409999999999999</v>
      </c>
      <c r="Q1221" s="16">
        <v>730.69</v>
      </c>
      <c r="S1221" s="1"/>
    </row>
    <row r="1222" spans="1:19" x14ac:dyDescent="0.2">
      <c r="A1222" s="42">
        <f t="shared" si="56"/>
        <v>43267</v>
      </c>
      <c r="B1222" s="22">
        <v>7.2430000000000003</v>
      </c>
      <c r="C1222" s="16">
        <v>94.85</v>
      </c>
      <c r="D1222" s="16">
        <v>24.67</v>
      </c>
      <c r="E1222" s="16">
        <v>23.07</v>
      </c>
      <c r="F1222" s="16">
        <v>30.26</v>
      </c>
      <c r="G1222" s="16">
        <v>2.0699999999999998</v>
      </c>
      <c r="H1222" s="16">
        <v>6.78</v>
      </c>
      <c r="I1222" s="16">
        <v>75.150000000000006</v>
      </c>
      <c r="J1222" s="41">
        <v>2.27</v>
      </c>
      <c r="L1222" s="16">
        <v>25.43</v>
      </c>
      <c r="M1222" s="16">
        <v>31.911937633002044</v>
      </c>
      <c r="O1222" s="41"/>
      <c r="P1222" s="1">
        <v>5.5049999999999999</v>
      </c>
      <c r="Q1222" s="16">
        <v>730.79</v>
      </c>
      <c r="S1222" s="1"/>
    </row>
    <row r="1223" spans="1:19" x14ac:dyDescent="0.2">
      <c r="A1223" s="42">
        <f t="shared" si="56"/>
        <v>43268</v>
      </c>
      <c r="B1223" s="22">
        <v>6.8579999999999997</v>
      </c>
      <c r="C1223" s="16">
        <v>95.87</v>
      </c>
      <c r="D1223" s="16">
        <v>25.04</v>
      </c>
      <c r="E1223" s="16">
        <v>22.78</v>
      </c>
      <c r="F1223" s="16">
        <v>30.07</v>
      </c>
      <c r="G1223" s="16">
        <v>3.06</v>
      </c>
      <c r="H1223" s="16">
        <v>10</v>
      </c>
      <c r="I1223" s="16">
        <v>349.46</v>
      </c>
      <c r="J1223" s="41">
        <v>2.79</v>
      </c>
      <c r="L1223" s="16">
        <v>25.38</v>
      </c>
      <c r="M1223" s="16">
        <v>42.213326859091048</v>
      </c>
      <c r="O1223" s="41"/>
      <c r="P1223" s="1">
        <v>7.8869999999999996</v>
      </c>
      <c r="Q1223" s="16">
        <v>730.73</v>
      </c>
      <c r="S1223" s="1"/>
    </row>
    <row r="1224" spans="1:19" x14ac:dyDescent="0.2">
      <c r="A1224" s="42">
        <f t="shared" si="56"/>
        <v>43269</v>
      </c>
      <c r="B1224" s="22">
        <v>0.33900000000000002</v>
      </c>
      <c r="C1224" s="16">
        <v>97.54</v>
      </c>
      <c r="D1224" s="16">
        <v>24.57</v>
      </c>
      <c r="E1224" s="16">
        <v>22.39</v>
      </c>
      <c r="F1224" s="16">
        <v>28.43</v>
      </c>
      <c r="G1224" s="16">
        <v>2.56</v>
      </c>
      <c r="H1224" s="16">
        <v>6.47</v>
      </c>
      <c r="I1224" s="16">
        <v>327.78</v>
      </c>
      <c r="J1224" s="41">
        <v>2.2599999999999998</v>
      </c>
      <c r="L1224" s="16">
        <v>25.39</v>
      </c>
      <c r="M1224" s="16">
        <v>36.595164881498036</v>
      </c>
      <c r="O1224" s="41"/>
      <c r="P1224" s="1">
        <v>6.617</v>
      </c>
      <c r="Q1224" s="16">
        <v>730.96</v>
      </c>
      <c r="S1224" s="1"/>
    </row>
    <row r="1225" spans="1:19" x14ac:dyDescent="0.2">
      <c r="A1225" s="42">
        <f t="shared" si="56"/>
        <v>43270</v>
      </c>
      <c r="B1225" s="22">
        <v>0.16900000000000001</v>
      </c>
      <c r="C1225" s="16">
        <v>99.02</v>
      </c>
      <c r="D1225" s="16">
        <v>22.86</v>
      </c>
      <c r="E1225" s="16">
        <v>20.45</v>
      </c>
      <c r="F1225" s="16">
        <v>26.32</v>
      </c>
      <c r="G1225" s="16">
        <v>2.29</v>
      </c>
      <c r="H1225" s="16">
        <v>10.98</v>
      </c>
      <c r="I1225" s="16">
        <v>287.89999999999998</v>
      </c>
      <c r="J1225" s="41">
        <v>1.01</v>
      </c>
      <c r="L1225" s="16">
        <v>25.53</v>
      </c>
      <c r="M1225" s="16">
        <v>16.608418646163361</v>
      </c>
      <c r="O1225" s="41"/>
      <c r="P1225" s="1">
        <v>2.5640000000000001</v>
      </c>
      <c r="Q1225" s="16">
        <v>731.09</v>
      </c>
      <c r="S1225" s="1"/>
    </row>
    <row r="1226" spans="1:19" x14ac:dyDescent="0.2">
      <c r="A1226" s="42">
        <f t="shared" si="56"/>
        <v>43271</v>
      </c>
      <c r="B1226" s="22">
        <v>6.35</v>
      </c>
      <c r="G1226" s="16">
        <v>1.99</v>
      </c>
      <c r="H1226" s="16">
        <v>8.06</v>
      </c>
      <c r="I1226" s="16">
        <v>26.53</v>
      </c>
      <c r="J1226" s="41">
        <v>0.31</v>
      </c>
      <c r="M1226" s="16">
        <v>39.049703345495573</v>
      </c>
      <c r="O1226" s="41"/>
      <c r="P1226" s="1">
        <v>11.112</v>
      </c>
      <c r="Q1226" s="16">
        <v>731.42</v>
      </c>
      <c r="S1226" s="1"/>
    </row>
    <row r="1227" spans="1:19" x14ac:dyDescent="0.2">
      <c r="A1227" s="42">
        <f t="shared" si="56"/>
        <v>43272</v>
      </c>
      <c r="B1227" s="16">
        <v>1.27</v>
      </c>
      <c r="G1227" s="16">
        <v>2.57</v>
      </c>
      <c r="H1227" s="16">
        <v>7.84</v>
      </c>
      <c r="I1227" s="16">
        <v>26.01</v>
      </c>
      <c r="J1227" s="41"/>
      <c r="K1227" s="16">
        <v>16.75</v>
      </c>
      <c r="M1227" s="16">
        <v>40.000449280158143</v>
      </c>
      <c r="N1227" s="16">
        <f t="shared" ref="N1227:N1290" si="57">M1227/K1227</f>
        <v>2.3880865241885458</v>
      </c>
      <c r="O1227" s="41">
        <f t="shared" ref="O1227:O1290" si="58">N1227-$N3002</f>
        <v>2.3880865241885458</v>
      </c>
      <c r="P1227" s="1">
        <v>9.0329999999999995</v>
      </c>
      <c r="Q1227" s="16">
        <v>731.43</v>
      </c>
      <c r="S1227" s="1"/>
    </row>
    <row r="1228" spans="1:19" x14ac:dyDescent="0.2">
      <c r="A1228" s="42">
        <f t="shared" si="56"/>
        <v>43273</v>
      </c>
      <c r="B1228" s="16">
        <v>0</v>
      </c>
      <c r="D1228" s="16">
        <v>25.56</v>
      </c>
      <c r="E1228" s="16">
        <v>24.05</v>
      </c>
      <c r="F1228" s="16">
        <v>29.5</v>
      </c>
      <c r="G1228" s="16">
        <v>2.93</v>
      </c>
      <c r="H1228" s="16">
        <v>8.2899999999999991</v>
      </c>
      <c r="I1228" s="16">
        <v>6.07</v>
      </c>
      <c r="J1228" s="41">
        <v>2.4700000000000002</v>
      </c>
      <c r="K1228" s="16">
        <v>15.18</v>
      </c>
      <c r="L1228" s="16">
        <v>25.54</v>
      </c>
      <c r="M1228" s="16">
        <v>36.860067374743714</v>
      </c>
      <c r="N1228" s="16">
        <f t="shared" si="57"/>
        <v>2.4281994318012989</v>
      </c>
      <c r="O1228" s="41">
        <f t="shared" si="58"/>
        <v>2.4281994318012989</v>
      </c>
      <c r="P1228" s="1">
        <v>8.7490000000000006</v>
      </c>
      <c r="Q1228" s="16">
        <v>730.77</v>
      </c>
      <c r="S1228" s="1"/>
    </row>
    <row r="1229" spans="1:19" x14ac:dyDescent="0.2">
      <c r="A1229" s="42">
        <f t="shared" si="56"/>
        <v>43274</v>
      </c>
      <c r="B1229" s="16">
        <v>5.2050000000000001</v>
      </c>
      <c r="C1229" s="16">
        <v>92.4</v>
      </c>
      <c r="D1229" s="16">
        <v>24.25</v>
      </c>
      <c r="E1229" s="16">
        <v>21.16</v>
      </c>
      <c r="F1229" s="16">
        <v>28.81</v>
      </c>
      <c r="G1229" s="16">
        <v>2.2000000000000002</v>
      </c>
      <c r="H1229" s="16">
        <v>10.09</v>
      </c>
      <c r="I1229" s="16">
        <v>333.34</v>
      </c>
      <c r="J1229" s="41">
        <v>2.11</v>
      </c>
      <c r="K1229" s="16">
        <v>9.2100000000000009</v>
      </c>
      <c r="L1229" s="16">
        <v>25.43</v>
      </c>
      <c r="M1229" s="16">
        <v>22.001594944561418</v>
      </c>
      <c r="N1229" s="16">
        <f t="shared" si="57"/>
        <v>2.3888811014724665</v>
      </c>
      <c r="O1229" s="41">
        <f t="shared" si="58"/>
        <v>2.3888811014724665</v>
      </c>
      <c r="P1229" s="1">
        <v>4.9080000000000004</v>
      </c>
      <c r="Q1229" s="16">
        <v>730.08</v>
      </c>
      <c r="S1229" s="1"/>
    </row>
    <row r="1230" spans="1:19" x14ac:dyDescent="0.2">
      <c r="A1230" s="42">
        <f t="shared" si="56"/>
        <v>43275</v>
      </c>
      <c r="B1230" s="16">
        <v>15.875</v>
      </c>
      <c r="C1230" s="16">
        <v>96.48</v>
      </c>
      <c r="D1230" s="16">
        <v>24.4</v>
      </c>
      <c r="E1230" s="16">
        <v>22.86</v>
      </c>
      <c r="F1230" s="16">
        <v>29.27</v>
      </c>
      <c r="G1230" s="16">
        <v>1.65</v>
      </c>
      <c r="H1230" s="16">
        <v>5.49</v>
      </c>
      <c r="I1230" s="16">
        <v>299.16000000000003</v>
      </c>
      <c r="J1230" s="41">
        <v>1.75</v>
      </c>
      <c r="K1230" s="16">
        <v>7.63</v>
      </c>
      <c r="L1230" s="16">
        <v>25.4</v>
      </c>
      <c r="M1230" s="16">
        <v>18.321126449036509</v>
      </c>
      <c r="N1230" s="16">
        <f t="shared" si="57"/>
        <v>2.4011961270034745</v>
      </c>
      <c r="O1230" s="41">
        <f t="shared" si="58"/>
        <v>2.4011961270034745</v>
      </c>
      <c r="P1230" s="1">
        <v>4.1159999999999997</v>
      </c>
      <c r="Q1230" s="16">
        <v>730</v>
      </c>
      <c r="S1230" s="1"/>
    </row>
    <row r="1231" spans="1:19" x14ac:dyDescent="0.2">
      <c r="A1231" s="42">
        <f t="shared" si="56"/>
        <v>43276</v>
      </c>
      <c r="B1231" s="16">
        <v>0.25</v>
      </c>
      <c r="C1231" s="16">
        <v>96.19</v>
      </c>
      <c r="D1231" s="16">
        <v>24.12</v>
      </c>
      <c r="E1231" s="16">
        <v>22.01</v>
      </c>
      <c r="F1231" s="16">
        <v>27.3</v>
      </c>
      <c r="G1231" s="16">
        <v>2.2200000000000002</v>
      </c>
      <c r="H1231" s="16">
        <v>8.9</v>
      </c>
      <c r="I1231" s="16">
        <v>323.47000000000003</v>
      </c>
      <c r="J1231" s="41">
        <v>1.99</v>
      </c>
      <c r="K1231" s="16">
        <v>9.41</v>
      </c>
      <c r="L1231" s="16">
        <v>25.5</v>
      </c>
      <c r="M1231" s="16">
        <v>22.482929513991188</v>
      </c>
      <c r="N1231" s="16">
        <f t="shared" si="57"/>
        <v>2.3892592469703704</v>
      </c>
      <c r="O1231" s="41">
        <f t="shared" si="58"/>
        <v>2.3892592469703704</v>
      </c>
      <c r="P1231" s="1">
        <v>4.8620000000000001</v>
      </c>
      <c r="Q1231" s="16">
        <v>730.21</v>
      </c>
      <c r="S1231" s="1"/>
    </row>
    <row r="1232" spans="1:19" x14ac:dyDescent="0.2">
      <c r="A1232" s="42">
        <f t="shared" si="56"/>
        <v>43277</v>
      </c>
      <c r="B1232" s="16">
        <v>59.314999999999998</v>
      </c>
      <c r="C1232" s="16">
        <v>98.7</v>
      </c>
      <c r="D1232" s="16">
        <v>23.55</v>
      </c>
      <c r="E1232" s="16">
        <v>21.98</v>
      </c>
      <c r="F1232" s="16">
        <v>27.94</v>
      </c>
      <c r="G1232" s="16">
        <v>2.1</v>
      </c>
      <c r="H1232" s="16">
        <v>6.27</v>
      </c>
      <c r="I1232" s="16">
        <v>304.10000000000002</v>
      </c>
      <c r="J1232" s="41">
        <v>1.23</v>
      </c>
      <c r="K1232" s="16">
        <v>6.32</v>
      </c>
      <c r="L1232" s="16">
        <v>25.5</v>
      </c>
      <c r="M1232" s="16">
        <v>15.117326921299075</v>
      </c>
      <c r="N1232" s="16">
        <f t="shared" si="57"/>
        <v>2.3919821078004864</v>
      </c>
      <c r="O1232" s="41">
        <f t="shared" si="58"/>
        <v>2.3919821078004864</v>
      </c>
      <c r="P1232" s="1">
        <v>3.5110000000000001</v>
      </c>
      <c r="Q1232" s="16">
        <v>730.11</v>
      </c>
      <c r="S1232" s="1"/>
    </row>
    <row r="1233" spans="1:19" x14ac:dyDescent="0.2">
      <c r="A1233" s="42">
        <f t="shared" si="56"/>
        <v>43278</v>
      </c>
      <c r="B1233" s="16">
        <v>0.76</v>
      </c>
      <c r="C1233" s="16">
        <v>98.26</v>
      </c>
      <c r="D1233" s="16">
        <v>23.83</v>
      </c>
      <c r="E1233" s="16">
        <v>22.93</v>
      </c>
      <c r="F1233" s="16">
        <v>27.44</v>
      </c>
      <c r="G1233" s="16">
        <v>2.79</v>
      </c>
      <c r="H1233" s="16">
        <v>7.68</v>
      </c>
      <c r="I1233" s="16">
        <v>318.69</v>
      </c>
      <c r="J1233" s="41">
        <v>1.79</v>
      </c>
      <c r="K1233" s="16">
        <v>10.28</v>
      </c>
      <c r="L1233" s="16">
        <v>25.45</v>
      </c>
      <c r="M1233" s="16">
        <v>24.519032630699488</v>
      </c>
      <c r="N1233" s="16">
        <f t="shared" si="57"/>
        <v>2.3851199057100669</v>
      </c>
      <c r="O1233" s="41">
        <f t="shared" si="58"/>
        <v>2.3851199057100669</v>
      </c>
      <c r="P1233" s="1">
        <v>6.907</v>
      </c>
      <c r="Q1233" s="16">
        <v>730.2</v>
      </c>
      <c r="S1233" s="1"/>
    </row>
    <row r="1234" spans="1:19" x14ac:dyDescent="0.2">
      <c r="A1234" s="42">
        <f t="shared" si="56"/>
        <v>43279</v>
      </c>
      <c r="B1234" s="16">
        <v>9.14</v>
      </c>
      <c r="C1234" s="16">
        <v>99.53</v>
      </c>
      <c r="D1234" s="16">
        <v>23.36</v>
      </c>
      <c r="E1234" s="16">
        <v>22.64</v>
      </c>
      <c r="F1234" s="16">
        <v>25.94</v>
      </c>
      <c r="G1234" s="16">
        <v>1.9</v>
      </c>
      <c r="H1234" s="16">
        <v>7.04</v>
      </c>
      <c r="I1234" s="16">
        <v>302.13</v>
      </c>
      <c r="J1234" s="41">
        <v>1.22</v>
      </c>
      <c r="K1234" s="16">
        <v>6.6</v>
      </c>
      <c r="L1234" s="16">
        <v>25.52</v>
      </c>
      <c r="M1234" s="16">
        <v>15.905986398907212</v>
      </c>
      <c r="N1234" s="16">
        <f t="shared" si="57"/>
        <v>2.4099979392283655</v>
      </c>
      <c r="O1234" s="41">
        <f t="shared" si="58"/>
        <v>2.4099979392283655</v>
      </c>
      <c r="P1234" s="1">
        <v>3.919</v>
      </c>
      <c r="Q1234" s="16">
        <v>730.68</v>
      </c>
      <c r="S1234" s="1"/>
    </row>
    <row r="1235" spans="1:19" x14ac:dyDescent="0.2">
      <c r="A1235" s="42">
        <f t="shared" si="56"/>
        <v>43280</v>
      </c>
      <c r="B1235" s="16">
        <v>26.42</v>
      </c>
      <c r="C1235" s="16">
        <v>98.1</v>
      </c>
      <c r="D1235" s="16">
        <v>23.94</v>
      </c>
      <c r="E1235" s="16">
        <v>22.67</v>
      </c>
      <c r="F1235" s="16">
        <v>28.9</v>
      </c>
      <c r="G1235" s="16">
        <v>1.75</v>
      </c>
      <c r="H1235" s="16">
        <v>7.51</v>
      </c>
      <c r="I1235" s="16">
        <v>314.75</v>
      </c>
      <c r="J1235" s="41">
        <v>2.19</v>
      </c>
      <c r="K1235" s="16">
        <v>11.03</v>
      </c>
      <c r="L1235" s="16">
        <v>25.47</v>
      </c>
      <c r="M1235" s="16">
        <v>25.97720594397649</v>
      </c>
      <c r="N1235" s="16">
        <f t="shared" si="57"/>
        <v>2.3551410647304163</v>
      </c>
      <c r="O1235" s="41">
        <f t="shared" si="58"/>
        <v>2.3551410647304163</v>
      </c>
      <c r="P1235" s="1">
        <v>6.75</v>
      </c>
      <c r="Q1235" s="16">
        <v>731.28</v>
      </c>
      <c r="S1235" s="1"/>
    </row>
    <row r="1236" spans="1:19" x14ac:dyDescent="0.2">
      <c r="A1236" s="42">
        <f t="shared" si="56"/>
        <v>43281</v>
      </c>
      <c r="B1236" s="16">
        <v>0.25</v>
      </c>
      <c r="C1236" s="16">
        <v>96.2</v>
      </c>
      <c r="D1236" s="16">
        <v>24.61</v>
      </c>
      <c r="E1236" s="16">
        <v>23.09</v>
      </c>
      <c r="F1236" s="16">
        <v>28.5</v>
      </c>
      <c r="G1236" s="16">
        <v>2.5499999999999998</v>
      </c>
      <c r="H1236" s="16">
        <v>7.39</v>
      </c>
      <c r="I1236" s="16">
        <v>316.20999999999998</v>
      </c>
      <c r="J1236" s="41">
        <v>2.79</v>
      </c>
      <c r="K1236" s="16">
        <v>13.84</v>
      </c>
      <c r="L1236" s="16">
        <v>25.43</v>
      </c>
      <c r="M1236" s="16">
        <v>32.02892327418099</v>
      </c>
      <c r="N1236" s="16">
        <f t="shared" si="57"/>
        <v>2.3142285602731931</v>
      </c>
      <c r="O1236" s="41">
        <f t="shared" si="58"/>
        <v>2.3142285602731931</v>
      </c>
      <c r="P1236" s="1">
        <v>8.2159999999999993</v>
      </c>
      <c r="Q1236" s="16">
        <v>730.78</v>
      </c>
      <c r="S1236" s="1"/>
    </row>
    <row r="1237" spans="1:19" x14ac:dyDescent="0.2">
      <c r="A1237" s="42">
        <f t="shared" si="56"/>
        <v>43282</v>
      </c>
      <c r="B1237" s="16">
        <v>4.0599999999999996</v>
      </c>
      <c r="C1237" s="16">
        <v>95.33</v>
      </c>
      <c r="D1237" s="16">
        <v>24.49</v>
      </c>
      <c r="E1237" s="16">
        <v>22.73</v>
      </c>
      <c r="F1237" s="16">
        <v>30.34</v>
      </c>
      <c r="G1237" s="16">
        <v>2.5099999999999998</v>
      </c>
      <c r="H1237" s="16">
        <v>8.09</v>
      </c>
      <c r="I1237" s="16">
        <v>332.39</v>
      </c>
      <c r="J1237" s="41">
        <v>2.69</v>
      </c>
      <c r="K1237" s="16">
        <v>12.16</v>
      </c>
      <c r="L1237" s="16">
        <v>25.49</v>
      </c>
      <c r="M1237" s="16">
        <v>29.38490954348816</v>
      </c>
      <c r="N1237" s="16">
        <f t="shared" si="57"/>
        <v>2.4165221664052763</v>
      </c>
      <c r="O1237" s="41">
        <f t="shared" si="58"/>
        <v>2.4165221664052763</v>
      </c>
      <c r="P1237" s="1">
        <v>7.3140000000000001</v>
      </c>
      <c r="Q1237" s="16">
        <v>730.27</v>
      </c>
      <c r="S1237" s="1"/>
    </row>
    <row r="1238" spans="1:19" x14ac:dyDescent="0.2">
      <c r="A1238" s="42">
        <f t="shared" si="56"/>
        <v>43283</v>
      </c>
      <c r="B1238" s="16">
        <v>11.68</v>
      </c>
      <c r="C1238" s="16">
        <v>96.98</v>
      </c>
      <c r="D1238" s="16">
        <v>23.79</v>
      </c>
      <c r="E1238" s="16">
        <v>21.77</v>
      </c>
      <c r="F1238" s="16">
        <v>29.21</v>
      </c>
      <c r="G1238" s="16">
        <v>2.72</v>
      </c>
      <c r="H1238" s="16">
        <v>12.09</v>
      </c>
      <c r="I1238" s="16">
        <v>10.25</v>
      </c>
      <c r="J1238" s="41">
        <v>2.0699999999999998</v>
      </c>
      <c r="K1238" s="16">
        <v>9.6</v>
      </c>
      <c r="L1238" s="16">
        <v>25.52</v>
      </c>
      <c r="M1238" s="16">
        <v>23.384513831348865</v>
      </c>
      <c r="N1238" s="16">
        <f t="shared" si="57"/>
        <v>2.4358868574321737</v>
      </c>
      <c r="O1238" s="41">
        <f t="shared" si="58"/>
        <v>2.4358868574321737</v>
      </c>
      <c r="P1238" s="1">
        <v>5.58</v>
      </c>
      <c r="Q1238" s="16">
        <v>730.2</v>
      </c>
      <c r="S1238" s="1"/>
    </row>
    <row r="1239" spans="1:19" x14ac:dyDescent="0.2">
      <c r="A1239" s="42">
        <f t="shared" si="56"/>
        <v>43284</v>
      </c>
      <c r="B1239" s="16">
        <v>2.29</v>
      </c>
      <c r="C1239" s="16">
        <v>94.93</v>
      </c>
      <c r="D1239" s="16">
        <v>24.09</v>
      </c>
      <c r="E1239" s="16">
        <v>21.75</v>
      </c>
      <c r="F1239" s="16">
        <v>28.43</v>
      </c>
      <c r="G1239" s="16">
        <v>2.93</v>
      </c>
      <c r="H1239" s="16">
        <v>8.08</v>
      </c>
      <c r="I1239" s="16">
        <v>297.98</v>
      </c>
      <c r="J1239" s="41">
        <v>3.29</v>
      </c>
      <c r="K1239" s="16">
        <v>16.34</v>
      </c>
      <c r="L1239" s="16">
        <v>25.54</v>
      </c>
      <c r="M1239" s="16">
        <v>37.257421114612235</v>
      </c>
      <c r="N1239" s="16">
        <f t="shared" si="57"/>
        <v>2.2801359311268197</v>
      </c>
      <c r="O1239" s="41">
        <f t="shared" si="58"/>
        <v>2.2801359311268197</v>
      </c>
      <c r="P1239" s="1">
        <v>10.65</v>
      </c>
      <c r="Q1239" s="16">
        <v>729.92</v>
      </c>
      <c r="S1239" s="1"/>
    </row>
    <row r="1240" spans="1:19" x14ac:dyDescent="0.2">
      <c r="A1240" s="42">
        <f t="shared" si="56"/>
        <v>43285</v>
      </c>
      <c r="B1240" s="16">
        <v>0.125</v>
      </c>
      <c r="C1240" s="16">
        <v>94.73</v>
      </c>
      <c r="D1240" s="16">
        <v>24.96</v>
      </c>
      <c r="E1240" s="16">
        <v>23.15</v>
      </c>
      <c r="F1240" s="16">
        <v>29.28</v>
      </c>
      <c r="G1240" s="16">
        <v>3.42</v>
      </c>
      <c r="H1240" s="16">
        <v>8.8800000000000008</v>
      </c>
      <c r="I1240" s="16">
        <v>337.39</v>
      </c>
      <c r="J1240" s="41">
        <v>3.46</v>
      </c>
      <c r="K1240" s="16">
        <v>17.260000000000002</v>
      </c>
      <c r="L1240" s="16">
        <v>25.46</v>
      </c>
      <c r="M1240" s="16">
        <v>39.728721184509851</v>
      </c>
      <c r="N1240" s="16">
        <f t="shared" si="57"/>
        <v>2.3017799064026563</v>
      </c>
      <c r="O1240" s="41">
        <f t="shared" si="58"/>
        <v>2.3017799064026563</v>
      </c>
      <c r="P1240" s="1">
        <v>10.045999999999999</v>
      </c>
      <c r="Q1240" s="16">
        <v>729.39</v>
      </c>
      <c r="S1240" s="1"/>
    </row>
    <row r="1241" spans="1:19" x14ac:dyDescent="0.2">
      <c r="A1241" s="42">
        <f t="shared" si="56"/>
        <v>43286</v>
      </c>
      <c r="B1241" s="16">
        <v>26.67</v>
      </c>
      <c r="C1241" s="16">
        <v>92.07</v>
      </c>
      <c r="D1241" s="16">
        <v>25.83</v>
      </c>
      <c r="E1241" s="16">
        <v>23.38</v>
      </c>
      <c r="F1241" s="16">
        <v>30.17</v>
      </c>
      <c r="G1241" s="16">
        <v>2.69</v>
      </c>
      <c r="H1241" s="16">
        <v>8.3699999999999992</v>
      </c>
      <c r="I1241" s="16">
        <v>13.44</v>
      </c>
      <c r="J1241" s="41">
        <v>3.54</v>
      </c>
      <c r="K1241" s="16">
        <v>16.82</v>
      </c>
      <c r="L1241" s="16">
        <v>25.41</v>
      </c>
      <c r="M1241" s="16">
        <v>38.959156113622946</v>
      </c>
      <c r="N1241" s="16">
        <f t="shared" si="57"/>
        <v>2.3162399591928029</v>
      </c>
      <c r="O1241" s="41">
        <f t="shared" si="58"/>
        <v>2.3162399591928029</v>
      </c>
      <c r="P1241" s="1">
        <v>9.5150000000000006</v>
      </c>
      <c r="Q1241" s="16">
        <v>729.15</v>
      </c>
      <c r="S1241" s="1"/>
    </row>
    <row r="1242" spans="1:19" x14ac:dyDescent="0.2">
      <c r="A1242" s="42">
        <f t="shared" si="56"/>
        <v>43287</v>
      </c>
      <c r="B1242" s="16">
        <v>27.18</v>
      </c>
      <c r="C1242" s="16">
        <v>98.12</v>
      </c>
      <c r="D1242" s="16">
        <v>24.07</v>
      </c>
      <c r="E1242" s="16">
        <v>22.73</v>
      </c>
      <c r="F1242" s="16">
        <v>28.67</v>
      </c>
      <c r="G1242" s="16">
        <v>2.79</v>
      </c>
      <c r="H1242" s="16">
        <v>7.53</v>
      </c>
      <c r="I1242" s="16">
        <v>319.64999999999998</v>
      </c>
      <c r="J1242" s="41">
        <v>1.22</v>
      </c>
      <c r="K1242" s="16">
        <v>6.28</v>
      </c>
      <c r="L1242" s="16">
        <v>25.48</v>
      </c>
      <c r="M1242" s="16">
        <v>14.922667652779014</v>
      </c>
      <c r="N1242" s="16">
        <f t="shared" si="57"/>
        <v>2.376220963818314</v>
      </c>
      <c r="O1242" s="41">
        <f t="shared" si="58"/>
        <v>2.376220963818314</v>
      </c>
      <c r="P1242" s="1">
        <v>3.657</v>
      </c>
      <c r="Q1242" s="16">
        <v>729.76</v>
      </c>
      <c r="S1242" s="1"/>
    </row>
    <row r="1243" spans="1:19" x14ac:dyDescent="0.2">
      <c r="A1243" s="42">
        <f t="shared" si="56"/>
        <v>43288</v>
      </c>
      <c r="B1243" s="16">
        <v>0.51</v>
      </c>
      <c r="C1243" s="16">
        <v>93.71</v>
      </c>
      <c r="D1243" s="16">
        <v>25.28</v>
      </c>
      <c r="E1243" s="16">
        <v>22.79</v>
      </c>
      <c r="F1243" s="16">
        <v>29.15</v>
      </c>
      <c r="G1243" s="16">
        <v>3.02</v>
      </c>
      <c r="H1243" s="16">
        <v>7.12</v>
      </c>
      <c r="I1243" s="16">
        <v>357.33</v>
      </c>
      <c r="J1243" s="41">
        <v>3.17</v>
      </c>
      <c r="K1243" s="16">
        <v>14.71</v>
      </c>
      <c r="L1243" s="16">
        <v>25.39</v>
      </c>
      <c r="M1243" s="16">
        <v>34.620492186413244</v>
      </c>
      <c r="N1243" s="16">
        <f t="shared" si="57"/>
        <v>2.3535344790219743</v>
      </c>
      <c r="O1243" s="41">
        <f t="shared" si="58"/>
        <v>2.3535344790219743</v>
      </c>
      <c r="P1243" s="1">
        <v>8.0340000000000007</v>
      </c>
      <c r="Q1243" s="16">
        <v>730.04</v>
      </c>
      <c r="S1243" s="1"/>
    </row>
    <row r="1244" spans="1:19" x14ac:dyDescent="0.2">
      <c r="A1244" s="42">
        <f t="shared" si="56"/>
        <v>43289</v>
      </c>
      <c r="B1244" s="16">
        <v>0</v>
      </c>
      <c r="C1244" s="16">
        <v>90.42</v>
      </c>
      <c r="D1244" s="16">
        <v>25.91</v>
      </c>
      <c r="E1244" s="16">
        <v>23.66</v>
      </c>
      <c r="F1244" s="16">
        <v>29.71</v>
      </c>
      <c r="G1244" s="16">
        <v>3.91</v>
      </c>
      <c r="H1244" s="16">
        <v>9.2899999999999991</v>
      </c>
      <c r="I1244" s="16">
        <v>358.4</v>
      </c>
      <c r="J1244" s="41">
        <v>4</v>
      </c>
      <c r="K1244" s="16">
        <v>18.010000000000002</v>
      </c>
      <c r="L1244" s="16">
        <v>25.42</v>
      </c>
      <c r="M1244" s="16">
        <v>41.186116897513145</v>
      </c>
      <c r="N1244" s="16">
        <f t="shared" si="57"/>
        <v>2.2868471347869597</v>
      </c>
      <c r="O1244" s="41">
        <f t="shared" si="58"/>
        <v>2.2868471347869597</v>
      </c>
      <c r="P1244" s="1">
        <v>9.5050000000000008</v>
      </c>
      <c r="Q1244" s="16">
        <v>730.13</v>
      </c>
      <c r="S1244" s="1"/>
    </row>
    <row r="1245" spans="1:19" x14ac:dyDescent="0.2">
      <c r="A1245" s="42">
        <f t="shared" si="56"/>
        <v>43290</v>
      </c>
      <c r="B1245" s="16">
        <v>0</v>
      </c>
      <c r="C1245" s="16">
        <v>90.21</v>
      </c>
      <c r="D1245" s="16">
        <v>26.2</v>
      </c>
      <c r="E1245" s="16">
        <v>23.76</v>
      </c>
      <c r="F1245" s="16">
        <v>31.04</v>
      </c>
      <c r="G1245" s="16">
        <v>2.67</v>
      </c>
      <c r="H1245" s="16">
        <v>6.37</v>
      </c>
      <c r="I1245" s="16">
        <v>8.81</v>
      </c>
      <c r="J1245" s="41">
        <v>3.8</v>
      </c>
      <c r="K1245" s="16">
        <v>17.14</v>
      </c>
      <c r="L1245" s="16">
        <v>25.41</v>
      </c>
      <c r="M1245" s="16">
        <v>39.507882706774708</v>
      </c>
      <c r="N1245" s="16">
        <f t="shared" si="57"/>
        <v>2.3050106596718032</v>
      </c>
      <c r="O1245" s="41">
        <f t="shared" si="58"/>
        <v>2.3050106596718032</v>
      </c>
      <c r="P1245" s="1">
        <v>8.4079999999999995</v>
      </c>
      <c r="Q1245" s="16">
        <v>730.1</v>
      </c>
      <c r="S1245" s="1"/>
    </row>
    <row r="1246" spans="1:19" x14ac:dyDescent="0.2">
      <c r="A1246" s="42">
        <f t="shared" si="56"/>
        <v>43291</v>
      </c>
      <c r="B1246" s="16">
        <v>3.81</v>
      </c>
      <c r="C1246" s="16">
        <v>96.16</v>
      </c>
      <c r="D1246" s="16">
        <v>24.5</v>
      </c>
      <c r="E1246" s="16">
        <v>22.49</v>
      </c>
      <c r="F1246" s="16">
        <v>28.07</v>
      </c>
      <c r="G1246" s="16">
        <v>3.39</v>
      </c>
      <c r="H1246" s="16">
        <v>11.07</v>
      </c>
      <c r="I1246" s="16">
        <v>357.32</v>
      </c>
      <c r="J1246" s="41">
        <v>1.54</v>
      </c>
      <c r="K1246" s="16">
        <v>6.78</v>
      </c>
      <c r="L1246" s="16">
        <v>25.44</v>
      </c>
      <c r="M1246" s="16">
        <v>16.556492227885265</v>
      </c>
      <c r="N1246" s="16">
        <f t="shared" si="57"/>
        <v>2.4419605055877969</v>
      </c>
      <c r="O1246" s="41">
        <f t="shared" si="58"/>
        <v>2.4419605055877969</v>
      </c>
      <c r="P1246" s="1">
        <v>3.407</v>
      </c>
      <c r="Q1246" s="16">
        <v>730.23</v>
      </c>
      <c r="S1246" s="1"/>
    </row>
    <row r="1247" spans="1:19" x14ac:dyDescent="0.2">
      <c r="A1247" s="42">
        <f t="shared" si="56"/>
        <v>43292</v>
      </c>
      <c r="B1247" s="16">
        <v>0</v>
      </c>
      <c r="C1247" s="16">
        <v>97.16</v>
      </c>
      <c r="D1247" s="16">
        <v>24.41</v>
      </c>
      <c r="E1247" s="16">
        <v>23.29</v>
      </c>
      <c r="F1247" s="16">
        <v>28.32</v>
      </c>
      <c r="G1247" s="16">
        <v>3.18</v>
      </c>
      <c r="H1247" s="16">
        <v>7.82</v>
      </c>
      <c r="I1247" s="16">
        <v>314.97000000000003</v>
      </c>
      <c r="J1247" s="41">
        <v>2.57</v>
      </c>
      <c r="K1247" s="16">
        <v>13.3</v>
      </c>
      <c r="L1247" s="16">
        <v>25.51</v>
      </c>
      <c r="M1247" s="16">
        <v>30.570490760812746</v>
      </c>
      <c r="N1247" s="16">
        <f t="shared" si="57"/>
        <v>2.2985331399107327</v>
      </c>
      <c r="O1247" s="41">
        <f t="shared" si="58"/>
        <v>2.2985331399107327</v>
      </c>
      <c r="P1247" s="1">
        <v>8.2050000000000001</v>
      </c>
      <c r="Q1247" s="16">
        <v>730.01</v>
      </c>
      <c r="S1247" s="1"/>
    </row>
    <row r="1248" spans="1:19" x14ac:dyDescent="0.2">
      <c r="A1248" s="42">
        <f t="shared" si="56"/>
        <v>43293</v>
      </c>
      <c r="B1248" s="16">
        <v>0</v>
      </c>
      <c r="C1248" s="16">
        <v>94.12</v>
      </c>
      <c r="D1248" s="16">
        <v>25.38</v>
      </c>
      <c r="E1248" s="16">
        <v>23.41</v>
      </c>
      <c r="F1248" s="16">
        <v>28.9</v>
      </c>
      <c r="G1248" s="16">
        <v>3.5</v>
      </c>
      <c r="H1248" s="16">
        <v>10.02</v>
      </c>
      <c r="I1248" s="16">
        <v>334.43</v>
      </c>
      <c r="J1248" s="41">
        <v>3.8</v>
      </c>
      <c r="K1248" s="16">
        <v>19.260000000000002</v>
      </c>
      <c r="L1248" s="16">
        <v>25.48</v>
      </c>
      <c r="M1248" s="16">
        <v>44.029109898246681</v>
      </c>
      <c r="N1248" s="16">
        <f t="shared" si="57"/>
        <v>2.2860389355268262</v>
      </c>
      <c r="O1248" s="41">
        <f t="shared" si="58"/>
        <v>2.2860389355268262</v>
      </c>
      <c r="P1248" s="1">
        <v>11.61</v>
      </c>
      <c r="Q1248" s="16">
        <v>730.27</v>
      </c>
      <c r="S1248" s="1"/>
    </row>
    <row r="1249" spans="1:19" x14ac:dyDescent="0.2">
      <c r="A1249" s="42">
        <f t="shared" ref="A1249:A1312" si="59">A1248+1</f>
        <v>43294</v>
      </c>
      <c r="B1249" s="16">
        <v>2.29</v>
      </c>
      <c r="C1249" s="16">
        <v>89.9</v>
      </c>
      <c r="D1249" s="16">
        <v>26.55</v>
      </c>
      <c r="E1249" s="16">
        <v>23.69</v>
      </c>
      <c r="F1249" s="16">
        <v>32.46</v>
      </c>
      <c r="G1249" s="16">
        <v>2.46</v>
      </c>
      <c r="H1249" s="16">
        <v>8.0399999999999991</v>
      </c>
      <c r="I1249" s="16">
        <v>26.97</v>
      </c>
      <c r="J1249" s="41">
        <v>4.63</v>
      </c>
      <c r="K1249" s="16">
        <v>21.25</v>
      </c>
      <c r="L1249" s="16">
        <v>25.44</v>
      </c>
      <c r="M1249" s="16">
        <v>49.51395662891273</v>
      </c>
      <c r="N1249" s="16">
        <f t="shared" si="57"/>
        <v>2.3300685472429521</v>
      </c>
      <c r="O1249" s="41">
        <f t="shared" si="58"/>
        <v>2.3300685472429521</v>
      </c>
      <c r="P1249" s="1">
        <v>11.702999999999999</v>
      </c>
      <c r="Q1249" s="16">
        <v>729.92</v>
      </c>
      <c r="S1249" s="1"/>
    </row>
    <row r="1250" spans="1:19" x14ac:dyDescent="0.2">
      <c r="A1250" s="42">
        <f t="shared" si="59"/>
        <v>43295</v>
      </c>
      <c r="B1250" s="16">
        <v>0</v>
      </c>
      <c r="C1250" s="16">
        <v>92.52</v>
      </c>
      <c r="D1250" s="16">
        <v>26.05</v>
      </c>
      <c r="E1250" s="16">
        <v>24.16</v>
      </c>
      <c r="F1250" s="16">
        <v>30.9</v>
      </c>
      <c r="G1250" s="16">
        <v>2.39</v>
      </c>
      <c r="H1250" s="16">
        <v>9.27</v>
      </c>
      <c r="I1250" s="16">
        <v>34.61</v>
      </c>
      <c r="J1250" s="41">
        <v>3.14</v>
      </c>
      <c r="K1250" s="16">
        <v>14.08</v>
      </c>
      <c r="L1250" s="16">
        <v>25.42</v>
      </c>
      <c r="M1250" s="16">
        <v>32.657569895464597</v>
      </c>
      <c r="N1250" s="16">
        <f t="shared" si="57"/>
        <v>2.3194296800756105</v>
      </c>
      <c r="O1250" s="41">
        <f t="shared" si="58"/>
        <v>2.3194296800756105</v>
      </c>
      <c r="P1250" s="1">
        <v>6.9489999999999998</v>
      </c>
      <c r="Q1250" s="16">
        <v>729.93</v>
      </c>
      <c r="S1250" s="1"/>
    </row>
    <row r="1251" spans="1:19" x14ac:dyDescent="0.2">
      <c r="A1251" s="42">
        <f t="shared" si="59"/>
        <v>43296</v>
      </c>
      <c r="B1251" s="16">
        <v>9.0150000000000006</v>
      </c>
      <c r="C1251" s="16">
        <v>94.31</v>
      </c>
      <c r="D1251" s="16">
        <v>25.71</v>
      </c>
      <c r="E1251" s="16">
        <v>23.56</v>
      </c>
      <c r="F1251" s="16">
        <v>30.24</v>
      </c>
      <c r="G1251" s="16">
        <v>2.97</v>
      </c>
      <c r="H1251" s="16">
        <v>10.130000000000001</v>
      </c>
      <c r="I1251" s="16">
        <v>357.98</v>
      </c>
      <c r="J1251" s="41">
        <v>3.23</v>
      </c>
      <c r="K1251" s="16">
        <v>14.78</v>
      </c>
      <c r="L1251" s="16">
        <v>25.44</v>
      </c>
      <c r="M1251" s="16">
        <v>34.611938583402377</v>
      </c>
      <c r="N1251" s="16">
        <f t="shared" si="57"/>
        <v>2.3418091057782395</v>
      </c>
      <c r="O1251" s="41">
        <f t="shared" si="58"/>
        <v>2.3418091057782395</v>
      </c>
      <c r="P1251" s="1">
        <v>7.8179999999999996</v>
      </c>
      <c r="Q1251" s="16">
        <v>729.65</v>
      </c>
      <c r="S1251" s="1"/>
    </row>
    <row r="1252" spans="1:19" x14ac:dyDescent="0.2">
      <c r="A1252" s="42">
        <f t="shared" si="59"/>
        <v>43297</v>
      </c>
      <c r="B1252" s="16">
        <v>27.939999999999998</v>
      </c>
      <c r="C1252" s="16">
        <v>97.66</v>
      </c>
      <c r="D1252" s="16">
        <v>24.44</v>
      </c>
      <c r="E1252" s="16">
        <v>22.17</v>
      </c>
      <c r="F1252" s="16">
        <v>29.36</v>
      </c>
      <c r="G1252" s="16">
        <v>3.01</v>
      </c>
      <c r="H1252" s="16">
        <v>8.66</v>
      </c>
      <c r="I1252" s="16">
        <v>348.38</v>
      </c>
      <c r="J1252" s="41">
        <v>1.61</v>
      </c>
      <c r="K1252" s="16">
        <v>7.35</v>
      </c>
      <c r="L1252" s="16">
        <v>25.5</v>
      </c>
      <c r="M1252" s="16">
        <v>17.630531005946914</v>
      </c>
      <c r="N1252" s="16">
        <f t="shared" si="57"/>
        <v>2.398711701489376</v>
      </c>
      <c r="O1252" s="41">
        <f t="shared" si="58"/>
        <v>2.398711701489376</v>
      </c>
      <c r="P1252" s="1">
        <v>3.9079999999999999</v>
      </c>
      <c r="Q1252" s="16">
        <v>730.36</v>
      </c>
      <c r="S1252" s="1"/>
    </row>
    <row r="1253" spans="1:19" x14ac:dyDescent="0.2">
      <c r="A1253" s="42">
        <f t="shared" si="59"/>
        <v>43298</v>
      </c>
      <c r="B1253" s="16">
        <v>3.4299999999999997</v>
      </c>
      <c r="C1253" s="16">
        <v>99.11</v>
      </c>
      <c r="D1253" s="16">
        <v>24.71</v>
      </c>
      <c r="E1253" s="16">
        <v>23.5</v>
      </c>
      <c r="F1253" s="16">
        <v>27.68</v>
      </c>
      <c r="G1253" s="16">
        <v>2.71</v>
      </c>
      <c r="H1253" s="16">
        <v>7.76</v>
      </c>
      <c r="I1253" s="16">
        <v>319.52</v>
      </c>
      <c r="J1253" s="41">
        <v>1.86</v>
      </c>
      <c r="K1253" s="16">
        <v>9.43</v>
      </c>
      <c r="L1253" s="16">
        <v>25.49</v>
      </c>
      <c r="M1253" s="16">
        <v>21.852900492220972</v>
      </c>
      <c r="N1253" s="16">
        <f t="shared" si="57"/>
        <v>2.3173807520913012</v>
      </c>
      <c r="O1253" s="41">
        <f t="shared" si="58"/>
        <v>2.3173807520913012</v>
      </c>
      <c r="P1253" s="1">
        <v>5.9119999999999999</v>
      </c>
      <c r="Q1253" s="16">
        <v>731.33</v>
      </c>
      <c r="S1253" s="1"/>
    </row>
    <row r="1254" spans="1:19" x14ac:dyDescent="0.2">
      <c r="A1254" s="42">
        <f t="shared" si="59"/>
        <v>43299</v>
      </c>
      <c r="B1254" s="16">
        <v>0</v>
      </c>
      <c r="C1254" s="16">
        <v>91.55</v>
      </c>
      <c r="D1254" s="16">
        <v>26.14</v>
      </c>
      <c r="E1254" s="16">
        <v>23.65</v>
      </c>
      <c r="F1254" s="16">
        <v>30.23</v>
      </c>
      <c r="G1254" s="16">
        <v>2.83</v>
      </c>
      <c r="H1254" s="16">
        <v>7.27</v>
      </c>
      <c r="I1254" s="16">
        <v>2.73</v>
      </c>
      <c r="J1254" s="41">
        <v>3.87</v>
      </c>
      <c r="K1254" s="16">
        <v>17.920000000000002</v>
      </c>
      <c r="L1254" s="16">
        <v>25.46</v>
      </c>
      <c r="M1254" s="16">
        <v>41.382417766611056</v>
      </c>
      <c r="N1254" s="16">
        <f t="shared" si="57"/>
        <v>2.3092867057260631</v>
      </c>
      <c r="O1254" s="41">
        <f t="shared" si="58"/>
        <v>2.3092867057260631</v>
      </c>
      <c r="P1254" s="1">
        <v>9.3919999999999995</v>
      </c>
      <c r="Q1254" s="16">
        <v>730.32</v>
      </c>
      <c r="S1254" s="1"/>
    </row>
    <row r="1255" spans="1:19" x14ac:dyDescent="0.2">
      <c r="A1255" s="42">
        <f t="shared" si="59"/>
        <v>43300</v>
      </c>
      <c r="B1255" s="16">
        <v>0</v>
      </c>
      <c r="C1255" s="16">
        <v>88.36</v>
      </c>
      <c r="D1255" s="16">
        <v>26.39</v>
      </c>
      <c r="E1255" s="16">
        <v>23.71</v>
      </c>
      <c r="F1255" s="16">
        <v>31.89</v>
      </c>
      <c r="G1255" s="16">
        <v>3.12</v>
      </c>
      <c r="H1255" s="16">
        <v>9.6199999999999992</v>
      </c>
      <c r="I1255" s="16">
        <v>36.46</v>
      </c>
      <c r="J1255" s="41">
        <v>4.05</v>
      </c>
      <c r="K1255" s="16">
        <v>17.559999999999999</v>
      </c>
      <c r="L1255" s="16">
        <v>25.55</v>
      </c>
      <c r="M1255" s="16">
        <v>40.843108776774287</v>
      </c>
      <c r="N1255" s="16">
        <f t="shared" si="57"/>
        <v>2.3259173563083309</v>
      </c>
      <c r="O1255" s="41">
        <f t="shared" si="58"/>
        <v>2.3259173563083309</v>
      </c>
      <c r="P1255" s="1">
        <v>8.5229999999999997</v>
      </c>
      <c r="Q1255" s="16">
        <v>729.63</v>
      </c>
      <c r="S1255" s="1"/>
    </row>
    <row r="1256" spans="1:19" x14ac:dyDescent="0.2">
      <c r="A1256" s="42">
        <f t="shared" si="59"/>
        <v>43301</v>
      </c>
      <c r="B1256" s="16">
        <v>12.95</v>
      </c>
      <c r="C1256" s="16">
        <v>92.11</v>
      </c>
      <c r="D1256" s="16">
        <v>25.53</v>
      </c>
      <c r="E1256" s="16">
        <v>22.71</v>
      </c>
      <c r="F1256" s="16">
        <v>29.59</v>
      </c>
      <c r="G1256" s="16">
        <v>2.86</v>
      </c>
      <c r="H1256" s="16">
        <v>9.33</v>
      </c>
      <c r="I1256" s="16">
        <v>13.34</v>
      </c>
      <c r="J1256" s="41">
        <v>3.73</v>
      </c>
      <c r="K1256" s="16">
        <v>17.170000000000002</v>
      </c>
      <c r="L1256" s="16">
        <v>25.56</v>
      </c>
      <c r="M1256" s="16">
        <v>39.914135649775744</v>
      </c>
      <c r="N1256" s="16">
        <f t="shared" si="57"/>
        <v>2.3246438934056926</v>
      </c>
      <c r="O1256" s="41">
        <f t="shared" si="58"/>
        <v>2.3246438934056926</v>
      </c>
      <c r="P1256" s="1">
        <v>9.4730000000000008</v>
      </c>
      <c r="Q1256" s="16">
        <v>729.27</v>
      </c>
      <c r="S1256" s="1"/>
    </row>
    <row r="1257" spans="1:19" x14ac:dyDescent="0.2">
      <c r="A1257" s="42">
        <f t="shared" si="59"/>
        <v>43302</v>
      </c>
      <c r="B1257" s="16">
        <v>9.27</v>
      </c>
      <c r="C1257" s="16">
        <v>97.03</v>
      </c>
      <c r="D1257" s="16">
        <v>24.87</v>
      </c>
      <c r="E1257" s="16">
        <v>23.05</v>
      </c>
      <c r="F1257" s="16">
        <v>30.8</v>
      </c>
      <c r="G1257" s="16">
        <v>3.03</v>
      </c>
      <c r="H1257" s="16">
        <v>8.43</v>
      </c>
      <c r="I1257" s="16">
        <v>317.67</v>
      </c>
      <c r="J1257" s="41">
        <v>2.68</v>
      </c>
      <c r="K1257" s="16">
        <v>13.03</v>
      </c>
      <c r="L1257" s="16">
        <v>25.6</v>
      </c>
      <c r="M1257" s="16">
        <v>30.122938603274385</v>
      </c>
      <c r="N1257" s="16">
        <f t="shared" si="57"/>
        <v>2.3118141675575123</v>
      </c>
      <c r="O1257" s="41">
        <f t="shared" si="58"/>
        <v>2.3118141675575123</v>
      </c>
      <c r="P1257" s="1">
        <v>8.2889999999999997</v>
      </c>
      <c r="Q1257" s="16">
        <v>729.62</v>
      </c>
      <c r="S1257" s="1"/>
    </row>
    <row r="1258" spans="1:19" x14ac:dyDescent="0.2">
      <c r="A1258" s="42">
        <f t="shared" si="59"/>
        <v>43303</v>
      </c>
      <c r="B1258" s="16">
        <v>0</v>
      </c>
      <c r="C1258" s="16">
        <v>94.64</v>
      </c>
      <c r="D1258" s="16">
        <v>25.56</v>
      </c>
      <c r="E1258" s="16">
        <v>23.61</v>
      </c>
      <c r="F1258" s="16">
        <v>30.98</v>
      </c>
      <c r="G1258" s="16">
        <v>2.1800000000000002</v>
      </c>
      <c r="H1258" s="16">
        <v>6.02</v>
      </c>
      <c r="I1258" s="16">
        <v>4.34</v>
      </c>
      <c r="J1258" s="41">
        <v>2.93</v>
      </c>
      <c r="K1258" s="16">
        <v>13.21</v>
      </c>
      <c r="L1258" s="16">
        <v>25.55</v>
      </c>
      <c r="M1258" s="16">
        <v>31.131486158283124</v>
      </c>
      <c r="N1258" s="16">
        <f t="shared" si="57"/>
        <v>2.356660572163749</v>
      </c>
      <c r="O1258" s="41">
        <f t="shared" si="58"/>
        <v>2.356660572163749</v>
      </c>
      <c r="P1258" s="1">
        <v>6.9749999999999996</v>
      </c>
      <c r="Q1258" s="16">
        <v>729.56</v>
      </c>
      <c r="S1258" s="1"/>
    </row>
    <row r="1259" spans="1:19" x14ac:dyDescent="0.2">
      <c r="A1259" s="42">
        <f t="shared" si="59"/>
        <v>43304</v>
      </c>
      <c r="B1259" s="16">
        <v>59.05</v>
      </c>
      <c r="C1259" s="16">
        <v>100</v>
      </c>
      <c r="D1259" s="16">
        <v>23.87</v>
      </c>
      <c r="E1259" s="16">
        <v>22.79</v>
      </c>
      <c r="F1259" s="16">
        <v>24.7</v>
      </c>
      <c r="G1259" s="16">
        <v>2.48</v>
      </c>
      <c r="H1259" s="16">
        <v>7.76</v>
      </c>
      <c r="I1259" s="16">
        <v>314.66000000000003</v>
      </c>
      <c r="J1259" s="41">
        <v>0.4</v>
      </c>
      <c r="K1259" s="16">
        <v>2.33</v>
      </c>
      <c r="L1259" s="16">
        <v>25.76</v>
      </c>
      <c r="M1259" s="16">
        <v>6.0120597162450204</v>
      </c>
      <c r="N1259" s="16">
        <f t="shared" si="57"/>
        <v>2.580283140019322</v>
      </c>
      <c r="O1259" s="41">
        <f t="shared" si="58"/>
        <v>2.580283140019322</v>
      </c>
      <c r="P1259" s="1">
        <v>1.333</v>
      </c>
      <c r="Q1259" s="16">
        <v>730.67</v>
      </c>
      <c r="S1259" s="1"/>
    </row>
    <row r="1260" spans="1:19" x14ac:dyDescent="0.2">
      <c r="A1260" s="42">
        <f t="shared" si="59"/>
        <v>43305</v>
      </c>
      <c r="B1260" s="16">
        <v>7.37</v>
      </c>
      <c r="C1260" s="16">
        <v>98.09</v>
      </c>
      <c r="D1260" s="16">
        <v>24.95</v>
      </c>
      <c r="E1260" s="16">
        <v>23.73</v>
      </c>
      <c r="F1260" s="16">
        <v>29.24</v>
      </c>
      <c r="G1260" s="16">
        <v>2.89</v>
      </c>
      <c r="H1260" s="16">
        <v>7.8</v>
      </c>
      <c r="I1260" s="16">
        <v>352.22</v>
      </c>
      <c r="J1260" s="41">
        <v>2.0699999999999998</v>
      </c>
      <c r="K1260" s="16">
        <v>10.31</v>
      </c>
      <c r="L1260" s="16">
        <v>25.62</v>
      </c>
      <c r="M1260" s="16">
        <v>24.07260367355649</v>
      </c>
      <c r="N1260" s="16">
        <f t="shared" si="57"/>
        <v>2.3348791147969434</v>
      </c>
      <c r="O1260" s="41">
        <f t="shared" si="58"/>
        <v>2.3348791147969434</v>
      </c>
      <c r="P1260" s="1">
        <v>6.0940000000000003</v>
      </c>
      <c r="Q1260" s="16">
        <v>731.47</v>
      </c>
      <c r="S1260" s="1"/>
    </row>
    <row r="1261" spans="1:19" x14ac:dyDescent="0.2">
      <c r="A1261" s="42">
        <f t="shared" si="59"/>
        <v>43306</v>
      </c>
      <c r="B1261" s="16">
        <v>9.4</v>
      </c>
      <c r="C1261" s="16">
        <v>98.76</v>
      </c>
      <c r="D1261" s="16">
        <v>24.55</v>
      </c>
      <c r="E1261" s="16">
        <v>23.3</v>
      </c>
      <c r="F1261" s="16">
        <v>27.59</v>
      </c>
      <c r="G1261" s="16">
        <v>2.0699999999999998</v>
      </c>
      <c r="H1261" s="16">
        <v>5.78</v>
      </c>
      <c r="I1261" s="16">
        <v>336.64</v>
      </c>
      <c r="J1261" s="41">
        <v>1.1399999999999999</v>
      </c>
      <c r="K1261" s="16">
        <v>5.41</v>
      </c>
      <c r="L1261" s="16">
        <v>25.64</v>
      </c>
      <c r="M1261" s="16">
        <v>13.010202979591448</v>
      </c>
      <c r="N1261" s="16">
        <f t="shared" si="57"/>
        <v>2.4048434343052585</v>
      </c>
      <c r="O1261" s="41">
        <f t="shared" si="58"/>
        <v>2.4048434343052585</v>
      </c>
      <c r="P1261" s="1">
        <v>3.1709999999999998</v>
      </c>
      <c r="Q1261" s="16">
        <v>731.06</v>
      </c>
      <c r="S1261" s="1"/>
    </row>
    <row r="1262" spans="1:19" x14ac:dyDescent="0.2">
      <c r="A1262" s="42">
        <f t="shared" si="59"/>
        <v>43307</v>
      </c>
      <c r="B1262" s="16">
        <v>18.29</v>
      </c>
      <c r="C1262" s="16">
        <v>99.06</v>
      </c>
      <c r="D1262" s="16">
        <v>24.08</v>
      </c>
      <c r="E1262" s="16">
        <v>22.74</v>
      </c>
      <c r="F1262" s="16">
        <v>29.38</v>
      </c>
      <c r="G1262" s="16">
        <v>2.2200000000000002</v>
      </c>
      <c r="H1262" s="16">
        <v>7.8</v>
      </c>
      <c r="I1262" s="16">
        <v>306.89999999999998</v>
      </c>
      <c r="J1262" s="41">
        <v>1.37</v>
      </c>
      <c r="K1262" s="16">
        <v>6.55</v>
      </c>
      <c r="L1262" s="16">
        <v>25.71</v>
      </c>
      <c r="M1262" s="16">
        <v>15.707439129018573</v>
      </c>
      <c r="N1262" s="16">
        <f t="shared" si="57"/>
        <v>2.398082309773828</v>
      </c>
      <c r="O1262" s="41">
        <f t="shared" si="58"/>
        <v>2.398082309773828</v>
      </c>
      <c r="P1262" s="1">
        <v>4.1230000000000002</v>
      </c>
      <c r="Q1262" s="16">
        <v>730.86</v>
      </c>
      <c r="S1262" s="1"/>
    </row>
    <row r="1263" spans="1:19" x14ac:dyDescent="0.2">
      <c r="A1263" s="42">
        <f t="shared" si="59"/>
        <v>43308</v>
      </c>
      <c r="B1263" s="16">
        <v>6.73</v>
      </c>
      <c r="C1263" s="16">
        <v>96.94</v>
      </c>
      <c r="D1263" s="16">
        <v>24.17</v>
      </c>
      <c r="E1263" s="16">
        <v>22.41</v>
      </c>
      <c r="F1263" s="16">
        <v>28.66</v>
      </c>
      <c r="G1263" s="16">
        <v>2.65</v>
      </c>
      <c r="H1263" s="16">
        <v>6.72</v>
      </c>
      <c r="I1263" s="16">
        <v>311.66000000000003</v>
      </c>
      <c r="J1263" s="41">
        <v>2.3199999999999998</v>
      </c>
      <c r="K1263" s="16">
        <v>11.36</v>
      </c>
      <c r="L1263" s="16">
        <v>25.79</v>
      </c>
      <c r="M1263" s="16">
        <v>26.483423722165149</v>
      </c>
      <c r="N1263" s="16">
        <f t="shared" si="57"/>
        <v>2.3312872994863687</v>
      </c>
      <c r="O1263" s="41">
        <f t="shared" si="58"/>
        <v>2.3312872994863687</v>
      </c>
      <c r="P1263" s="1">
        <v>7.1280000000000001</v>
      </c>
      <c r="Q1263" s="16">
        <v>731.38</v>
      </c>
      <c r="S1263" s="1"/>
    </row>
    <row r="1264" spans="1:19" x14ac:dyDescent="0.2">
      <c r="A1264" s="42">
        <f t="shared" si="59"/>
        <v>43309</v>
      </c>
      <c r="B1264" s="16">
        <v>13.97</v>
      </c>
      <c r="C1264" s="16">
        <v>97.74</v>
      </c>
      <c r="D1264" s="16">
        <v>24.69</v>
      </c>
      <c r="E1264" s="16">
        <v>23.65</v>
      </c>
      <c r="F1264" s="16">
        <v>28.59</v>
      </c>
      <c r="G1264" s="16">
        <v>2.72</v>
      </c>
      <c r="H1264" s="16">
        <v>7.51</v>
      </c>
      <c r="I1264" s="16">
        <v>307.8</v>
      </c>
      <c r="J1264" s="41">
        <v>2.2999999999999998</v>
      </c>
      <c r="K1264" s="16">
        <v>11.28</v>
      </c>
      <c r="L1264" s="16">
        <v>25.73</v>
      </c>
      <c r="M1264" s="16">
        <v>25.809676285006052</v>
      </c>
      <c r="N1264" s="16">
        <f t="shared" si="57"/>
        <v>2.2880918692381251</v>
      </c>
      <c r="O1264" s="41">
        <f t="shared" si="58"/>
        <v>2.2880918692381251</v>
      </c>
      <c r="P1264" s="1">
        <v>7.335</v>
      </c>
      <c r="Q1264" s="16">
        <v>731.38</v>
      </c>
      <c r="S1264" s="1"/>
    </row>
    <row r="1265" spans="1:19" x14ac:dyDescent="0.2">
      <c r="A1265" s="42">
        <f t="shared" si="59"/>
        <v>43310</v>
      </c>
      <c r="B1265" s="16">
        <v>14.095000000000001</v>
      </c>
      <c r="C1265" s="16">
        <v>97.68</v>
      </c>
      <c r="D1265" s="16">
        <v>24.76</v>
      </c>
      <c r="E1265" s="16">
        <v>23.19</v>
      </c>
      <c r="F1265" s="16">
        <v>28.36</v>
      </c>
      <c r="G1265" s="16">
        <v>3.16</v>
      </c>
      <c r="H1265" s="16">
        <v>7.88</v>
      </c>
      <c r="I1265" s="16">
        <v>319.06</v>
      </c>
      <c r="J1265" s="41">
        <v>2.6</v>
      </c>
      <c r="K1265" s="16">
        <v>13.25</v>
      </c>
      <c r="L1265" s="16">
        <v>25.72</v>
      </c>
      <c r="M1265" s="16">
        <v>30.088896991291737</v>
      </c>
      <c r="N1265" s="16">
        <f t="shared" si="57"/>
        <v>2.2708601502861687</v>
      </c>
      <c r="O1265" s="41">
        <f t="shared" si="58"/>
        <v>2.2708601502861687</v>
      </c>
      <c r="P1265" s="1">
        <v>8.4280000000000008</v>
      </c>
      <c r="Q1265" s="16">
        <v>730.89</v>
      </c>
      <c r="S1265" s="1"/>
    </row>
    <row r="1266" spans="1:19" x14ac:dyDescent="0.2">
      <c r="A1266" s="42">
        <f t="shared" si="59"/>
        <v>43311</v>
      </c>
      <c r="B1266" s="16">
        <v>6.86</v>
      </c>
      <c r="C1266" s="16">
        <v>99.83</v>
      </c>
      <c r="D1266" s="16">
        <v>23.27</v>
      </c>
      <c r="E1266" s="16">
        <v>21.83</v>
      </c>
      <c r="F1266" s="16">
        <v>25.62</v>
      </c>
      <c r="G1266" s="16">
        <v>3.39</v>
      </c>
      <c r="H1266" s="16">
        <v>8.25</v>
      </c>
      <c r="I1266" s="16">
        <v>310.76</v>
      </c>
      <c r="J1266" s="41">
        <v>1.08</v>
      </c>
      <c r="K1266" s="16">
        <v>6.26</v>
      </c>
      <c r="L1266" s="16">
        <v>25.92</v>
      </c>
      <c r="M1266" s="16">
        <v>14.896315643503106</v>
      </c>
      <c r="N1266" s="16">
        <f t="shared" si="57"/>
        <v>2.3796031379397933</v>
      </c>
      <c r="O1266" s="41">
        <f t="shared" si="58"/>
        <v>2.3796031379397933</v>
      </c>
      <c r="P1266" s="1">
        <v>3.9990000000000001</v>
      </c>
      <c r="Q1266" s="16">
        <v>731.11</v>
      </c>
      <c r="S1266" s="1"/>
    </row>
    <row r="1267" spans="1:19" x14ac:dyDescent="0.2">
      <c r="A1267" s="42">
        <f t="shared" si="59"/>
        <v>43312</v>
      </c>
      <c r="B1267" s="16">
        <v>2.79</v>
      </c>
      <c r="C1267" s="16">
        <v>97.24</v>
      </c>
      <c r="D1267" s="16">
        <v>24.51</v>
      </c>
      <c r="E1267" s="16">
        <v>22.82</v>
      </c>
      <c r="F1267" s="16">
        <v>30.36</v>
      </c>
      <c r="G1267" s="16">
        <v>2.88</v>
      </c>
      <c r="H1267" s="16">
        <v>8.02</v>
      </c>
      <c r="I1267" s="16">
        <v>329.81</v>
      </c>
      <c r="J1267" s="41">
        <v>2.6</v>
      </c>
      <c r="K1267" s="16">
        <v>12.44</v>
      </c>
      <c r="L1267" s="16">
        <v>25.76</v>
      </c>
      <c r="M1267" s="16">
        <v>28.589856463629474</v>
      </c>
      <c r="N1267" s="16">
        <f t="shared" si="57"/>
        <v>2.2982199729605686</v>
      </c>
      <c r="O1267" s="41">
        <f t="shared" si="58"/>
        <v>2.2982199729605686</v>
      </c>
      <c r="P1267" s="1">
        <v>7.8049999999999997</v>
      </c>
      <c r="Q1267" s="16">
        <v>730.82</v>
      </c>
      <c r="S1267" s="1"/>
    </row>
    <row r="1268" spans="1:19" x14ac:dyDescent="0.2">
      <c r="A1268" s="42">
        <f t="shared" si="59"/>
        <v>43313</v>
      </c>
      <c r="B1268" s="16">
        <v>16.260000000000002</v>
      </c>
      <c r="C1268" s="16">
        <v>97.99</v>
      </c>
      <c r="D1268" s="16">
        <v>23.93</v>
      </c>
      <c r="E1268" s="16">
        <v>22.39</v>
      </c>
      <c r="F1268" s="16">
        <v>28.75</v>
      </c>
      <c r="G1268" s="16">
        <v>2.17</v>
      </c>
      <c r="H1268" s="16">
        <v>10.25</v>
      </c>
      <c r="I1268" s="16">
        <v>322.70999999999998</v>
      </c>
      <c r="J1268" s="41">
        <v>1.76</v>
      </c>
      <c r="K1268" s="16">
        <v>9.1300000000000008</v>
      </c>
      <c r="L1268" s="16">
        <v>25.86</v>
      </c>
      <c r="M1268" s="16">
        <v>21.536330780788433</v>
      </c>
      <c r="N1268" s="16">
        <f t="shared" si="57"/>
        <v>2.3588533166252388</v>
      </c>
      <c r="O1268" s="41">
        <f t="shared" si="58"/>
        <v>2.3588533166252388</v>
      </c>
      <c r="P1268" s="1">
        <v>4.7450000000000001</v>
      </c>
      <c r="Q1268" s="16">
        <v>730.12</v>
      </c>
      <c r="S1268" s="1"/>
    </row>
    <row r="1269" spans="1:19" x14ac:dyDescent="0.2">
      <c r="A1269" s="42">
        <f t="shared" si="59"/>
        <v>43314</v>
      </c>
      <c r="B1269" s="16">
        <v>0</v>
      </c>
      <c r="C1269" s="16">
        <v>88.93</v>
      </c>
      <c r="D1269" s="16">
        <v>25.75</v>
      </c>
      <c r="E1269" s="16">
        <v>22.27</v>
      </c>
      <c r="F1269" s="16">
        <v>31.13</v>
      </c>
      <c r="G1269" s="16">
        <v>1.81</v>
      </c>
      <c r="H1269" s="16">
        <v>6.37</v>
      </c>
      <c r="I1269" s="16">
        <v>110.8</v>
      </c>
      <c r="J1269" s="41">
        <v>4.49</v>
      </c>
      <c r="K1269" s="16">
        <v>20.84</v>
      </c>
      <c r="L1269" s="16">
        <v>25.89</v>
      </c>
      <c r="M1269" s="16">
        <v>47.900695261044724</v>
      </c>
      <c r="N1269" s="16">
        <f t="shared" si="57"/>
        <v>2.2984978532171172</v>
      </c>
      <c r="O1269" s="41">
        <f t="shared" si="58"/>
        <v>2.2984978532171172</v>
      </c>
      <c r="P1269" s="1">
        <v>12.129</v>
      </c>
      <c r="Q1269" s="16">
        <v>729.95</v>
      </c>
      <c r="S1269" s="1"/>
    </row>
    <row r="1270" spans="1:19" x14ac:dyDescent="0.2">
      <c r="A1270" s="42">
        <f t="shared" si="59"/>
        <v>43315</v>
      </c>
      <c r="B1270" s="16">
        <v>4.32</v>
      </c>
      <c r="C1270" s="16">
        <v>95.51</v>
      </c>
      <c r="D1270" s="16">
        <v>24.51</v>
      </c>
      <c r="E1270" s="16">
        <v>22.65</v>
      </c>
      <c r="F1270" s="16">
        <v>29.17</v>
      </c>
      <c r="G1270" s="16">
        <v>3.08</v>
      </c>
      <c r="H1270" s="16">
        <v>7.76</v>
      </c>
      <c r="I1270" s="16">
        <v>8.51</v>
      </c>
      <c r="J1270" s="41">
        <v>1.93</v>
      </c>
      <c r="K1270" s="16">
        <v>8.76</v>
      </c>
      <c r="L1270" s="16">
        <v>25.89</v>
      </c>
      <c r="M1270" s="16">
        <v>20.46211920266596</v>
      </c>
      <c r="N1270" s="16">
        <f t="shared" si="57"/>
        <v>2.3358583564687168</v>
      </c>
      <c r="O1270" s="41">
        <f t="shared" si="58"/>
        <v>2.3358583564687168</v>
      </c>
      <c r="P1270" s="1">
        <v>4.5780000000000003</v>
      </c>
      <c r="Q1270" s="16">
        <v>730.63</v>
      </c>
      <c r="S1270" s="1"/>
    </row>
    <row r="1271" spans="1:19" x14ac:dyDescent="0.2">
      <c r="A1271" s="42">
        <f t="shared" si="59"/>
        <v>43316</v>
      </c>
      <c r="B1271" s="16">
        <v>28.954999999999998</v>
      </c>
      <c r="C1271" s="16">
        <v>98.65</v>
      </c>
      <c r="D1271" s="16">
        <v>23.95</v>
      </c>
      <c r="E1271" s="16">
        <v>22.05</v>
      </c>
      <c r="F1271" s="16">
        <v>29.1</v>
      </c>
      <c r="G1271" s="16">
        <v>2.64</v>
      </c>
      <c r="H1271" s="16">
        <v>10.02</v>
      </c>
      <c r="I1271" s="16">
        <v>318.77999999999997</v>
      </c>
      <c r="J1271" s="41">
        <v>1.74</v>
      </c>
      <c r="K1271" s="16">
        <v>8.7100000000000009</v>
      </c>
      <c r="L1271" s="16">
        <v>25.92</v>
      </c>
      <c r="M1271" s="16">
        <v>20.580141644209856</v>
      </c>
      <c r="N1271" s="16">
        <f t="shared" si="57"/>
        <v>2.3628176399781693</v>
      </c>
      <c r="O1271" s="41">
        <f t="shared" si="58"/>
        <v>2.3628176399781693</v>
      </c>
      <c r="P1271" s="1">
        <v>5.0839999999999996</v>
      </c>
      <c r="Q1271" s="16">
        <v>730.48</v>
      </c>
      <c r="S1271" s="1"/>
    </row>
    <row r="1272" spans="1:19" x14ac:dyDescent="0.2">
      <c r="A1272" s="42">
        <f t="shared" si="59"/>
        <v>43317</v>
      </c>
      <c r="B1272" s="16">
        <v>0.25</v>
      </c>
      <c r="C1272" s="16">
        <v>89.58</v>
      </c>
      <c r="D1272" s="16">
        <v>25.83</v>
      </c>
      <c r="E1272" s="16">
        <v>22.86</v>
      </c>
      <c r="F1272" s="16">
        <v>30.52</v>
      </c>
      <c r="G1272" s="16">
        <v>3.48</v>
      </c>
      <c r="H1272" s="16">
        <v>9.31</v>
      </c>
      <c r="I1272" s="16">
        <v>20.16</v>
      </c>
      <c r="J1272" s="41">
        <v>4.63</v>
      </c>
      <c r="K1272" s="16">
        <v>21.15</v>
      </c>
      <c r="L1272" s="16">
        <v>25.89</v>
      </c>
      <c r="M1272" s="16">
        <v>47.975517687382229</v>
      </c>
      <c r="N1272" s="16">
        <f t="shared" si="57"/>
        <v>2.2683459899471505</v>
      </c>
      <c r="O1272" s="41">
        <f t="shared" si="58"/>
        <v>2.2683459899471505</v>
      </c>
      <c r="P1272" s="1">
        <v>10.881</v>
      </c>
      <c r="Q1272" s="16">
        <v>729.75</v>
      </c>
      <c r="S1272" s="1"/>
    </row>
    <row r="1273" spans="1:19" x14ac:dyDescent="0.2">
      <c r="A1273" s="42">
        <f t="shared" si="59"/>
        <v>43318</v>
      </c>
      <c r="B1273" s="16">
        <v>3.1749999999999998</v>
      </c>
      <c r="C1273" s="16">
        <v>96</v>
      </c>
      <c r="D1273" s="16">
        <v>25.04</v>
      </c>
      <c r="E1273" s="16">
        <v>23.75</v>
      </c>
      <c r="F1273" s="16">
        <v>29.94</v>
      </c>
      <c r="G1273" s="16">
        <v>3.02</v>
      </c>
      <c r="H1273" s="16">
        <v>8.9</v>
      </c>
      <c r="I1273" s="16">
        <v>346.12</v>
      </c>
      <c r="J1273" s="41">
        <v>2.6</v>
      </c>
      <c r="K1273" s="16">
        <v>13.43</v>
      </c>
      <c r="L1273" s="16">
        <v>25.84</v>
      </c>
      <c r="M1273" s="16">
        <v>30.693697204181412</v>
      </c>
      <c r="N1273" s="16">
        <f t="shared" si="57"/>
        <v>2.285457721830336</v>
      </c>
      <c r="O1273" s="41">
        <f t="shared" si="58"/>
        <v>2.285457721830336</v>
      </c>
      <c r="P1273" s="1">
        <v>7.5490000000000004</v>
      </c>
      <c r="Q1273" s="16">
        <v>729.15</v>
      </c>
      <c r="S1273" s="1"/>
    </row>
    <row r="1274" spans="1:19" x14ac:dyDescent="0.2">
      <c r="A1274" s="42">
        <f t="shared" si="59"/>
        <v>43319</v>
      </c>
      <c r="B1274" s="16">
        <v>3.3049999999999997</v>
      </c>
      <c r="C1274" s="16">
        <v>96.77</v>
      </c>
      <c r="D1274" s="16">
        <v>25.43</v>
      </c>
      <c r="E1274" s="16">
        <v>23.61</v>
      </c>
      <c r="F1274" s="16">
        <v>30.59</v>
      </c>
      <c r="G1274" s="16">
        <v>2.44</v>
      </c>
      <c r="H1274" s="16">
        <v>9.02</v>
      </c>
      <c r="I1274" s="16">
        <v>331.18</v>
      </c>
      <c r="J1274" s="41">
        <v>3.3</v>
      </c>
      <c r="K1274" s="16">
        <v>16.41</v>
      </c>
      <c r="L1274" s="16">
        <v>25.79</v>
      </c>
      <c r="M1274" s="16">
        <v>37.528803610138866</v>
      </c>
      <c r="N1274" s="16">
        <f t="shared" si="57"/>
        <v>2.2869472035428924</v>
      </c>
      <c r="O1274" s="41">
        <f t="shared" si="58"/>
        <v>2.2869472035428924</v>
      </c>
      <c r="P1274" s="1">
        <v>10.371</v>
      </c>
      <c r="Q1274" s="16">
        <v>729.35</v>
      </c>
      <c r="S1274" s="1"/>
    </row>
    <row r="1275" spans="1:19" x14ac:dyDescent="0.2">
      <c r="A1275" s="42">
        <f t="shared" si="59"/>
        <v>43320</v>
      </c>
      <c r="B1275" s="16">
        <v>0.125</v>
      </c>
      <c r="C1275" s="16">
        <v>96.22</v>
      </c>
      <c r="D1275" s="16">
        <v>25.87</v>
      </c>
      <c r="E1275" s="16">
        <v>23.74</v>
      </c>
      <c r="F1275" s="16">
        <v>29.5</v>
      </c>
      <c r="G1275" s="16">
        <v>3.19</v>
      </c>
      <c r="H1275" s="16">
        <v>7.9</v>
      </c>
      <c r="I1275" s="16">
        <v>340.34</v>
      </c>
      <c r="J1275" s="41">
        <v>3.01</v>
      </c>
      <c r="K1275" s="16">
        <v>14.83</v>
      </c>
      <c r="L1275" s="16">
        <v>25.76</v>
      </c>
      <c r="M1275" s="16">
        <v>34.029775178480861</v>
      </c>
      <c r="N1275" s="16">
        <f t="shared" si="57"/>
        <v>2.2946578003021485</v>
      </c>
      <c r="O1275" s="41">
        <f t="shared" si="58"/>
        <v>2.2946578003021485</v>
      </c>
      <c r="P1275" s="1">
        <v>8.702</v>
      </c>
      <c r="Q1275" s="16">
        <v>729.46</v>
      </c>
      <c r="S1275" s="1"/>
    </row>
    <row r="1276" spans="1:19" x14ac:dyDescent="0.2">
      <c r="A1276" s="42">
        <f t="shared" si="59"/>
        <v>43321</v>
      </c>
      <c r="B1276" s="16">
        <v>17.274999999999999</v>
      </c>
      <c r="C1276" s="16">
        <v>95.63</v>
      </c>
      <c r="D1276" s="16">
        <v>25.24</v>
      </c>
      <c r="E1276" s="16">
        <v>22.73</v>
      </c>
      <c r="F1276" s="16">
        <v>30.56</v>
      </c>
      <c r="G1276" s="16">
        <v>2.68</v>
      </c>
      <c r="H1276" s="16">
        <v>7.35</v>
      </c>
      <c r="I1276" s="16">
        <v>339.71</v>
      </c>
      <c r="J1276" s="41">
        <v>2.3199999999999998</v>
      </c>
      <c r="K1276" s="16">
        <v>10.6</v>
      </c>
      <c r="L1276" s="16">
        <v>25.86</v>
      </c>
      <c r="M1276" s="16">
        <v>24.689067890551893</v>
      </c>
      <c r="N1276" s="16">
        <f t="shared" si="57"/>
        <v>2.329157348165273</v>
      </c>
      <c r="O1276" s="41">
        <f t="shared" si="58"/>
        <v>2.329157348165273</v>
      </c>
      <c r="P1276" s="1">
        <v>5.89</v>
      </c>
      <c r="Q1276" s="16">
        <v>729.83</v>
      </c>
      <c r="S1276" s="1"/>
    </row>
    <row r="1277" spans="1:19" x14ac:dyDescent="0.2">
      <c r="A1277" s="42">
        <f t="shared" si="59"/>
        <v>43322</v>
      </c>
      <c r="B1277" s="16">
        <v>11.43</v>
      </c>
      <c r="C1277" s="16">
        <v>97.69</v>
      </c>
      <c r="D1277" s="16">
        <v>24.85</v>
      </c>
      <c r="E1277" s="16">
        <v>22.29</v>
      </c>
      <c r="F1277" s="16">
        <v>29.59</v>
      </c>
      <c r="G1277" s="16">
        <v>2.66</v>
      </c>
      <c r="H1277" s="16">
        <v>8.6</v>
      </c>
      <c r="I1277" s="16">
        <v>347.28</v>
      </c>
      <c r="J1277" s="41">
        <v>2.0099999999999998</v>
      </c>
      <c r="K1277" s="16">
        <v>9.68</v>
      </c>
      <c r="L1277" s="16">
        <v>25.89</v>
      </c>
      <c r="M1277" s="16">
        <v>22.521982327737778</v>
      </c>
      <c r="N1277" s="16">
        <f t="shared" si="57"/>
        <v>2.3266510669150597</v>
      </c>
      <c r="O1277" s="41">
        <f t="shared" si="58"/>
        <v>2.3266510669150597</v>
      </c>
      <c r="P1277" s="1">
        <v>5.0369999999999999</v>
      </c>
      <c r="Q1277" s="16">
        <v>730.57</v>
      </c>
      <c r="S1277" s="1"/>
    </row>
    <row r="1278" spans="1:19" x14ac:dyDescent="0.2">
      <c r="A1278" s="42">
        <f t="shared" si="59"/>
        <v>43323</v>
      </c>
      <c r="B1278" s="16">
        <v>8.6350000000000016</v>
      </c>
      <c r="C1278" s="16">
        <v>95.36</v>
      </c>
      <c r="D1278" s="16">
        <v>25.5</v>
      </c>
      <c r="E1278" s="16">
        <v>23.94</v>
      </c>
      <c r="F1278" s="16">
        <v>29.88</v>
      </c>
      <c r="G1278" s="16">
        <v>3.23</v>
      </c>
      <c r="H1278" s="16">
        <v>8.27</v>
      </c>
      <c r="I1278" s="16">
        <v>356.5</v>
      </c>
      <c r="J1278" s="41">
        <v>2.71</v>
      </c>
      <c r="K1278" s="16">
        <v>12.54</v>
      </c>
      <c r="L1278" s="16">
        <v>25.89</v>
      </c>
      <c r="M1278" s="16">
        <v>28.621306074699735</v>
      </c>
      <c r="N1278" s="16">
        <f t="shared" si="57"/>
        <v>2.2824008034050829</v>
      </c>
      <c r="O1278" s="41">
        <f t="shared" si="58"/>
        <v>2.2824008034050829</v>
      </c>
      <c r="P1278" s="1">
        <v>6.1929999999999996</v>
      </c>
      <c r="Q1278" s="16">
        <v>730.63</v>
      </c>
      <c r="S1278" s="1"/>
    </row>
    <row r="1279" spans="1:19" x14ac:dyDescent="0.2">
      <c r="A1279" s="42">
        <f t="shared" si="59"/>
        <v>43324</v>
      </c>
      <c r="B1279" s="16">
        <v>0.125</v>
      </c>
      <c r="C1279" s="16">
        <v>95.79</v>
      </c>
      <c r="D1279" s="16">
        <v>25.53</v>
      </c>
      <c r="E1279" s="16">
        <v>23.66</v>
      </c>
      <c r="F1279" s="16">
        <v>28.86</v>
      </c>
      <c r="G1279" s="16">
        <v>3.79</v>
      </c>
      <c r="H1279" s="16">
        <v>9.39</v>
      </c>
      <c r="I1279" s="16">
        <v>343.99</v>
      </c>
      <c r="J1279" s="41">
        <v>3.26</v>
      </c>
      <c r="K1279" s="16">
        <v>16.23</v>
      </c>
      <c r="L1279" s="16">
        <v>25.89</v>
      </c>
      <c r="M1279" s="16">
        <v>36.863868976081882</v>
      </c>
      <c r="N1279" s="16">
        <f t="shared" si="57"/>
        <v>2.2713412801036279</v>
      </c>
      <c r="O1279" s="41">
        <f t="shared" si="58"/>
        <v>2.2713412801036279</v>
      </c>
      <c r="P1279" s="1">
        <v>9.4550000000000001</v>
      </c>
      <c r="Q1279" s="16">
        <v>730.6</v>
      </c>
      <c r="S1279" s="1"/>
    </row>
    <row r="1280" spans="1:19" x14ac:dyDescent="0.2">
      <c r="A1280" s="42">
        <f t="shared" si="59"/>
        <v>43325</v>
      </c>
      <c r="B1280" s="16">
        <v>11.68</v>
      </c>
      <c r="C1280" s="16">
        <v>97.62</v>
      </c>
      <c r="D1280" s="16">
        <v>24.86</v>
      </c>
      <c r="E1280" s="16">
        <v>23.3</v>
      </c>
      <c r="F1280" s="16">
        <v>29.68</v>
      </c>
      <c r="G1280" s="16">
        <v>2.97</v>
      </c>
      <c r="H1280" s="16">
        <v>10.07</v>
      </c>
      <c r="I1280" s="16">
        <v>322.7</v>
      </c>
      <c r="J1280" s="41">
        <v>2</v>
      </c>
      <c r="K1280" s="16">
        <v>9.6199999999999992</v>
      </c>
      <c r="L1280" s="16">
        <v>25.93</v>
      </c>
      <c r="M1280" s="16">
        <v>22.420289491941901</v>
      </c>
      <c r="N1280" s="16">
        <f t="shared" si="57"/>
        <v>2.3305914232787841</v>
      </c>
      <c r="O1280" s="41">
        <f t="shared" si="58"/>
        <v>2.3305914232787841</v>
      </c>
      <c r="P1280" s="1">
        <v>5.0599999999999996</v>
      </c>
      <c r="Q1280" s="16">
        <v>730.26</v>
      </c>
      <c r="S1280" s="1"/>
    </row>
    <row r="1281" spans="1:19" x14ac:dyDescent="0.2">
      <c r="A1281" s="42">
        <f t="shared" si="59"/>
        <v>43326</v>
      </c>
      <c r="B1281" s="16">
        <v>24.765000000000001</v>
      </c>
      <c r="C1281" s="16">
        <v>95.14</v>
      </c>
      <c r="D1281" s="16">
        <v>24.48</v>
      </c>
      <c r="E1281" s="16">
        <v>20.66</v>
      </c>
      <c r="F1281" s="16">
        <v>31.02</v>
      </c>
      <c r="G1281" s="16">
        <v>2.93</v>
      </c>
      <c r="H1281" s="16">
        <v>9.51</v>
      </c>
      <c r="I1281" s="16">
        <v>335.52</v>
      </c>
      <c r="J1281" s="41">
        <v>3.43</v>
      </c>
      <c r="K1281" s="16">
        <v>16.32</v>
      </c>
      <c r="L1281" s="16">
        <v>26</v>
      </c>
      <c r="M1281" s="16">
        <v>37.56733802370298</v>
      </c>
      <c r="N1281" s="16">
        <f t="shared" si="57"/>
        <v>2.3019202220406236</v>
      </c>
      <c r="O1281" s="41">
        <f t="shared" si="58"/>
        <v>2.3019202220406236</v>
      </c>
      <c r="P1281" s="1">
        <v>10.144</v>
      </c>
      <c r="Q1281" s="16">
        <v>730.58</v>
      </c>
      <c r="S1281" s="1"/>
    </row>
    <row r="1282" spans="1:19" x14ac:dyDescent="0.2">
      <c r="A1282" s="42">
        <f t="shared" si="59"/>
        <v>43327</v>
      </c>
      <c r="B1282" s="16">
        <v>0.63500000000000001</v>
      </c>
      <c r="C1282" s="16">
        <v>97.79</v>
      </c>
      <c r="D1282" s="16">
        <v>23.16</v>
      </c>
      <c r="E1282" s="16">
        <v>21.41</v>
      </c>
      <c r="F1282" s="16">
        <v>26.21</v>
      </c>
      <c r="G1282" s="16">
        <v>2.8</v>
      </c>
      <c r="H1282" s="16">
        <v>6.8</v>
      </c>
      <c r="I1282" s="16">
        <v>310.33</v>
      </c>
      <c r="J1282" s="41">
        <v>1.52</v>
      </c>
      <c r="K1282" s="16">
        <v>7.87</v>
      </c>
      <c r="L1282" s="16">
        <v>26.18</v>
      </c>
      <c r="M1282" s="16">
        <v>18.563132934222793</v>
      </c>
      <c r="N1282" s="16">
        <f t="shared" si="57"/>
        <v>2.358720830269732</v>
      </c>
      <c r="O1282" s="41">
        <f t="shared" si="58"/>
        <v>2.358720830269732</v>
      </c>
      <c r="P1282" s="1">
        <v>3.9020000000000001</v>
      </c>
      <c r="Q1282" s="16">
        <v>730.9</v>
      </c>
      <c r="S1282" s="1"/>
    </row>
    <row r="1283" spans="1:19" x14ac:dyDescent="0.2">
      <c r="A1283" s="42">
        <f t="shared" si="59"/>
        <v>43328</v>
      </c>
      <c r="B1283" s="16">
        <v>0.25</v>
      </c>
      <c r="C1283" s="16">
        <v>95.19</v>
      </c>
      <c r="D1283" s="16">
        <v>24.95</v>
      </c>
      <c r="E1283" s="16">
        <v>23.11</v>
      </c>
      <c r="F1283" s="16">
        <v>29</v>
      </c>
      <c r="G1283" s="16">
        <v>3.19</v>
      </c>
      <c r="H1283" s="16">
        <v>8.9600000000000009</v>
      </c>
      <c r="I1283" s="16">
        <v>323.77999999999997</v>
      </c>
      <c r="J1283" s="41">
        <v>3.91</v>
      </c>
      <c r="K1283" s="16">
        <v>19.89</v>
      </c>
      <c r="L1283" s="16">
        <v>26.03</v>
      </c>
      <c r="M1283" s="16">
        <v>44.779580562412356</v>
      </c>
      <c r="N1283" s="16">
        <f t="shared" si="57"/>
        <v>2.251361516461154</v>
      </c>
      <c r="O1283" s="41">
        <f t="shared" si="58"/>
        <v>2.251361516461154</v>
      </c>
      <c r="P1283" s="1">
        <v>11.634</v>
      </c>
      <c r="Q1283" s="16">
        <v>731.58</v>
      </c>
      <c r="S1283" s="1"/>
    </row>
    <row r="1284" spans="1:19" x14ac:dyDescent="0.2">
      <c r="A1284" s="42">
        <f t="shared" si="59"/>
        <v>43329</v>
      </c>
      <c r="B1284" s="16">
        <v>0.125</v>
      </c>
      <c r="C1284" s="16">
        <v>91.21</v>
      </c>
      <c r="D1284" s="16">
        <v>26.17</v>
      </c>
      <c r="E1284" s="16">
        <v>23.64</v>
      </c>
      <c r="F1284" s="16">
        <v>30.69</v>
      </c>
      <c r="G1284" s="16">
        <v>2.87</v>
      </c>
      <c r="H1284" s="16">
        <v>7.29</v>
      </c>
      <c r="I1284" s="16">
        <v>350.21</v>
      </c>
      <c r="J1284" s="41">
        <v>3.5</v>
      </c>
      <c r="K1284" s="16">
        <v>15.82</v>
      </c>
      <c r="L1284" s="16">
        <v>25.97</v>
      </c>
      <c r="M1284" s="16">
        <v>36.338556791171989</v>
      </c>
      <c r="N1284" s="16">
        <f t="shared" si="57"/>
        <v>2.2970010613888743</v>
      </c>
      <c r="O1284" s="41">
        <f t="shared" si="58"/>
        <v>2.2970010613888743</v>
      </c>
      <c r="P1284" s="1">
        <v>7.1769999999999996</v>
      </c>
      <c r="Q1284" s="16">
        <v>731.85</v>
      </c>
      <c r="S1284" s="1"/>
    </row>
    <row r="1285" spans="1:19" x14ac:dyDescent="0.2">
      <c r="A1285" s="42">
        <f t="shared" si="59"/>
        <v>43330</v>
      </c>
      <c r="B1285" s="16">
        <v>0.125</v>
      </c>
      <c r="C1285" s="16">
        <v>92.75</v>
      </c>
      <c r="D1285" s="16">
        <v>25.69</v>
      </c>
      <c r="E1285" s="16">
        <v>23.27</v>
      </c>
      <c r="F1285" s="16">
        <v>31</v>
      </c>
      <c r="G1285" s="16">
        <v>3.57</v>
      </c>
      <c r="H1285" s="16">
        <v>9.15</v>
      </c>
      <c r="I1285" s="16">
        <v>351.97</v>
      </c>
      <c r="J1285" s="41">
        <v>3.57</v>
      </c>
      <c r="K1285" s="16">
        <v>15.98</v>
      </c>
      <c r="L1285" s="16">
        <v>25.99</v>
      </c>
      <c r="M1285" s="16">
        <v>36.075641498625799</v>
      </c>
      <c r="N1285" s="16">
        <f t="shared" si="57"/>
        <v>2.2575495305773341</v>
      </c>
      <c r="O1285" s="41">
        <f t="shared" si="58"/>
        <v>2.2575495305773341</v>
      </c>
      <c r="P1285" s="1">
        <v>8.2309999999999999</v>
      </c>
      <c r="Q1285" s="16">
        <v>731.08</v>
      </c>
      <c r="S1285" s="1"/>
    </row>
    <row r="1286" spans="1:19" x14ac:dyDescent="0.2">
      <c r="A1286" s="42">
        <f t="shared" si="59"/>
        <v>43331</v>
      </c>
      <c r="B1286" s="16">
        <v>2.0299999999999998</v>
      </c>
      <c r="C1286" s="16">
        <v>98.57</v>
      </c>
      <c r="D1286" s="16">
        <v>24.15</v>
      </c>
      <c r="E1286" s="16">
        <v>21.67</v>
      </c>
      <c r="F1286" s="16">
        <v>26.59</v>
      </c>
      <c r="G1286" s="16">
        <v>2.4</v>
      </c>
      <c r="H1286" s="16">
        <v>9.02</v>
      </c>
      <c r="I1286" s="16">
        <v>330.01</v>
      </c>
      <c r="J1286" s="41">
        <v>1.38</v>
      </c>
      <c r="K1286" s="16">
        <v>7.36</v>
      </c>
      <c r="L1286" s="16">
        <v>26.15</v>
      </c>
      <c r="M1286" s="16">
        <v>17.741900645149027</v>
      </c>
      <c r="N1286" s="16">
        <f t="shared" si="57"/>
        <v>2.4105843267865525</v>
      </c>
      <c r="O1286" s="41">
        <f t="shared" si="58"/>
        <v>2.4105843267865525</v>
      </c>
      <c r="P1286" s="1">
        <v>3.2029999999999998</v>
      </c>
      <c r="Q1286" s="16">
        <v>730.8</v>
      </c>
      <c r="S1286" s="1"/>
    </row>
    <row r="1287" spans="1:19" x14ac:dyDescent="0.2">
      <c r="A1287" s="42">
        <f t="shared" si="59"/>
        <v>43332</v>
      </c>
      <c r="B1287" s="16">
        <v>0.25</v>
      </c>
      <c r="C1287" s="16">
        <v>96.51</v>
      </c>
      <c r="D1287" s="16">
        <v>25.15</v>
      </c>
      <c r="E1287" s="16">
        <v>23.59</v>
      </c>
      <c r="F1287" s="16">
        <v>29.37</v>
      </c>
      <c r="G1287" s="16">
        <v>2.91</v>
      </c>
      <c r="H1287" s="16">
        <v>9</v>
      </c>
      <c r="I1287" s="16">
        <v>316.06</v>
      </c>
      <c r="J1287" s="41">
        <v>3.38</v>
      </c>
      <c r="K1287" s="16">
        <v>17.579999999999998</v>
      </c>
      <c r="L1287" s="16">
        <v>26</v>
      </c>
      <c r="M1287" s="16">
        <v>39.495354702364857</v>
      </c>
      <c r="N1287" s="16">
        <f t="shared" si="57"/>
        <v>2.2466072071879899</v>
      </c>
      <c r="O1287" s="41">
        <f t="shared" si="58"/>
        <v>2.2466072071879899</v>
      </c>
      <c r="P1287" s="1">
        <v>11.132</v>
      </c>
      <c r="Q1287" s="16">
        <v>730.66</v>
      </c>
      <c r="S1287" s="1"/>
    </row>
    <row r="1288" spans="1:19" x14ac:dyDescent="0.2">
      <c r="A1288" s="42">
        <f t="shared" si="59"/>
        <v>43333</v>
      </c>
      <c r="B1288" s="16">
        <v>0</v>
      </c>
      <c r="C1288" s="16">
        <v>93.74</v>
      </c>
      <c r="D1288" s="16">
        <v>26.04</v>
      </c>
      <c r="E1288" s="16">
        <v>23.86</v>
      </c>
      <c r="F1288" s="16">
        <v>30.26</v>
      </c>
      <c r="G1288" s="16">
        <v>3.56</v>
      </c>
      <c r="H1288" s="16">
        <v>9.84</v>
      </c>
      <c r="I1288" s="16">
        <v>354.92</v>
      </c>
      <c r="J1288" s="41">
        <v>3.9</v>
      </c>
      <c r="K1288" s="16">
        <v>19.27</v>
      </c>
      <c r="L1288" s="16">
        <v>25.96</v>
      </c>
      <c r="M1288" s="16">
        <v>43.526261721244126</v>
      </c>
      <c r="N1288" s="16">
        <f t="shared" si="57"/>
        <v>2.2587577437075312</v>
      </c>
      <c r="O1288" s="41">
        <f t="shared" si="58"/>
        <v>2.2587577437075312</v>
      </c>
      <c r="P1288" s="1">
        <v>10.483000000000001</v>
      </c>
      <c r="Q1288" s="16">
        <v>730.45</v>
      </c>
      <c r="S1288" s="1"/>
    </row>
    <row r="1289" spans="1:19" x14ac:dyDescent="0.2">
      <c r="A1289" s="42">
        <f t="shared" si="59"/>
        <v>43334</v>
      </c>
      <c r="B1289" s="16">
        <v>2.54</v>
      </c>
      <c r="C1289" s="16">
        <v>97.23</v>
      </c>
      <c r="D1289" s="16">
        <v>23.77</v>
      </c>
      <c r="E1289" s="16">
        <v>20.85</v>
      </c>
      <c r="F1289" s="16">
        <v>27.64</v>
      </c>
      <c r="G1289" s="16">
        <v>3</v>
      </c>
      <c r="H1289" s="16">
        <v>11.58</v>
      </c>
      <c r="I1289" s="16">
        <v>341.99</v>
      </c>
      <c r="J1289" s="41">
        <v>0.77</v>
      </c>
      <c r="K1289" s="16">
        <v>3.8</v>
      </c>
      <c r="L1289" s="16">
        <v>26.22</v>
      </c>
      <c r="M1289" s="16">
        <v>9.4636545312063944</v>
      </c>
      <c r="N1289" s="16">
        <f t="shared" si="57"/>
        <v>2.4904354029490512</v>
      </c>
      <c r="O1289" s="41">
        <f t="shared" si="58"/>
        <v>2.4904354029490512</v>
      </c>
      <c r="P1289" s="1">
        <v>0.28799999999999998</v>
      </c>
      <c r="Q1289" s="16">
        <v>730.34</v>
      </c>
      <c r="S1289" s="1"/>
    </row>
    <row r="1290" spans="1:19" x14ac:dyDescent="0.2">
      <c r="A1290" s="42">
        <f t="shared" si="59"/>
        <v>43335</v>
      </c>
      <c r="B1290" s="16">
        <v>5.2050000000000001</v>
      </c>
      <c r="C1290" s="16">
        <v>98.33</v>
      </c>
      <c r="D1290" s="16">
        <v>24.28</v>
      </c>
      <c r="E1290" s="16">
        <v>23.27</v>
      </c>
      <c r="F1290" s="16">
        <v>27.88</v>
      </c>
      <c r="G1290" s="16">
        <v>2.9</v>
      </c>
      <c r="H1290" s="16">
        <v>7.31</v>
      </c>
      <c r="I1290" s="16">
        <v>313.95999999999998</v>
      </c>
      <c r="J1290" s="41">
        <v>2.2999999999999998</v>
      </c>
      <c r="K1290" s="16">
        <v>11.85</v>
      </c>
      <c r="L1290" s="16">
        <v>26.09</v>
      </c>
      <c r="M1290" s="16">
        <v>27.169785563764513</v>
      </c>
      <c r="N1290" s="16">
        <f t="shared" si="57"/>
        <v>2.2928089083345582</v>
      </c>
      <c r="O1290" s="41">
        <f t="shared" si="58"/>
        <v>2.2928089083345582</v>
      </c>
      <c r="P1290" s="1">
        <v>7.23</v>
      </c>
      <c r="Q1290" s="16">
        <v>730.44</v>
      </c>
      <c r="S1290" s="1"/>
    </row>
    <row r="1291" spans="1:19" x14ac:dyDescent="0.2">
      <c r="A1291" s="42">
        <f t="shared" si="59"/>
        <v>43336</v>
      </c>
      <c r="B1291" s="16">
        <v>2.29</v>
      </c>
      <c r="C1291" s="16">
        <v>94.9</v>
      </c>
      <c r="D1291" s="16">
        <v>24.88</v>
      </c>
      <c r="E1291" s="16">
        <v>22.89</v>
      </c>
      <c r="F1291" s="16">
        <v>31.47</v>
      </c>
      <c r="G1291" s="16">
        <v>2.65</v>
      </c>
      <c r="H1291" s="16">
        <v>8.51</v>
      </c>
      <c r="I1291" s="16">
        <v>322.62</v>
      </c>
      <c r="J1291" s="41">
        <v>3.32</v>
      </c>
      <c r="K1291" s="16">
        <v>16.46</v>
      </c>
      <c r="L1291" s="16">
        <v>26.12</v>
      </c>
      <c r="M1291" s="16">
        <v>37.498304399403146</v>
      </c>
      <c r="N1291" s="16">
        <f t="shared" ref="N1291:N1354" si="60">M1291/K1291</f>
        <v>2.2781472903647111</v>
      </c>
      <c r="O1291" s="41">
        <f t="shared" ref="O1291:O1354" si="61">N1291-$N3066</f>
        <v>2.2781472903647111</v>
      </c>
      <c r="P1291" s="1">
        <v>10.061999999999999</v>
      </c>
      <c r="Q1291" s="16">
        <v>729.87</v>
      </c>
      <c r="S1291" s="1"/>
    </row>
    <row r="1292" spans="1:19" x14ac:dyDescent="0.2">
      <c r="A1292" s="42">
        <f t="shared" si="59"/>
        <v>43337</v>
      </c>
      <c r="B1292" s="16">
        <v>1.145</v>
      </c>
      <c r="C1292" s="16">
        <v>98.07</v>
      </c>
      <c r="D1292" s="16">
        <v>24.64</v>
      </c>
      <c r="E1292" s="16">
        <v>23.32</v>
      </c>
      <c r="F1292" s="16">
        <v>28.18</v>
      </c>
      <c r="G1292" s="16">
        <v>3.55</v>
      </c>
      <c r="H1292" s="16">
        <v>8.49</v>
      </c>
      <c r="I1292" s="16">
        <v>322.79000000000002</v>
      </c>
      <c r="J1292" s="41">
        <v>2.52</v>
      </c>
      <c r="K1292" s="16">
        <v>13.52</v>
      </c>
      <c r="L1292" s="16">
        <v>26.03</v>
      </c>
      <c r="M1292" s="16">
        <v>30.741303620938876</v>
      </c>
      <c r="N1292" s="16">
        <f t="shared" si="60"/>
        <v>2.273765060720331</v>
      </c>
      <c r="O1292" s="41">
        <f t="shared" si="61"/>
        <v>2.273765060720331</v>
      </c>
      <c r="P1292" s="1">
        <v>8.6679999999999993</v>
      </c>
      <c r="Q1292" s="16">
        <v>730.3</v>
      </c>
      <c r="S1292" s="1"/>
    </row>
    <row r="1293" spans="1:19" x14ac:dyDescent="0.2">
      <c r="A1293" s="42">
        <f t="shared" si="59"/>
        <v>43338</v>
      </c>
      <c r="B1293" s="16">
        <v>0.89</v>
      </c>
      <c r="C1293" s="16">
        <v>97.56</v>
      </c>
      <c r="D1293" s="16">
        <v>24.47</v>
      </c>
      <c r="E1293" s="16">
        <v>22.62</v>
      </c>
      <c r="F1293" s="16">
        <v>26.81</v>
      </c>
      <c r="G1293" s="16">
        <v>2.82</v>
      </c>
      <c r="H1293" s="16">
        <v>7.98</v>
      </c>
      <c r="I1293" s="16">
        <v>336.39</v>
      </c>
      <c r="J1293" s="41">
        <v>1.54</v>
      </c>
      <c r="K1293" s="16">
        <v>7.26</v>
      </c>
      <c r="L1293" s="16">
        <v>26.12</v>
      </c>
      <c r="M1293" s="16">
        <v>17.49064935670857</v>
      </c>
      <c r="N1293" s="16">
        <f t="shared" si="60"/>
        <v>2.4091803521637147</v>
      </c>
      <c r="O1293" s="41">
        <f t="shared" si="61"/>
        <v>2.4091803521637147</v>
      </c>
      <c r="P1293" s="1">
        <v>3.5390000000000001</v>
      </c>
      <c r="Q1293" s="16">
        <v>730.33</v>
      </c>
      <c r="S1293" s="1"/>
    </row>
    <row r="1294" spans="1:19" x14ac:dyDescent="0.2">
      <c r="A1294" s="42">
        <f t="shared" si="59"/>
        <v>43339</v>
      </c>
      <c r="B1294" s="16">
        <v>2.0299999999999998</v>
      </c>
      <c r="C1294" s="16">
        <v>98.12</v>
      </c>
      <c r="D1294" s="16">
        <v>24.44</v>
      </c>
      <c r="E1294" s="16">
        <v>23.26</v>
      </c>
      <c r="F1294" s="16">
        <v>28.22</v>
      </c>
      <c r="G1294" s="16">
        <v>3.05</v>
      </c>
      <c r="H1294" s="16">
        <v>7.59</v>
      </c>
      <c r="I1294" s="16">
        <v>318.58</v>
      </c>
      <c r="J1294" s="41">
        <v>2.61</v>
      </c>
      <c r="K1294" s="16">
        <v>14.38</v>
      </c>
      <c r="L1294" s="16">
        <v>26.06</v>
      </c>
      <c r="M1294" s="16">
        <v>32.867349169306905</v>
      </c>
      <c r="N1294" s="16">
        <f t="shared" si="60"/>
        <v>2.2856292885470726</v>
      </c>
      <c r="O1294" s="41">
        <f t="shared" si="61"/>
        <v>2.2856292885470726</v>
      </c>
      <c r="P1294" s="1">
        <v>8.6809999999999992</v>
      </c>
      <c r="Q1294" s="16">
        <v>730.33</v>
      </c>
      <c r="S1294" s="1"/>
    </row>
    <row r="1295" spans="1:19" x14ac:dyDescent="0.2">
      <c r="A1295" s="42">
        <f t="shared" si="59"/>
        <v>43340</v>
      </c>
      <c r="B1295" s="16">
        <v>0.63500000000000001</v>
      </c>
      <c r="C1295" s="16">
        <v>97.3</v>
      </c>
      <c r="D1295" s="16">
        <v>24.89</v>
      </c>
      <c r="E1295" s="16">
        <v>21.45</v>
      </c>
      <c r="F1295" s="16">
        <v>29.1</v>
      </c>
      <c r="G1295" s="16">
        <v>2.83</v>
      </c>
      <c r="H1295" s="16">
        <v>8.35</v>
      </c>
      <c r="I1295" s="16">
        <v>323.44</v>
      </c>
      <c r="J1295" s="41">
        <v>2.86</v>
      </c>
      <c r="K1295" s="16">
        <v>14.83</v>
      </c>
      <c r="L1295" s="16">
        <v>25.99</v>
      </c>
      <c r="M1295" s="16">
        <v>33.850581515404691</v>
      </c>
      <c r="N1295" s="16">
        <f t="shared" si="60"/>
        <v>2.2825746133111728</v>
      </c>
      <c r="O1295" s="41">
        <f t="shared" si="61"/>
        <v>2.2825746133111728</v>
      </c>
      <c r="P1295" s="1">
        <v>8.9169999999999998</v>
      </c>
      <c r="Q1295" s="16">
        <v>730.14</v>
      </c>
      <c r="S1295" s="1"/>
    </row>
    <row r="1296" spans="1:19" x14ac:dyDescent="0.2">
      <c r="A1296" s="42">
        <f t="shared" si="59"/>
        <v>43341</v>
      </c>
      <c r="B1296" s="16">
        <v>0.38</v>
      </c>
      <c r="C1296" s="16">
        <v>96.94</v>
      </c>
      <c r="D1296" s="16">
        <v>24.82</v>
      </c>
      <c r="E1296" s="16">
        <v>23.48</v>
      </c>
      <c r="F1296" s="16">
        <v>30.01</v>
      </c>
      <c r="G1296" s="16">
        <v>1.91</v>
      </c>
      <c r="H1296" s="16">
        <v>5.92</v>
      </c>
      <c r="I1296" s="16">
        <v>329.6</v>
      </c>
      <c r="J1296" s="41">
        <v>1.93</v>
      </c>
      <c r="K1296" s="16">
        <v>8.8000000000000007</v>
      </c>
      <c r="L1296" s="16">
        <v>26.01</v>
      </c>
      <c r="M1296" s="16">
        <v>20.950452174559164</v>
      </c>
      <c r="N1296" s="16">
        <f t="shared" si="60"/>
        <v>2.3807332016544502</v>
      </c>
      <c r="O1296" s="41">
        <f t="shared" si="61"/>
        <v>2.3807332016544502</v>
      </c>
      <c r="P1296" s="1">
        <v>4.7089999999999996</v>
      </c>
      <c r="Q1296" s="16">
        <v>730.42</v>
      </c>
      <c r="S1296" s="1"/>
    </row>
    <row r="1297" spans="1:19" x14ac:dyDescent="0.2">
      <c r="A1297" s="42">
        <f t="shared" si="59"/>
        <v>43342</v>
      </c>
      <c r="B1297" s="16">
        <v>27.305</v>
      </c>
      <c r="C1297" s="16">
        <v>97.32</v>
      </c>
      <c r="D1297" s="16">
        <v>24.01</v>
      </c>
      <c r="E1297" s="16">
        <v>21.77</v>
      </c>
      <c r="F1297" s="16">
        <v>28.25</v>
      </c>
      <c r="G1297" s="16">
        <v>2.71</v>
      </c>
      <c r="H1297" s="16">
        <v>8.2899999999999991</v>
      </c>
      <c r="I1297" s="16">
        <v>318.33999999999997</v>
      </c>
      <c r="J1297" s="41">
        <v>2.2200000000000002</v>
      </c>
      <c r="K1297" s="16">
        <v>11.03</v>
      </c>
      <c r="L1297" s="16">
        <v>26.14</v>
      </c>
      <c r="M1297" s="16">
        <v>25.926748326215407</v>
      </c>
      <c r="N1297" s="16">
        <f t="shared" si="60"/>
        <v>2.3505664846976799</v>
      </c>
      <c r="O1297" s="41">
        <f t="shared" si="61"/>
        <v>2.3505664846976799</v>
      </c>
      <c r="P1297" s="1">
        <v>6.4</v>
      </c>
      <c r="Q1297" s="16">
        <v>730.17</v>
      </c>
      <c r="S1297" s="1"/>
    </row>
    <row r="1298" spans="1:19" x14ac:dyDescent="0.2">
      <c r="A1298" s="42">
        <f t="shared" si="59"/>
        <v>43343</v>
      </c>
      <c r="B1298" s="16">
        <v>0</v>
      </c>
      <c r="C1298" s="16">
        <v>94.94</v>
      </c>
      <c r="D1298" s="16">
        <v>25.01</v>
      </c>
      <c r="E1298" s="16">
        <v>23.15</v>
      </c>
      <c r="F1298" s="16">
        <v>29.17</v>
      </c>
      <c r="G1298" s="16">
        <v>3.09</v>
      </c>
      <c r="H1298" s="16">
        <v>8.09</v>
      </c>
      <c r="I1298" s="16">
        <v>321.39</v>
      </c>
      <c r="J1298" s="41">
        <v>3.52</v>
      </c>
      <c r="K1298" s="16">
        <v>18.04</v>
      </c>
      <c r="L1298" s="16">
        <v>26.04</v>
      </c>
      <c r="M1298" s="16">
        <v>40.873435187449182</v>
      </c>
      <c r="N1298" s="16">
        <f t="shared" si="60"/>
        <v>2.2657114848918618</v>
      </c>
      <c r="O1298" s="41">
        <f t="shared" si="61"/>
        <v>2.2657114848918618</v>
      </c>
      <c r="P1298" s="1">
        <v>10.909000000000001</v>
      </c>
      <c r="Q1298" s="16">
        <v>729.89</v>
      </c>
      <c r="S1298" s="1"/>
    </row>
    <row r="1299" spans="1:19" x14ac:dyDescent="0.2">
      <c r="A1299" s="42">
        <f t="shared" si="59"/>
        <v>43344</v>
      </c>
      <c r="B1299" s="16">
        <v>0.125</v>
      </c>
      <c r="C1299" s="16">
        <v>98.65</v>
      </c>
      <c r="D1299" s="16">
        <v>23.99</v>
      </c>
      <c r="E1299" s="16">
        <v>22.89</v>
      </c>
      <c r="F1299" s="16">
        <v>28.19</v>
      </c>
      <c r="G1299" s="16">
        <v>2.84</v>
      </c>
      <c r="H1299" s="16">
        <v>7.04</v>
      </c>
      <c r="I1299" s="16">
        <v>317.56</v>
      </c>
      <c r="J1299" s="41">
        <v>1.54</v>
      </c>
      <c r="K1299" s="16">
        <v>8.73</v>
      </c>
      <c r="L1299" s="16">
        <v>26.08</v>
      </c>
      <c r="M1299" s="16">
        <v>20.333642357442109</v>
      </c>
      <c r="N1299" s="16">
        <f t="shared" si="60"/>
        <v>2.3291686549189126</v>
      </c>
      <c r="O1299" s="41">
        <f t="shared" si="61"/>
        <v>2.3291686549189126</v>
      </c>
      <c r="P1299" s="1">
        <v>4.2130000000000001</v>
      </c>
      <c r="Q1299" s="16">
        <v>729.78</v>
      </c>
      <c r="S1299" s="1"/>
    </row>
    <row r="1300" spans="1:19" x14ac:dyDescent="0.2">
      <c r="A1300" s="42">
        <f t="shared" si="59"/>
        <v>43345</v>
      </c>
      <c r="B1300" s="16">
        <v>0.125</v>
      </c>
      <c r="C1300" s="16">
        <v>96.97</v>
      </c>
      <c r="D1300" s="16">
        <v>25.09</v>
      </c>
      <c r="E1300" s="16">
        <v>23.73</v>
      </c>
      <c r="F1300" s="16">
        <v>27.97</v>
      </c>
      <c r="G1300" s="16">
        <v>2.23</v>
      </c>
      <c r="H1300" s="16">
        <v>6.31</v>
      </c>
      <c r="I1300" s="16">
        <v>319.73</v>
      </c>
      <c r="J1300" s="41">
        <v>2.48</v>
      </c>
      <c r="K1300" s="16">
        <v>12.21</v>
      </c>
      <c r="L1300" s="16">
        <v>25.96</v>
      </c>
      <c r="M1300" s="16">
        <v>28.257129946509739</v>
      </c>
      <c r="N1300" s="16">
        <f t="shared" si="60"/>
        <v>2.3142612568804042</v>
      </c>
      <c r="O1300" s="41">
        <f t="shared" si="61"/>
        <v>2.3142612568804042</v>
      </c>
      <c r="P1300" s="1">
        <v>6.4119999999999999</v>
      </c>
      <c r="Q1300" s="16">
        <v>729.27</v>
      </c>
      <c r="S1300" s="1"/>
    </row>
    <row r="1301" spans="1:19" x14ac:dyDescent="0.2">
      <c r="A1301" s="42">
        <f t="shared" si="59"/>
        <v>43346</v>
      </c>
      <c r="B1301" s="16">
        <v>17.27</v>
      </c>
      <c r="C1301" s="16">
        <v>96.59</v>
      </c>
      <c r="D1301" s="16">
        <v>24.89</v>
      </c>
      <c r="E1301" s="16">
        <v>22.73</v>
      </c>
      <c r="F1301" s="16">
        <v>30.53</v>
      </c>
      <c r="G1301" s="16">
        <v>2.74</v>
      </c>
      <c r="H1301" s="16">
        <v>10.49</v>
      </c>
      <c r="I1301" s="16">
        <v>347.95</v>
      </c>
      <c r="J1301" s="41">
        <v>2.4500000000000002</v>
      </c>
      <c r="K1301" s="16">
        <v>12.26</v>
      </c>
      <c r="L1301" s="16">
        <v>26.01</v>
      </c>
      <c r="M1301" s="16">
        <v>27.905395422699186</v>
      </c>
      <c r="N1301" s="16">
        <f t="shared" si="60"/>
        <v>2.2761333949999338</v>
      </c>
      <c r="O1301" s="41">
        <f t="shared" si="61"/>
        <v>2.2761333949999338</v>
      </c>
      <c r="P1301" s="1">
        <v>6.5609999999999999</v>
      </c>
      <c r="Q1301" s="16">
        <v>729.26</v>
      </c>
      <c r="S1301" s="1"/>
    </row>
    <row r="1302" spans="1:19" x14ac:dyDescent="0.2">
      <c r="A1302" s="42">
        <f t="shared" si="59"/>
        <v>43347</v>
      </c>
      <c r="B1302" s="16">
        <v>1.9049999999999998</v>
      </c>
      <c r="C1302" s="16">
        <v>99.11</v>
      </c>
      <c r="D1302" s="16">
        <v>23.99</v>
      </c>
      <c r="E1302" s="16">
        <v>23.05</v>
      </c>
      <c r="F1302" s="16">
        <v>27.3</v>
      </c>
      <c r="G1302" s="16">
        <v>2.2999999999999998</v>
      </c>
      <c r="H1302" s="16">
        <v>6.33</v>
      </c>
      <c r="I1302" s="16">
        <v>8.76</v>
      </c>
      <c r="J1302" s="41">
        <v>1.07</v>
      </c>
      <c r="K1302" s="16">
        <v>5.58</v>
      </c>
      <c r="L1302" s="16">
        <v>26.08</v>
      </c>
      <c r="M1302" s="16">
        <v>13.44211673162509</v>
      </c>
      <c r="N1302" s="16">
        <f t="shared" si="60"/>
        <v>2.4089814931227758</v>
      </c>
      <c r="O1302" s="41">
        <f t="shared" si="61"/>
        <v>2.4089814931227758</v>
      </c>
      <c r="P1302" s="1">
        <v>2.448</v>
      </c>
      <c r="Q1302" s="16">
        <v>729.34</v>
      </c>
      <c r="S1302" s="1"/>
    </row>
    <row r="1303" spans="1:19" x14ac:dyDescent="0.2">
      <c r="A1303" s="42">
        <f t="shared" si="59"/>
        <v>43348</v>
      </c>
      <c r="B1303" s="16">
        <v>51.69</v>
      </c>
      <c r="C1303" s="16">
        <v>97.47</v>
      </c>
      <c r="D1303" s="16">
        <v>23.77</v>
      </c>
      <c r="E1303" s="16">
        <v>20.76</v>
      </c>
      <c r="F1303" s="16">
        <v>29.51</v>
      </c>
      <c r="G1303" s="16">
        <v>3.09</v>
      </c>
      <c r="H1303" s="16">
        <v>14.86</v>
      </c>
      <c r="I1303" s="16">
        <v>332.06</v>
      </c>
      <c r="J1303" s="41">
        <v>2.72</v>
      </c>
      <c r="K1303" s="16">
        <v>14.22</v>
      </c>
      <c r="L1303" s="16">
        <v>26.04</v>
      </c>
      <c r="M1303" s="16">
        <v>32.189540930718408</v>
      </c>
      <c r="N1303" s="16">
        <f t="shared" si="60"/>
        <v>2.2636807968156405</v>
      </c>
      <c r="O1303" s="41">
        <f t="shared" si="61"/>
        <v>2.2636807968156405</v>
      </c>
      <c r="P1303" s="1">
        <v>9.0579999999999998</v>
      </c>
      <c r="Q1303" s="16">
        <v>729.66</v>
      </c>
      <c r="S1303" s="1"/>
    </row>
    <row r="1304" spans="1:19" x14ac:dyDescent="0.2">
      <c r="A1304" s="42">
        <f t="shared" si="59"/>
        <v>43349</v>
      </c>
      <c r="B1304" s="16">
        <v>14.350000000000001</v>
      </c>
      <c r="C1304" s="16">
        <v>96.45</v>
      </c>
      <c r="D1304" s="16">
        <v>23.73</v>
      </c>
      <c r="E1304" s="16">
        <v>21.95</v>
      </c>
      <c r="F1304" s="16">
        <v>29.71</v>
      </c>
      <c r="G1304" s="16">
        <v>2.69</v>
      </c>
      <c r="H1304" s="16">
        <v>10.98</v>
      </c>
      <c r="I1304" s="16">
        <v>336.07</v>
      </c>
      <c r="J1304" s="41">
        <v>2.91</v>
      </c>
      <c r="K1304" s="16">
        <v>14.4</v>
      </c>
      <c r="L1304" s="16">
        <v>26.06</v>
      </c>
      <c r="M1304" s="16">
        <v>32.769630734910017</v>
      </c>
      <c r="N1304" s="16">
        <f t="shared" si="60"/>
        <v>2.2756688010354176</v>
      </c>
      <c r="O1304" s="41">
        <f t="shared" si="61"/>
        <v>2.2756688010354176</v>
      </c>
      <c r="P1304" s="1">
        <v>8.1170000000000009</v>
      </c>
      <c r="Q1304" s="16">
        <v>730.14</v>
      </c>
      <c r="S1304" s="1"/>
    </row>
    <row r="1305" spans="1:19" x14ac:dyDescent="0.2">
      <c r="A1305" s="42">
        <f t="shared" si="59"/>
        <v>43350</v>
      </c>
      <c r="B1305" s="16">
        <v>31.240000000000002</v>
      </c>
      <c r="C1305" s="16">
        <v>94.48</v>
      </c>
      <c r="D1305" s="16">
        <v>24.25</v>
      </c>
      <c r="E1305" s="16">
        <v>22.19</v>
      </c>
      <c r="F1305" s="16">
        <v>30.75</v>
      </c>
      <c r="G1305" s="16">
        <v>1.58</v>
      </c>
      <c r="H1305" s="16">
        <v>10.43</v>
      </c>
      <c r="I1305" s="16">
        <v>295.14</v>
      </c>
      <c r="J1305" s="41">
        <v>2.97</v>
      </c>
      <c r="K1305" s="16">
        <v>14.03</v>
      </c>
      <c r="L1305" s="16">
        <v>26.02</v>
      </c>
      <c r="M1305" s="16">
        <v>32.191096131265837</v>
      </c>
      <c r="N1305" s="16">
        <f t="shared" si="60"/>
        <v>2.2944473365121767</v>
      </c>
      <c r="O1305" s="41">
        <f t="shared" si="61"/>
        <v>2.2944473365121767</v>
      </c>
      <c r="P1305" s="1">
        <v>7.5679999999999996</v>
      </c>
      <c r="Q1305" s="16">
        <v>730.2</v>
      </c>
      <c r="S1305" s="1"/>
    </row>
    <row r="1306" spans="1:19" x14ac:dyDescent="0.2">
      <c r="A1306" s="42">
        <f t="shared" si="59"/>
        <v>43351</v>
      </c>
      <c r="B1306" s="16">
        <v>0.51</v>
      </c>
      <c r="C1306" s="16">
        <v>92.93</v>
      </c>
      <c r="D1306" s="16">
        <v>25.14</v>
      </c>
      <c r="E1306" s="16">
        <v>22.31</v>
      </c>
      <c r="F1306" s="16">
        <v>31.12</v>
      </c>
      <c r="G1306" s="16">
        <v>1.87</v>
      </c>
      <c r="H1306" s="16">
        <v>5.57</v>
      </c>
      <c r="I1306" s="16">
        <v>146.6</v>
      </c>
      <c r="J1306" s="41">
        <v>3.84</v>
      </c>
      <c r="K1306" s="16">
        <v>19.72</v>
      </c>
      <c r="L1306" s="16">
        <v>25.94</v>
      </c>
      <c r="M1306" s="16">
        <v>45.058739060676146</v>
      </c>
      <c r="N1306" s="16">
        <f t="shared" si="60"/>
        <v>2.2849259158557884</v>
      </c>
      <c r="O1306" s="41">
        <f t="shared" si="61"/>
        <v>2.2849259158557884</v>
      </c>
      <c r="P1306" s="1">
        <v>11.430999999999999</v>
      </c>
      <c r="Q1306" s="16">
        <v>729.54</v>
      </c>
      <c r="S1306" s="1"/>
    </row>
    <row r="1307" spans="1:19" x14ac:dyDescent="0.2">
      <c r="A1307" s="42">
        <f t="shared" si="59"/>
        <v>43352</v>
      </c>
      <c r="B1307" s="16">
        <v>6.86</v>
      </c>
      <c r="C1307" s="16">
        <v>93.28</v>
      </c>
      <c r="D1307" s="16">
        <v>24.72</v>
      </c>
      <c r="E1307" s="16">
        <v>22.66</v>
      </c>
      <c r="F1307" s="16">
        <v>32.049999999999997</v>
      </c>
      <c r="G1307" s="16">
        <v>1.9</v>
      </c>
      <c r="H1307" s="16">
        <v>8.39</v>
      </c>
      <c r="I1307" s="16">
        <v>103.36</v>
      </c>
      <c r="J1307" s="41">
        <v>2.4700000000000002</v>
      </c>
      <c r="K1307" s="16">
        <v>12.18</v>
      </c>
      <c r="L1307" s="16">
        <v>25.92</v>
      </c>
      <c r="M1307" s="16">
        <v>27.999485055818738</v>
      </c>
      <c r="N1307" s="16">
        <f t="shared" si="60"/>
        <v>2.2988082968652495</v>
      </c>
      <c r="O1307" s="41">
        <f t="shared" si="61"/>
        <v>2.2988082968652495</v>
      </c>
      <c r="P1307" s="1">
        <v>5.79</v>
      </c>
      <c r="Q1307" s="16">
        <v>729.83</v>
      </c>
      <c r="S1307" s="1"/>
    </row>
    <row r="1308" spans="1:19" x14ac:dyDescent="0.2">
      <c r="A1308" s="42">
        <f t="shared" si="59"/>
        <v>43353</v>
      </c>
      <c r="B1308" s="16">
        <v>0.125</v>
      </c>
      <c r="C1308" s="16">
        <v>91.04</v>
      </c>
      <c r="D1308" s="16">
        <v>25.88</v>
      </c>
      <c r="E1308" s="16">
        <v>22.72</v>
      </c>
      <c r="F1308" s="16">
        <v>30.5</v>
      </c>
      <c r="G1308" s="16">
        <v>2.1800000000000002</v>
      </c>
      <c r="H1308" s="16">
        <v>6.88</v>
      </c>
      <c r="I1308" s="16">
        <v>12.98</v>
      </c>
      <c r="J1308" s="41">
        <v>4.16</v>
      </c>
      <c r="K1308" s="16">
        <v>19.21</v>
      </c>
      <c r="L1308" s="16">
        <v>25.88</v>
      </c>
      <c r="M1308" s="16">
        <v>43.892597850194441</v>
      </c>
      <c r="N1308" s="16">
        <f t="shared" si="60"/>
        <v>2.2848827615926308</v>
      </c>
      <c r="O1308" s="41">
        <f t="shared" si="61"/>
        <v>2.2848827615926308</v>
      </c>
      <c r="P1308" s="1">
        <v>10.132999999999999</v>
      </c>
      <c r="Q1308" s="16">
        <v>730.14</v>
      </c>
      <c r="S1308" s="1"/>
    </row>
    <row r="1309" spans="1:19" x14ac:dyDescent="0.2">
      <c r="A1309" s="42">
        <f t="shared" si="59"/>
        <v>43354</v>
      </c>
      <c r="B1309" s="16">
        <v>23.495000000000001</v>
      </c>
      <c r="C1309" s="16">
        <v>94.79</v>
      </c>
      <c r="D1309" s="16">
        <v>25.38</v>
      </c>
      <c r="E1309" s="16">
        <v>23.95</v>
      </c>
      <c r="F1309" s="16">
        <v>29.32</v>
      </c>
      <c r="G1309" s="16">
        <v>2.23</v>
      </c>
      <c r="H1309" s="16">
        <v>9.33</v>
      </c>
      <c r="I1309" s="16">
        <v>343.39</v>
      </c>
      <c r="J1309" s="41">
        <v>2.48</v>
      </c>
      <c r="K1309" s="16">
        <v>11.88</v>
      </c>
      <c r="L1309" s="16">
        <v>25.82</v>
      </c>
      <c r="M1309" s="16">
        <v>27.305260811451806</v>
      </c>
      <c r="N1309" s="16">
        <f t="shared" si="60"/>
        <v>2.2984226272265826</v>
      </c>
      <c r="O1309" s="41">
        <f t="shared" si="61"/>
        <v>2.2984226272265826</v>
      </c>
      <c r="P1309" s="1">
        <v>5.774</v>
      </c>
      <c r="Q1309" s="16">
        <v>729.9</v>
      </c>
      <c r="S1309" s="1"/>
    </row>
    <row r="1310" spans="1:19" x14ac:dyDescent="0.2">
      <c r="A1310" s="42">
        <f t="shared" si="59"/>
        <v>43355</v>
      </c>
      <c r="B1310" s="16">
        <v>15.115</v>
      </c>
      <c r="C1310" s="16">
        <v>92.57</v>
      </c>
      <c r="D1310" s="16">
        <v>25.72</v>
      </c>
      <c r="E1310" s="16">
        <v>23.45</v>
      </c>
      <c r="F1310" s="16">
        <v>30.25</v>
      </c>
      <c r="G1310" s="16">
        <v>2.11</v>
      </c>
      <c r="H1310" s="16">
        <v>9.56</v>
      </c>
      <c r="I1310" s="16">
        <v>356.98</v>
      </c>
      <c r="J1310" s="41">
        <v>4.1500000000000004</v>
      </c>
      <c r="K1310" s="16">
        <v>20.96</v>
      </c>
      <c r="L1310" s="16">
        <v>25.81</v>
      </c>
      <c r="M1310" s="16">
        <v>48.084813725854431</v>
      </c>
      <c r="N1310" s="16">
        <f t="shared" si="60"/>
        <v>2.294122792264047</v>
      </c>
      <c r="O1310" s="41">
        <f t="shared" si="61"/>
        <v>2.294122792264047</v>
      </c>
      <c r="P1310" s="1">
        <v>10.888</v>
      </c>
      <c r="Q1310" s="16">
        <v>729.93</v>
      </c>
      <c r="S1310" s="1"/>
    </row>
    <row r="1311" spans="1:19" x14ac:dyDescent="0.2">
      <c r="A1311" s="42">
        <f t="shared" si="59"/>
        <v>43356</v>
      </c>
      <c r="B1311" s="16">
        <v>1.78</v>
      </c>
      <c r="C1311" s="16">
        <v>95.77</v>
      </c>
      <c r="D1311" s="16">
        <v>24.56</v>
      </c>
      <c r="E1311" s="16">
        <v>23.17</v>
      </c>
      <c r="F1311" s="16">
        <v>27.94</v>
      </c>
      <c r="G1311" s="16">
        <v>2.4300000000000002</v>
      </c>
      <c r="H1311" s="16">
        <v>8.27</v>
      </c>
      <c r="I1311" s="16">
        <v>300.31</v>
      </c>
      <c r="J1311" s="41">
        <v>3.17</v>
      </c>
      <c r="K1311" s="16">
        <v>18.27</v>
      </c>
      <c r="L1311" s="16">
        <v>25.87</v>
      </c>
      <c r="M1311" s="16">
        <v>41.697259477435338</v>
      </c>
      <c r="N1311" s="16">
        <f t="shared" si="60"/>
        <v>2.28228021222963</v>
      </c>
      <c r="O1311" s="41">
        <f t="shared" si="61"/>
        <v>2.28228021222963</v>
      </c>
      <c r="P1311" s="1">
        <v>10.308</v>
      </c>
      <c r="Q1311" s="16">
        <v>730.08</v>
      </c>
      <c r="S1311" s="1"/>
    </row>
    <row r="1312" spans="1:19" x14ac:dyDescent="0.2">
      <c r="A1312" s="42">
        <f t="shared" si="59"/>
        <v>43357</v>
      </c>
      <c r="B1312" s="16">
        <v>8</v>
      </c>
      <c r="C1312" s="16">
        <v>97.23</v>
      </c>
      <c r="D1312" s="16">
        <v>24.15</v>
      </c>
      <c r="E1312" s="16">
        <v>22.53</v>
      </c>
      <c r="F1312" s="16">
        <v>28.2</v>
      </c>
      <c r="G1312" s="16">
        <v>1.99</v>
      </c>
      <c r="H1312" s="16">
        <v>6.35</v>
      </c>
      <c r="I1312" s="16">
        <v>293.62</v>
      </c>
      <c r="J1312" s="41">
        <v>2.2599999999999998</v>
      </c>
      <c r="K1312" s="16">
        <v>12.73</v>
      </c>
      <c r="L1312" s="16">
        <v>25.86</v>
      </c>
      <c r="M1312" s="16">
        <v>29.117242249269271</v>
      </c>
      <c r="N1312" s="16">
        <f t="shared" si="60"/>
        <v>2.2872931853314431</v>
      </c>
      <c r="O1312" s="41">
        <f t="shared" si="61"/>
        <v>2.2872931853314431</v>
      </c>
      <c r="P1312" s="1">
        <v>7.0259999999999998</v>
      </c>
      <c r="Q1312" s="16">
        <v>729.88</v>
      </c>
      <c r="S1312" s="1"/>
    </row>
    <row r="1313" spans="1:19" x14ac:dyDescent="0.2">
      <c r="A1313" s="42">
        <f t="shared" ref="A1313:A1376" si="62">A1312+1</f>
        <v>43358</v>
      </c>
      <c r="B1313" s="16">
        <v>8.89</v>
      </c>
      <c r="C1313" s="16">
        <v>99.09</v>
      </c>
      <c r="D1313" s="16">
        <v>23.82</v>
      </c>
      <c r="E1313" s="16">
        <v>22.53</v>
      </c>
      <c r="F1313" s="16">
        <v>27.57</v>
      </c>
      <c r="G1313" s="16">
        <v>2.54</v>
      </c>
      <c r="H1313" s="16">
        <v>8.02</v>
      </c>
      <c r="I1313" s="16">
        <v>301.76</v>
      </c>
      <c r="J1313" s="41">
        <v>1.99</v>
      </c>
      <c r="K1313" s="16">
        <v>11.36</v>
      </c>
      <c r="L1313" s="16">
        <v>25.82</v>
      </c>
      <c r="M1313" s="16">
        <v>26.200463622563191</v>
      </c>
      <c r="N1313" s="16">
        <f t="shared" si="60"/>
        <v>2.3063788400143657</v>
      </c>
      <c r="O1313" s="41">
        <f t="shared" si="61"/>
        <v>2.3063788400143657</v>
      </c>
      <c r="P1313" s="1">
        <v>6.4950000000000001</v>
      </c>
      <c r="Q1313" s="16">
        <v>729.73</v>
      </c>
      <c r="S1313" s="1"/>
    </row>
    <row r="1314" spans="1:19" x14ac:dyDescent="0.2">
      <c r="A1314" s="42">
        <f t="shared" si="62"/>
        <v>43359</v>
      </c>
      <c r="B1314" s="16">
        <v>3.05</v>
      </c>
      <c r="C1314" s="16">
        <v>97.69</v>
      </c>
      <c r="D1314" s="16">
        <v>24.13</v>
      </c>
      <c r="E1314" s="16">
        <v>22.71</v>
      </c>
      <c r="F1314" s="16">
        <v>28.51</v>
      </c>
      <c r="G1314" s="16">
        <v>1.47</v>
      </c>
      <c r="H1314" s="16">
        <v>6.04</v>
      </c>
      <c r="I1314" s="16">
        <v>14.15</v>
      </c>
      <c r="J1314" s="41">
        <v>1.8</v>
      </c>
      <c r="K1314" s="16">
        <v>9.01</v>
      </c>
      <c r="L1314" s="16">
        <v>25.79</v>
      </c>
      <c r="M1314" s="16">
        <v>21.077978619448473</v>
      </c>
      <c r="N1314" s="16">
        <f t="shared" si="60"/>
        <v>2.3393982929465564</v>
      </c>
      <c r="O1314" s="41">
        <f t="shared" si="61"/>
        <v>2.3393982929465564</v>
      </c>
      <c r="P1314" s="1">
        <v>4.13</v>
      </c>
      <c r="Q1314" s="16">
        <v>729.88</v>
      </c>
      <c r="S1314" s="1"/>
    </row>
    <row r="1315" spans="1:19" x14ac:dyDescent="0.2">
      <c r="A1315" s="42">
        <f t="shared" si="62"/>
        <v>43360</v>
      </c>
      <c r="B1315" s="16">
        <v>0.51</v>
      </c>
      <c r="C1315" s="16">
        <v>93.87</v>
      </c>
      <c r="D1315" s="16">
        <v>25.22</v>
      </c>
      <c r="E1315" s="16">
        <v>22.87</v>
      </c>
      <c r="F1315" s="16">
        <v>31.24</v>
      </c>
      <c r="G1315" s="16">
        <v>2.5499999999999998</v>
      </c>
      <c r="H1315" s="16">
        <v>8.17</v>
      </c>
      <c r="I1315" s="16">
        <v>16.93</v>
      </c>
      <c r="J1315" s="41">
        <v>3.69</v>
      </c>
      <c r="K1315" s="16">
        <v>17.87</v>
      </c>
      <c r="L1315" s="16">
        <v>25.69</v>
      </c>
      <c r="M1315" s="16">
        <v>41.140238481363944</v>
      </c>
      <c r="N1315" s="16">
        <f t="shared" si="60"/>
        <v>2.3021957739991015</v>
      </c>
      <c r="O1315" s="41">
        <f t="shared" si="61"/>
        <v>2.3021957739991015</v>
      </c>
      <c r="P1315" s="1">
        <v>9.6240000000000006</v>
      </c>
      <c r="Q1315" s="16">
        <v>729.65</v>
      </c>
      <c r="S1315" s="1"/>
    </row>
    <row r="1316" spans="1:19" x14ac:dyDescent="0.2">
      <c r="A1316" s="42">
        <f t="shared" si="62"/>
        <v>43361</v>
      </c>
      <c r="B1316" s="16">
        <v>6.6050000000000004</v>
      </c>
      <c r="C1316" s="16">
        <v>95.48</v>
      </c>
      <c r="D1316" s="16">
        <v>25.36</v>
      </c>
      <c r="E1316" s="16">
        <v>23.17</v>
      </c>
      <c r="F1316" s="16">
        <v>28.82</v>
      </c>
      <c r="G1316" s="16">
        <v>3.01</v>
      </c>
      <c r="H1316" s="16">
        <v>8.15</v>
      </c>
      <c r="I1316" s="16">
        <v>339.56</v>
      </c>
      <c r="J1316" s="41">
        <v>3.48</v>
      </c>
      <c r="K1316" s="16">
        <v>18.03</v>
      </c>
      <c r="L1316" s="16">
        <v>25.6</v>
      </c>
      <c r="M1316" s="16">
        <v>40.192084547613753</v>
      </c>
      <c r="N1316" s="16">
        <f t="shared" si="60"/>
        <v>2.2291782888304907</v>
      </c>
      <c r="O1316" s="41">
        <f t="shared" si="61"/>
        <v>2.2291782888304907</v>
      </c>
      <c r="P1316" s="1">
        <v>10.119</v>
      </c>
      <c r="Q1316" s="16">
        <v>729.24</v>
      </c>
      <c r="S1316" s="1"/>
    </row>
    <row r="1317" spans="1:19" x14ac:dyDescent="0.2">
      <c r="A1317" s="42">
        <f t="shared" si="62"/>
        <v>43362</v>
      </c>
      <c r="B1317" s="16">
        <v>38.734999999999999</v>
      </c>
      <c r="C1317" s="16">
        <v>97.77</v>
      </c>
      <c r="D1317" s="16">
        <v>24.55</v>
      </c>
      <c r="E1317" s="16">
        <v>21.65</v>
      </c>
      <c r="F1317" s="16">
        <v>30.56</v>
      </c>
      <c r="G1317" s="16">
        <v>2.68</v>
      </c>
      <c r="H1317" s="16">
        <v>16.170000000000002</v>
      </c>
      <c r="I1317" s="16">
        <v>306.62</v>
      </c>
      <c r="J1317" s="41">
        <v>2.12</v>
      </c>
      <c r="K1317" s="16">
        <v>10.96</v>
      </c>
      <c r="L1317" s="16">
        <v>25.63</v>
      </c>
      <c r="M1317" s="16">
        <v>24.903080765884429</v>
      </c>
      <c r="N1317" s="16">
        <f t="shared" si="60"/>
        <v>2.2721789019967544</v>
      </c>
      <c r="O1317" s="41">
        <f t="shared" si="61"/>
        <v>2.2721789019967544</v>
      </c>
      <c r="P1317" s="1">
        <v>6.4669999999999996</v>
      </c>
      <c r="Q1317" s="16">
        <v>728.73</v>
      </c>
      <c r="S1317" s="1"/>
    </row>
    <row r="1318" spans="1:19" x14ac:dyDescent="0.2">
      <c r="A1318" s="42">
        <f t="shared" si="62"/>
        <v>43363</v>
      </c>
      <c r="B1318" s="16">
        <v>0.51</v>
      </c>
      <c r="C1318" s="16">
        <v>97.88</v>
      </c>
      <c r="D1318" s="16">
        <v>25</v>
      </c>
      <c r="E1318" s="16">
        <v>23.33</v>
      </c>
      <c r="F1318" s="16">
        <v>28.1</v>
      </c>
      <c r="G1318" s="16">
        <v>2.36</v>
      </c>
      <c r="H1318" s="16">
        <v>6.57</v>
      </c>
      <c r="I1318" s="16">
        <v>315.33999999999997</v>
      </c>
      <c r="J1318" s="41">
        <v>2.23</v>
      </c>
      <c r="K1318" s="16">
        <v>11.12</v>
      </c>
      <c r="L1318" s="16">
        <v>25.55</v>
      </c>
      <c r="M1318" s="16">
        <v>25.426664950186062</v>
      </c>
      <c r="N1318" s="16">
        <f t="shared" si="60"/>
        <v>2.2865705890455095</v>
      </c>
      <c r="O1318" s="41">
        <f t="shared" si="61"/>
        <v>2.2865705890455095</v>
      </c>
      <c r="P1318" s="1">
        <v>5.87</v>
      </c>
      <c r="Q1318" s="16">
        <v>728.75</v>
      </c>
      <c r="S1318" s="1"/>
    </row>
    <row r="1319" spans="1:19" x14ac:dyDescent="0.2">
      <c r="A1319" s="42">
        <f t="shared" si="62"/>
        <v>43364</v>
      </c>
      <c r="B1319" s="16">
        <v>0.25</v>
      </c>
      <c r="C1319" s="16">
        <v>96.45</v>
      </c>
      <c r="D1319" s="16">
        <v>25.82</v>
      </c>
      <c r="E1319" s="16">
        <v>24.38</v>
      </c>
      <c r="F1319" s="16">
        <v>29.83</v>
      </c>
      <c r="G1319" s="16">
        <v>2.8</v>
      </c>
      <c r="H1319" s="16">
        <v>6.59</v>
      </c>
      <c r="I1319" s="16">
        <v>325.72000000000003</v>
      </c>
      <c r="J1319" s="41">
        <v>3.23</v>
      </c>
      <c r="K1319" s="16">
        <v>15.69</v>
      </c>
      <c r="L1319" s="16">
        <v>25.46</v>
      </c>
      <c r="M1319" s="16">
        <v>35.880982230105744</v>
      </c>
      <c r="N1319" s="16">
        <f t="shared" si="60"/>
        <v>2.2868694856663954</v>
      </c>
      <c r="O1319" s="41">
        <f t="shared" si="61"/>
        <v>2.2868694856663954</v>
      </c>
      <c r="P1319" s="1">
        <v>8.9469999999999992</v>
      </c>
      <c r="Q1319" s="16">
        <v>728.81</v>
      </c>
      <c r="S1319" s="1"/>
    </row>
    <row r="1320" spans="1:19" x14ac:dyDescent="0.2">
      <c r="A1320" s="42">
        <f t="shared" si="62"/>
        <v>43365</v>
      </c>
      <c r="B1320" s="16">
        <v>57.784999999999997</v>
      </c>
      <c r="C1320" s="16">
        <v>99.78</v>
      </c>
      <c r="D1320" s="16">
        <v>24.09</v>
      </c>
      <c r="E1320" s="16">
        <v>22.82</v>
      </c>
      <c r="F1320" s="16">
        <v>25.2</v>
      </c>
      <c r="G1320" s="16">
        <v>2.2400000000000002</v>
      </c>
      <c r="H1320" s="16">
        <v>9.6</v>
      </c>
      <c r="I1320" s="16">
        <v>291.91000000000003</v>
      </c>
      <c r="J1320" s="41">
        <v>0.56000000000000005</v>
      </c>
      <c r="K1320" s="16">
        <v>3.43</v>
      </c>
      <c r="L1320" s="16">
        <v>25.65</v>
      </c>
      <c r="M1320" s="16">
        <v>8.1498556687491952</v>
      </c>
      <c r="N1320" s="16">
        <f t="shared" si="60"/>
        <v>2.3760512153787738</v>
      </c>
      <c r="O1320" s="41">
        <f t="shared" si="61"/>
        <v>2.3760512153787738</v>
      </c>
      <c r="P1320" s="1">
        <v>0.85799999999999998</v>
      </c>
      <c r="Q1320" s="16">
        <v>728.66</v>
      </c>
      <c r="S1320" s="1"/>
    </row>
    <row r="1321" spans="1:19" x14ac:dyDescent="0.2">
      <c r="A1321" s="42">
        <f t="shared" si="62"/>
        <v>43366</v>
      </c>
      <c r="B1321" s="16">
        <v>9.6550000000000011</v>
      </c>
      <c r="C1321" s="16">
        <v>96.95</v>
      </c>
      <c r="D1321" s="16">
        <v>24.72</v>
      </c>
      <c r="E1321" s="16">
        <v>22.94</v>
      </c>
      <c r="F1321" s="16">
        <v>29.38</v>
      </c>
      <c r="G1321" s="16">
        <v>2.5299999999999998</v>
      </c>
      <c r="H1321" s="16">
        <v>7.1</v>
      </c>
      <c r="I1321" s="16">
        <v>331.43</v>
      </c>
      <c r="J1321" s="41">
        <v>2.19</v>
      </c>
      <c r="K1321" s="16">
        <v>10.83</v>
      </c>
      <c r="L1321" s="16">
        <v>25.48</v>
      </c>
      <c r="M1321" s="16">
        <v>25.177746462566752</v>
      </c>
      <c r="N1321" s="16">
        <f t="shared" si="60"/>
        <v>2.3248150011603648</v>
      </c>
      <c r="O1321" s="41">
        <f t="shared" si="61"/>
        <v>2.3248150011603648</v>
      </c>
      <c r="P1321" s="1">
        <v>6.0970000000000004</v>
      </c>
      <c r="Q1321" s="16">
        <v>728.45</v>
      </c>
      <c r="S1321" s="1"/>
    </row>
    <row r="1322" spans="1:19" x14ac:dyDescent="0.2">
      <c r="A1322" s="42">
        <f t="shared" si="62"/>
        <v>43367</v>
      </c>
      <c r="B1322" s="16">
        <v>15.875</v>
      </c>
      <c r="C1322" s="16">
        <v>99.69</v>
      </c>
      <c r="D1322" s="16">
        <v>23.75</v>
      </c>
      <c r="E1322" s="16">
        <v>22.56</v>
      </c>
      <c r="F1322" s="16">
        <v>28.18</v>
      </c>
      <c r="G1322" s="16">
        <v>2.0099999999999998</v>
      </c>
      <c r="H1322" s="16">
        <v>7.17</v>
      </c>
      <c r="I1322" s="16">
        <v>297.8</v>
      </c>
      <c r="J1322" s="41">
        <v>1.01</v>
      </c>
      <c r="K1322" s="16">
        <v>5.23</v>
      </c>
      <c r="L1322" s="16">
        <v>25.5</v>
      </c>
      <c r="M1322" s="16">
        <v>12.392356362109439</v>
      </c>
      <c r="N1322" s="16">
        <f t="shared" si="60"/>
        <v>2.369475403845017</v>
      </c>
      <c r="O1322" s="41">
        <f t="shared" si="61"/>
        <v>2.369475403845017</v>
      </c>
      <c r="P1322" s="1">
        <v>2.819</v>
      </c>
      <c r="Q1322" s="16">
        <v>728.7</v>
      </c>
      <c r="S1322" s="1"/>
    </row>
    <row r="1323" spans="1:19" x14ac:dyDescent="0.2">
      <c r="A1323" s="42">
        <f t="shared" si="62"/>
        <v>43368</v>
      </c>
      <c r="B1323" s="16">
        <v>0</v>
      </c>
      <c r="C1323" s="16">
        <v>96.54</v>
      </c>
      <c r="D1323" s="16">
        <v>24.78</v>
      </c>
      <c r="E1323" s="16">
        <v>22.8</v>
      </c>
      <c r="F1323" s="16">
        <v>28.38</v>
      </c>
      <c r="G1323" s="16">
        <v>3.77</v>
      </c>
      <c r="H1323" s="16">
        <v>9.4499999999999993</v>
      </c>
      <c r="I1323" s="16">
        <v>335.44</v>
      </c>
      <c r="J1323" s="41">
        <v>3.63</v>
      </c>
      <c r="K1323" s="16">
        <v>19.98</v>
      </c>
      <c r="L1323" s="16">
        <v>25.4</v>
      </c>
      <c r="M1323" s="16">
        <v>44.695513332820688</v>
      </c>
      <c r="N1323" s="16">
        <f t="shared" si="60"/>
        <v>2.2370126793203546</v>
      </c>
      <c r="O1323" s="41">
        <f t="shared" si="61"/>
        <v>2.2370126793203546</v>
      </c>
      <c r="P1323" s="1">
        <v>11.441000000000001</v>
      </c>
      <c r="Q1323" s="16">
        <v>729.54</v>
      </c>
      <c r="S1323" s="1"/>
    </row>
    <row r="1324" spans="1:19" x14ac:dyDescent="0.2">
      <c r="A1324" s="42">
        <f t="shared" si="62"/>
        <v>43369</v>
      </c>
      <c r="B1324" s="16">
        <v>37.844999999999999</v>
      </c>
      <c r="C1324" s="16">
        <v>99.99</v>
      </c>
      <c r="D1324" s="16">
        <v>22.7</v>
      </c>
      <c r="E1324" s="16">
        <v>20.94</v>
      </c>
      <c r="F1324" s="16">
        <v>25.29</v>
      </c>
      <c r="G1324" s="16">
        <v>2.82</v>
      </c>
      <c r="H1324" s="16">
        <v>8.15</v>
      </c>
      <c r="I1324" s="16">
        <v>317.24</v>
      </c>
      <c r="J1324" s="41">
        <v>0.48</v>
      </c>
      <c r="K1324" s="16">
        <v>2.94</v>
      </c>
      <c r="L1324" s="16">
        <v>25.54</v>
      </c>
      <c r="M1324" s="16">
        <v>7.286200964742739</v>
      </c>
      <c r="N1324" s="16">
        <f t="shared" si="60"/>
        <v>2.4782996478716801</v>
      </c>
      <c r="O1324" s="41">
        <f t="shared" si="61"/>
        <v>2.4782996478716801</v>
      </c>
      <c r="P1324" s="1">
        <v>1.129</v>
      </c>
      <c r="Q1324" s="16">
        <v>729.31</v>
      </c>
      <c r="S1324" s="1"/>
    </row>
    <row r="1325" spans="1:19" x14ac:dyDescent="0.2">
      <c r="A1325" s="42">
        <f t="shared" si="62"/>
        <v>43370</v>
      </c>
      <c r="B1325" s="16">
        <v>10.54</v>
      </c>
      <c r="C1325" s="16">
        <v>96.73</v>
      </c>
      <c r="D1325" s="16">
        <v>23.68</v>
      </c>
      <c r="E1325" s="16">
        <v>21.67</v>
      </c>
      <c r="F1325" s="16">
        <v>28.79</v>
      </c>
      <c r="G1325" s="16">
        <v>2.35</v>
      </c>
      <c r="H1325" s="16">
        <v>8.94</v>
      </c>
      <c r="I1325" s="16">
        <v>333.03</v>
      </c>
      <c r="J1325" s="41">
        <v>2.56</v>
      </c>
      <c r="K1325" s="16">
        <v>13.66</v>
      </c>
      <c r="L1325" s="16">
        <v>25.36</v>
      </c>
      <c r="M1325" s="16">
        <v>30.989876508436527</v>
      </c>
      <c r="N1325" s="16">
        <f t="shared" si="60"/>
        <v>2.2686586023745625</v>
      </c>
      <c r="O1325" s="41">
        <f t="shared" si="61"/>
        <v>2.2686586023745625</v>
      </c>
      <c r="P1325" s="1">
        <v>7.9459999999999997</v>
      </c>
      <c r="Q1325" s="16">
        <v>729.64</v>
      </c>
      <c r="S1325" s="1"/>
    </row>
    <row r="1326" spans="1:19" x14ac:dyDescent="0.2">
      <c r="A1326" s="42">
        <f t="shared" si="62"/>
        <v>43371</v>
      </c>
      <c r="B1326" s="16">
        <v>15.875</v>
      </c>
      <c r="C1326" s="16">
        <v>92.46</v>
      </c>
      <c r="D1326" s="16">
        <v>24.36</v>
      </c>
      <c r="E1326" s="16">
        <v>22.03</v>
      </c>
      <c r="F1326" s="16">
        <v>29.89</v>
      </c>
      <c r="G1326" s="16">
        <v>1.7</v>
      </c>
      <c r="H1326" s="16">
        <v>9.06</v>
      </c>
      <c r="I1326" s="16">
        <v>12.17</v>
      </c>
      <c r="J1326" s="41">
        <v>2.64</v>
      </c>
      <c r="K1326" s="16">
        <v>12.36</v>
      </c>
      <c r="L1326" s="16">
        <v>25.35</v>
      </c>
      <c r="M1326" s="16">
        <v>28.704250103896037</v>
      </c>
      <c r="N1326" s="16">
        <f t="shared" si="60"/>
        <v>2.3223503320304237</v>
      </c>
      <c r="O1326" s="41">
        <f t="shared" si="61"/>
        <v>2.3223503320304237</v>
      </c>
      <c r="P1326" s="1">
        <v>5.9859999999999998</v>
      </c>
      <c r="Q1326" s="16">
        <v>729.86</v>
      </c>
      <c r="S1326" s="1"/>
    </row>
    <row r="1327" spans="1:19" x14ac:dyDescent="0.2">
      <c r="A1327" s="42">
        <f t="shared" si="62"/>
        <v>43372</v>
      </c>
      <c r="B1327" s="16">
        <v>31.37</v>
      </c>
      <c r="C1327" s="16">
        <v>98.29</v>
      </c>
      <c r="D1327" s="16">
        <v>23.57</v>
      </c>
      <c r="E1327" s="16">
        <v>22.17</v>
      </c>
      <c r="F1327" s="16">
        <v>28.63</v>
      </c>
      <c r="G1327" s="16">
        <v>2.29</v>
      </c>
      <c r="H1327" s="16">
        <v>9.15</v>
      </c>
      <c r="I1327" s="16">
        <v>340.3</v>
      </c>
      <c r="J1327" s="41">
        <v>1.95</v>
      </c>
      <c r="K1327" s="16">
        <v>10.1</v>
      </c>
      <c r="L1327" s="16">
        <v>25.26</v>
      </c>
      <c r="M1327" s="16">
        <v>23.264244989014234</v>
      </c>
      <c r="N1327" s="16">
        <f t="shared" si="60"/>
        <v>2.3033905929717062</v>
      </c>
      <c r="O1327" s="41">
        <f t="shared" si="61"/>
        <v>2.3033905929717062</v>
      </c>
      <c r="P1327" s="1">
        <v>5.34</v>
      </c>
      <c r="Q1327" s="16">
        <v>729.45</v>
      </c>
      <c r="S1327" s="1"/>
    </row>
    <row r="1328" spans="1:19" x14ac:dyDescent="0.2">
      <c r="A1328" s="42">
        <f t="shared" si="62"/>
        <v>43373</v>
      </c>
      <c r="B1328" s="16">
        <v>0.51</v>
      </c>
      <c r="C1328" s="16">
        <v>97.15</v>
      </c>
      <c r="D1328" s="16">
        <v>24.37</v>
      </c>
      <c r="E1328" s="16">
        <v>22.66</v>
      </c>
      <c r="F1328" s="16">
        <v>28.53</v>
      </c>
      <c r="G1328" s="16">
        <v>3.22</v>
      </c>
      <c r="H1328" s="16">
        <v>7.51</v>
      </c>
      <c r="I1328" s="16">
        <v>321.06</v>
      </c>
      <c r="J1328" s="41">
        <v>2.86</v>
      </c>
      <c r="K1328" s="16">
        <v>16.47</v>
      </c>
      <c r="L1328" s="16">
        <v>25.16</v>
      </c>
      <c r="M1328" s="16">
        <v>36.970918613763352</v>
      </c>
      <c r="N1328" s="16">
        <f t="shared" si="60"/>
        <v>2.2447430852315335</v>
      </c>
      <c r="O1328" s="41">
        <f t="shared" si="61"/>
        <v>2.2447430852315335</v>
      </c>
      <c r="P1328" s="1">
        <v>9.3840000000000003</v>
      </c>
      <c r="Q1328" s="16">
        <v>729.16</v>
      </c>
      <c r="S1328" s="1"/>
    </row>
    <row r="1329" spans="1:19" x14ac:dyDescent="0.2">
      <c r="A1329" s="42">
        <f t="shared" si="62"/>
        <v>43374</v>
      </c>
      <c r="B1329" s="16">
        <v>39.5</v>
      </c>
      <c r="C1329" s="16">
        <v>94.07</v>
      </c>
      <c r="D1329" s="16">
        <v>25.32</v>
      </c>
      <c r="E1329" s="16">
        <v>22</v>
      </c>
      <c r="F1329" s="16">
        <v>31.72</v>
      </c>
      <c r="G1329" s="16">
        <v>2.2400000000000002</v>
      </c>
      <c r="H1329" s="16">
        <v>7.49</v>
      </c>
      <c r="I1329" s="16">
        <v>334.96</v>
      </c>
      <c r="J1329" s="41">
        <v>3.15</v>
      </c>
      <c r="K1329" s="16">
        <v>16.57</v>
      </c>
      <c r="L1329" s="16">
        <v>25.05</v>
      </c>
      <c r="M1329" s="16">
        <v>37.382873958771633</v>
      </c>
      <c r="N1329" s="16">
        <f t="shared" si="60"/>
        <v>2.2560575714406537</v>
      </c>
      <c r="O1329" s="41">
        <f t="shared" si="61"/>
        <v>2.2560575714406537</v>
      </c>
      <c r="P1329" s="1">
        <v>8.3290000000000006</v>
      </c>
      <c r="Q1329" s="16">
        <v>729.38</v>
      </c>
      <c r="S1329" s="1"/>
    </row>
    <row r="1330" spans="1:19" x14ac:dyDescent="0.2">
      <c r="A1330" s="42">
        <f t="shared" si="62"/>
        <v>43375</v>
      </c>
      <c r="B1330" s="16">
        <v>9.1449999999999996</v>
      </c>
      <c r="C1330" s="16">
        <v>92.44</v>
      </c>
      <c r="D1330" s="16">
        <v>25.31</v>
      </c>
      <c r="E1330" s="16">
        <v>22.15</v>
      </c>
      <c r="F1330" s="16">
        <v>30.55</v>
      </c>
      <c r="G1330" s="16">
        <v>1.75</v>
      </c>
      <c r="H1330" s="16">
        <v>6.43</v>
      </c>
      <c r="I1330" s="16">
        <v>179.82</v>
      </c>
      <c r="J1330" s="41">
        <v>3.04</v>
      </c>
      <c r="K1330" s="16">
        <v>16.059999999999999</v>
      </c>
      <c r="L1330" s="16">
        <v>25.02</v>
      </c>
      <c r="M1330" s="16">
        <v>36.747315335054992</v>
      </c>
      <c r="N1330" s="16">
        <f t="shared" si="60"/>
        <v>2.288126733191469</v>
      </c>
      <c r="O1330" s="41">
        <f t="shared" si="61"/>
        <v>2.288126733191469</v>
      </c>
      <c r="P1330" s="1">
        <v>7.9720000000000004</v>
      </c>
      <c r="Q1330" s="16">
        <v>729.18</v>
      </c>
      <c r="S1330" s="1"/>
    </row>
    <row r="1331" spans="1:19" x14ac:dyDescent="0.2">
      <c r="A1331" s="42">
        <f t="shared" si="62"/>
        <v>43376</v>
      </c>
      <c r="B1331" s="16">
        <v>0.25</v>
      </c>
      <c r="C1331" s="16">
        <v>94.86</v>
      </c>
      <c r="D1331" s="16">
        <v>25.22</v>
      </c>
      <c r="E1331" s="16">
        <v>23.32</v>
      </c>
      <c r="F1331" s="16">
        <v>31.16</v>
      </c>
      <c r="G1331" s="16">
        <v>2.19</v>
      </c>
      <c r="H1331" s="16">
        <v>7.86</v>
      </c>
      <c r="I1331" s="16">
        <v>149.54</v>
      </c>
      <c r="J1331" s="41">
        <v>2.94</v>
      </c>
      <c r="K1331" s="16">
        <v>16.149999999999999</v>
      </c>
      <c r="L1331" s="16">
        <v>24.97</v>
      </c>
      <c r="M1331" s="16">
        <v>36.625750492264167</v>
      </c>
      <c r="N1331" s="16">
        <f t="shared" si="60"/>
        <v>2.2678483276943759</v>
      </c>
      <c r="O1331" s="41">
        <f t="shared" si="61"/>
        <v>2.2678483276943759</v>
      </c>
      <c r="P1331" s="1">
        <v>8.2750000000000004</v>
      </c>
      <c r="Q1331" s="16">
        <v>728.63</v>
      </c>
      <c r="S1331" s="1"/>
    </row>
    <row r="1332" spans="1:19" x14ac:dyDescent="0.2">
      <c r="A1332" s="42">
        <f t="shared" si="62"/>
        <v>43377</v>
      </c>
      <c r="B1332" s="16">
        <v>0</v>
      </c>
      <c r="C1332" s="16">
        <v>85.28</v>
      </c>
      <c r="D1332" s="16">
        <v>25.6</v>
      </c>
      <c r="E1332" s="16">
        <v>22.44</v>
      </c>
      <c r="F1332" s="16">
        <v>30.56</v>
      </c>
      <c r="G1332" s="16">
        <v>3.99</v>
      </c>
      <c r="H1332" s="16">
        <v>10.68</v>
      </c>
      <c r="I1332" s="16">
        <v>171.45</v>
      </c>
      <c r="J1332" s="41">
        <v>5.81</v>
      </c>
      <c r="K1332" s="16">
        <v>27.68</v>
      </c>
      <c r="L1332" s="16">
        <v>25.19</v>
      </c>
      <c r="M1332" s="16">
        <v>60.657918951587462</v>
      </c>
      <c r="N1332" s="16">
        <f t="shared" si="60"/>
        <v>2.1913988060544605</v>
      </c>
      <c r="O1332" s="41">
        <f t="shared" si="61"/>
        <v>2.1913988060544605</v>
      </c>
      <c r="P1332" s="1">
        <v>13.592000000000001</v>
      </c>
      <c r="Q1332" s="16">
        <v>729.02</v>
      </c>
      <c r="S1332" s="1"/>
    </row>
    <row r="1333" spans="1:19" x14ac:dyDescent="0.2">
      <c r="A1333" s="42">
        <f t="shared" si="62"/>
        <v>43378</v>
      </c>
      <c r="B1333" s="16">
        <v>0</v>
      </c>
      <c r="C1333" s="16">
        <v>87.35</v>
      </c>
      <c r="D1333" s="16">
        <v>24.44</v>
      </c>
      <c r="E1333" s="16">
        <v>22.09</v>
      </c>
      <c r="F1333" s="16">
        <v>28.5</v>
      </c>
      <c r="G1333" s="16">
        <v>4.97</v>
      </c>
      <c r="H1333" s="16">
        <v>12.31</v>
      </c>
      <c r="I1333" s="16">
        <v>175.32</v>
      </c>
      <c r="J1333" s="41">
        <v>4.37</v>
      </c>
      <c r="K1333" s="16">
        <v>21.76</v>
      </c>
      <c r="L1333" s="16">
        <v>25.13</v>
      </c>
      <c r="M1333" s="16">
        <v>47.681671183948254</v>
      </c>
      <c r="N1333" s="16">
        <f t="shared" si="60"/>
        <v>2.191253271321151</v>
      </c>
      <c r="O1333" s="41">
        <f t="shared" si="61"/>
        <v>2.191253271321151</v>
      </c>
      <c r="P1333" s="1">
        <v>8.7799999999999994</v>
      </c>
      <c r="Q1333" s="16">
        <v>729.98</v>
      </c>
      <c r="S1333" s="1"/>
    </row>
    <row r="1334" spans="1:19" x14ac:dyDescent="0.2">
      <c r="A1334" s="42">
        <f t="shared" si="62"/>
        <v>43379</v>
      </c>
      <c r="B1334" s="16">
        <v>0</v>
      </c>
      <c r="C1334" s="16">
        <v>83.65</v>
      </c>
      <c r="D1334" s="16">
        <v>24.77</v>
      </c>
      <c r="E1334" s="16">
        <v>21.56</v>
      </c>
      <c r="F1334" s="16">
        <v>29.51</v>
      </c>
      <c r="G1334" s="16">
        <v>3.62</v>
      </c>
      <c r="H1334" s="16">
        <v>9.8800000000000008</v>
      </c>
      <c r="I1334" s="16">
        <v>163.03</v>
      </c>
      <c r="J1334" s="41">
        <v>5.1100000000000003</v>
      </c>
      <c r="K1334" s="16">
        <v>25.42</v>
      </c>
      <c r="L1334" s="16">
        <v>25.1</v>
      </c>
      <c r="M1334" s="16">
        <v>56.172893372858461</v>
      </c>
      <c r="N1334" s="16">
        <f t="shared" si="60"/>
        <v>2.2097912420479329</v>
      </c>
      <c r="O1334" s="41">
        <f t="shared" si="61"/>
        <v>2.2097912420479329</v>
      </c>
      <c r="P1334" s="1">
        <v>10.584</v>
      </c>
      <c r="Q1334" s="16">
        <v>730.62</v>
      </c>
      <c r="S1334" s="1"/>
    </row>
    <row r="1335" spans="1:19" x14ac:dyDescent="0.2">
      <c r="A1335" s="42">
        <f t="shared" si="62"/>
        <v>43380</v>
      </c>
      <c r="B1335" s="16">
        <v>0</v>
      </c>
      <c r="C1335" s="16">
        <v>80.45</v>
      </c>
      <c r="D1335" s="16">
        <v>25.92</v>
      </c>
      <c r="E1335" s="16">
        <v>22.04</v>
      </c>
      <c r="F1335" s="16">
        <v>32.36</v>
      </c>
      <c r="G1335" s="16">
        <v>2.04</v>
      </c>
      <c r="H1335" s="16">
        <v>6.27</v>
      </c>
      <c r="I1335" s="16">
        <v>146.93</v>
      </c>
      <c r="J1335" s="41">
        <v>5.0199999999999996</v>
      </c>
      <c r="K1335" s="16">
        <v>25.91</v>
      </c>
      <c r="L1335" s="16">
        <v>24.98</v>
      </c>
      <c r="M1335" s="16">
        <v>57.49109863686671</v>
      </c>
      <c r="N1335" s="16">
        <f t="shared" si="60"/>
        <v>2.2188768289026131</v>
      </c>
      <c r="O1335" s="41">
        <f t="shared" si="61"/>
        <v>2.2188768289026131</v>
      </c>
      <c r="P1335" s="1">
        <v>11.207000000000001</v>
      </c>
      <c r="Q1335" s="16">
        <v>730.65</v>
      </c>
      <c r="S1335" s="1"/>
    </row>
    <row r="1336" spans="1:19" x14ac:dyDescent="0.2">
      <c r="A1336" s="42">
        <f t="shared" si="62"/>
        <v>43381</v>
      </c>
      <c r="B1336" s="16">
        <v>0</v>
      </c>
      <c r="C1336" s="16">
        <v>83.95</v>
      </c>
      <c r="D1336" s="16">
        <v>26.27</v>
      </c>
      <c r="E1336" s="16">
        <v>22.56</v>
      </c>
      <c r="F1336" s="16">
        <v>32.6</v>
      </c>
      <c r="G1336" s="16">
        <v>2.17</v>
      </c>
      <c r="H1336" s="16">
        <v>5.68</v>
      </c>
      <c r="I1336" s="16">
        <v>156.75</v>
      </c>
      <c r="J1336" s="41">
        <v>4.68</v>
      </c>
      <c r="K1336" s="16">
        <v>23.66</v>
      </c>
      <c r="L1336" s="16">
        <v>24.82</v>
      </c>
      <c r="M1336" s="16">
        <v>53.193647524163929</v>
      </c>
      <c r="N1336" s="16">
        <f t="shared" si="60"/>
        <v>2.2482522199562101</v>
      </c>
      <c r="O1336" s="41">
        <f t="shared" si="61"/>
        <v>2.2482522199562101</v>
      </c>
      <c r="P1336" s="1">
        <v>9.9250000000000007</v>
      </c>
      <c r="Q1336" s="16">
        <v>730.18</v>
      </c>
      <c r="S1336" s="1"/>
    </row>
    <row r="1337" spans="1:19" x14ac:dyDescent="0.2">
      <c r="A1337" s="42">
        <f t="shared" si="62"/>
        <v>43382</v>
      </c>
      <c r="B1337" s="16">
        <v>11.809999999999999</v>
      </c>
      <c r="C1337" s="16">
        <v>93.89</v>
      </c>
      <c r="D1337" s="16">
        <v>24.37</v>
      </c>
      <c r="E1337" s="16">
        <v>22.47</v>
      </c>
      <c r="F1337" s="16">
        <v>29.98</v>
      </c>
      <c r="G1337" s="16">
        <v>2.04</v>
      </c>
      <c r="H1337" s="16">
        <v>6.23</v>
      </c>
      <c r="I1337" s="16">
        <v>116.61</v>
      </c>
      <c r="J1337" s="41">
        <v>2.16</v>
      </c>
      <c r="K1337" s="16">
        <v>10.65</v>
      </c>
      <c r="L1337" s="16">
        <v>24.75</v>
      </c>
      <c r="M1337" s="16">
        <v>24.842168744443395</v>
      </c>
      <c r="N1337" s="16">
        <f t="shared" si="60"/>
        <v>2.3325980041730885</v>
      </c>
      <c r="O1337" s="41">
        <f t="shared" si="61"/>
        <v>2.3325980041730885</v>
      </c>
      <c r="P1337" s="1">
        <v>4.4509999999999996</v>
      </c>
      <c r="Q1337" s="16">
        <v>730.64</v>
      </c>
      <c r="S1337" s="1"/>
    </row>
    <row r="1338" spans="1:19" x14ac:dyDescent="0.2">
      <c r="A1338" s="42">
        <f t="shared" si="62"/>
        <v>43383</v>
      </c>
      <c r="B1338" s="16">
        <v>33.144999999999996</v>
      </c>
      <c r="C1338" s="16">
        <v>93.56</v>
      </c>
      <c r="D1338" s="16">
        <v>24.27</v>
      </c>
      <c r="E1338" s="16">
        <v>21.54</v>
      </c>
      <c r="F1338" s="16">
        <v>29.84</v>
      </c>
      <c r="G1338" s="16">
        <v>1.66</v>
      </c>
      <c r="H1338" s="16">
        <v>7.19</v>
      </c>
      <c r="I1338" s="16">
        <v>137.69999999999999</v>
      </c>
      <c r="J1338" s="41">
        <v>2.23</v>
      </c>
      <c r="K1338" s="16">
        <v>10.54</v>
      </c>
      <c r="L1338" s="16">
        <v>24.71</v>
      </c>
      <c r="M1338" s="16">
        <v>24.352539772093998</v>
      </c>
      <c r="N1338" s="16">
        <f t="shared" si="60"/>
        <v>2.3104876444111953</v>
      </c>
      <c r="O1338" s="41">
        <f t="shared" si="61"/>
        <v>2.3104876444111953</v>
      </c>
      <c r="P1338" s="1">
        <v>4.524</v>
      </c>
      <c r="Q1338" s="16">
        <v>730.69</v>
      </c>
      <c r="S1338" s="1"/>
    </row>
    <row r="1339" spans="1:19" x14ac:dyDescent="0.2">
      <c r="A1339" s="42">
        <f t="shared" si="62"/>
        <v>43384</v>
      </c>
      <c r="B1339" s="16">
        <v>69.465000000000003</v>
      </c>
      <c r="C1339" s="16">
        <v>95.43</v>
      </c>
      <c r="D1339" s="16">
        <v>23.83</v>
      </c>
      <c r="E1339" s="16">
        <v>21.45</v>
      </c>
      <c r="F1339" s="16">
        <v>31.18</v>
      </c>
      <c r="G1339" s="16">
        <v>2.25</v>
      </c>
      <c r="H1339" s="16">
        <v>8.35</v>
      </c>
      <c r="I1339" s="16">
        <v>175.66</v>
      </c>
      <c r="J1339" s="41">
        <v>2.73</v>
      </c>
      <c r="K1339" s="16">
        <v>14.18</v>
      </c>
      <c r="L1339" s="16">
        <v>24.62</v>
      </c>
      <c r="M1339" s="16">
        <v>32.324152178101563</v>
      </c>
      <c r="N1339" s="16">
        <f t="shared" si="60"/>
        <v>2.2795593919676702</v>
      </c>
      <c r="O1339" s="41">
        <f t="shared" si="61"/>
        <v>2.2795593919676702</v>
      </c>
      <c r="P1339" s="1">
        <v>8.0530000000000008</v>
      </c>
      <c r="Q1339" s="16">
        <v>730.63</v>
      </c>
      <c r="S1339" s="1"/>
    </row>
    <row r="1340" spans="1:19" x14ac:dyDescent="0.2">
      <c r="A1340" s="42">
        <f t="shared" si="62"/>
        <v>43385</v>
      </c>
      <c r="B1340" s="16">
        <v>87.884999999999991</v>
      </c>
      <c r="C1340" s="16">
        <v>96.38</v>
      </c>
      <c r="D1340" s="16">
        <v>23.15</v>
      </c>
      <c r="E1340" s="16">
        <v>21.47</v>
      </c>
      <c r="F1340" s="16">
        <v>29.26</v>
      </c>
      <c r="G1340" s="16">
        <v>2.62</v>
      </c>
      <c r="H1340" s="16">
        <v>7.7</v>
      </c>
      <c r="I1340" s="16">
        <v>160.08000000000001</v>
      </c>
      <c r="J1340" s="41">
        <v>2.62</v>
      </c>
      <c r="K1340" s="16">
        <v>13.15</v>
      </c>
      <c r="L1340" s="16">
        <v>24.6</v>
      </c>
      <c r="M1340" s="16">
        <v>30.271114655432356</v>
      </c>
      <c r="N1340" s="16">
        <f t="shared" si="60"/>
        <v>2.3019859053560725</v>
      </c>
      <c r="O1340" s="41">
        <f t="shared" si="61"/>
        <v>2.3019859053560725</v>
      </c>
      <c r="P1340" s="1">
        <v>6.8680000000000003</v>
      </c>
      <c r="Q1340" s="16">
        <v>730.76</v>
      </c>
      <c r="S1340" s="1"/>
    </row>
    <row r="1341" spans="1:19" x14ac:dyDescent="0.2">
      <c r="A1341" s="42">
        <f t="shared" si="62"/>
        <v>43386</v>
      </c>
      <c r="B1341" s="16">
        <v>5.33</v>
      </c>
      <c r="C1341" s="16">
        <v>95.41</v>
      </c>
      <c r="D1341" s="16">
        <v>23.4</v>
      </c>
      <c r="E1341" s="16">
        <v>21.67</v>
      </c>
      <c r="F1341" s="16">
        <v>28.67</v>
      </c>
      <c r="G1341" s="16">
        <v>4.1500000000000004</v>
      </c>
      <c r="H1341" s="16">
        <v>10.19</v>
      </c>
      <c r="I1341" s="16">
        <v>177.06</v>
      </c>
      <c r="J1341" s="41">
        <v>3.36</v>
      </c>
      <c r="K1341" s="16">
        <v>18.3</v>
      </c>
      <c r="L1341" s="16">
        <v>24.55</v>
      </c>
      <c r="M1341" s="16">
        <v>41.719809885373074</v>
      </c>
      <c r="N1341" s="16">
        <f t="shared" si="60"/>
        <v>2.2797710319875995</v>
      </c>
      <c r="O1341" s="41">
        <f t="shared" si="61"/>
        <v>2.2797710319875995</v>
      </c>
      <c r="P1341" s="1">
        <v>10.925000000000001</v>
      </c>
      <c r="Q1341" s="16">
        <v>730.91</v>
      </c>
      <c r="S1341" s="1"/>
    </row>
    <row r="1342" spans="1:19" x14ac:dyDescent="0.2">
      <c r="A1342" s="42">
        <f t="shared" si="62"/>
        <v>43387</v>
      </c>
      <c r="B1342" s="16">
        <v>11.555</v>
      </c>
      <c r="C1342" s="16">
        <v>96.75</v>
      </c>
      <c r="D1342" s="16">
        <v>23.77</v>
      </c>
      <c r="E1342" s="16">
        <v>22.34</v>
      </c>
      <c r="F1342" s="16">
        <v>28.94</v>
      </c>
      <c r="G1342" s="16">
        <v>3.75</v>
      </c>
      <c r="H1342" s="16">
        <v>9.84</v>
      </c>
      <c r="I1342" s="16">
        <v>171.64</v>
      </c>
      <c r="J1342" s="41">
        <v>2.2999999999999998</v>
      </c>
      <c r="K1342" s="16">
        <v>12.36</v>
      </c>
      <c r="L1342" s="16">
        <v>24.44</v>
      </c>
      <c r="M1342" s="16">
        <v>28.290480358249081</v>
      </c>
      <c r="N1342" s="16">
        <f t="shared" si="60"/>
        <v>2.2888738153923205</v>
      </c>
      <c r="O1342" s="41">
        <f t="shared" si="61"/>
        <v>2.2888738153923205</v>
      </c>
      <c r="P1342" s="1">
        <v>7.258</v>
      </c>
      <c r="Q1342" s="16">
        <v>730.75</v>
      </c>
      <c r="S1342" s="1"/>
    </row>
    <row r="1343" spans="1:19" x14ac:dyDescent="0.2">
      <c r="A1343" s="42">
        <f t="shared" si="62"/>
        <v>43388</v>
      </c>
      <c r="B1343" s="16">
        <v>0.25</v>
      </c>
      <c r="C1343" s="16">
        <v>93.35</v>
      </c>
      <c r="D1343" s="16">
        <v>24.77</v>
      </c>
      <c r="E1343" s="16">
        <v>22.25</v>
      </c>
      <c r="F1343" s="16">
        <v>29.89</v>
      </c>
      <c r="G1343" s="16">
        <v>3.41</v>
      </c>
      <c r="H1343" s="16">
        <v>9.56</v>
      </c>
      <c r="I1343" s="16">
        <v>162.46</v>
      </c>
      <c r="J1343" s="41">
        <v>3.86</v>
      </c>
      <c r="K1343" s="16">
        <v>21.56</v>
      </c>
      <c r="L1343" s="16">
        <v>24.32</v>
      </c>
      <c r="M1343" s="16">
        <v>48.837789990902067</v>
      </c>
      <c r="N1343" s="16">
        <f t="shared" si="60"/>
        <v>2.2652036173887788</v>
      </c>
      <c r="O1343" s="41">
        <f t="shared" si="61"/>
        <v>2.2652036173887788</v>
      </c>
      <c r="P1343" s="1">
        <v>11.169</v>
      </c>
      <c r="Q1343" s="16">
        <v>730.13</v>
      </c>
      <c r="S1343" s="1"/>
    </row>
    <row r="1344" spans="1:19" x14ac:dyDescent="0.2">
      <c r="A1344" s="42">
        <f t="shared" si="62"/>
        <v>43389</v>
      </c>
      <c r="B1344" s="16">
        <v>29.465</v>
      </c>
      <c r="C1344" s="16">
        <v>91.57</v>
      </c>
      <c r="D1344" s="16">
        <v>25.14</v>
      </c>
      <c r="E1344" s="16">
        <v>22.53</v>
      </c>
      <c r="F1344" s="16">
        <v>32.450000000000003</v>
      </c>
      <c r="G1344" s="16">
        <v>2.82</v>
      </c>
      <c r="H1344" s="16">
        <v>9.49</v>
      </c>
      <c r="I1344" s="16">
        <v>105.69</v>
      </c>
      <c r="J1344" s="41">
        <v>3.55</v>
      </c>
      <c r="K1344" s="16">
        <v>19.03</v>
      </c>
      <c r="L1344" s="16">
        <v>24.26</v>
      </c>
      <c r="M1344" s="16">
        <v>43.116811977117813</v>
      </c>
      <c r="N1344" s="16">
        <f t="shared" si="60"/>
        <v>2.2657284275942096</v>
      </c>
      <c r="O1344" s="41">
        <f t="shared" si="61"/>
        <v>2.2657284275942096</v>
      </c>
      <c r="P1344" s="1">
        <v>9.1549999999999994</v>
      </c>
      <c r="Q1344" s="16">
        <v>729.24</v>
      </c>
      <c r="S1344" s="1"/>
    </row>
    <row r="1345" spans="1:19" x14ac:dyDescent="0.2">
      <c r="A1345" s="42">
        <f t="shared" si="62"/>
        <v>43390</v>
      </c>
      <c r="B1345" s="16">
        <v>2.16</v>
      </c>
      <c r="C1345" s="16">
        <v>97.18</v>
      </c>
      <c r="D1345" s="16">
        <v>24.32</v>
      </c>
      <c r="E1345" s="16">
        <v>23.16</v>
      </c>
      <c r="F1345" s="16">
        <v>26.27</v>
      </c>
      <c r="G1345" s="16">
        <v>1.76</v>
      </c>
      <c r="H1345" s="16">
        <v>4.92</v>
      </c>
      <c r="I1345" s="16">
        <v>164.57</v>
      </c>
      <c r="J1345" s="41">
        <v>1.26</v>
      </c>
      <c r="K1345" s="16">
        <v>7.06</v>
      </c>
      <c r="L1345" s="16">
        <v>24.17</v>
      </c>
      <c r="M1345" s="16">
        <v>16.569365832416771</v>
      </c>
      <c r="N1345" s="16">
        <f t="shared" si="60"/>
        <v>2.3469356703139903</v>
      </c>
      <c r="O1345" s="41">
        <f t="shared" si="61"/>
        <v>2.3469356703139903</v>
      </c>
      <c r="P1345" s="1">
        <v>2.4950000000000001</v>
      </c>
      <c r="Q1345" s="16">
        <v>729.35</v>
      </c>
      <c r="S1345" s="1"/>
    </row>
    <row r="1346" spans="1:19" x14ac:dyDescent="0.2">
      <c r="A1346" s="42">
        <f t="shared" si="62"/>
        <v>43391</v>
      </c>
      <c r="B1346" s="16">
        <v>16.254999999999999</v>
      </c>
      <c r="C1346" s="16">
        <v>99</v>
      </c>
      <c r="D1346" s="16">
        <v>23.75</v>
      </c>
      <c r="E1346" s="16">
        <v>22.91</v>
      </c>
      <c r="F1346" s="16">
        <v>26.16</v>
      </c>
      <c r="G1346" s="16">
        <v>2.4</v>
      </c>
      <c r="H1346" s="16">
        <v>8.2100000000000009</v>
      </c>
      <c r="I1346" s="16">
        <v>303.76</v>
      </c>
      <c r="J1346" s="41">
        <v>1.54</v>
      </c>
      <c r="K1346" s="16">
        <v>8.98</v>
      </c>
      <c r="L1346" s="16">
        <v>24.14</v>
      </c>
      <c r="M1346" s="16">
        <v>20.572452041503116</v>
      </c>
      <c r="N1346" s="16">
        <f t="shared" si="60"/>
        <v>2.2909189355794113</v>
      </c>
      <c r="O1346" s="41">
        <f t="shared" si="61"/>
        <v>2.2909189355794113</v>
      </c>
      <c r="P1346" s="1">
        <v>4.7699999999999996</v>
      </c>
      <c r="Q1346" s="16">
        <v>730.48</v>
      </c>
      <c r="S1346" s="1"/>
    </row>
    <row r="1347" spans="1:19" x14ac:dyDescent="0.2">
      <c r="A1347" s="42">
        <f t="shared" si="62"/>
        <v>43392</v>
      </c>
      <c r="B1347" s="16">
        <v>17.270000000000003</v>
      </c>
      <c r="C1347" s="16">
        <v>99.17</v>
      </c>
      <c r="D1347" s="16">
        <v>23.72</v>
      </c>
      <c r="E1347" s="16">
        <v>22.46</v>
      </c>
      <c r="F1347" s="16">
        <v>27.57</v>
      </c>
      <c r="G1347" s="16">
        <v>2.2799999999999998</v>
      </c>
      <c r="H1347" s="16">
        <v>9.15</v>
      </c>
      <c r="I1347" s="16">
        <v>298.52</v>
      </c>
      <c r="J1347" s="41">
        <v>1.29</v>
      </c>
      <c r="K1347" s="16">
        <v>7.18</v>
      </c>
      <c r="L1347" s="16">
        <v>24.1</v>
      </c>
      <c r="M1347" s="16">
        <v>16.783119507658064</v>
      </c>
      <c r="N1347" s="16">
        <f t="shared" si="60"/>
        <v>2.3374818255791179</v>
      </c>
      <c r="O1347" s="41">
        <f t="shared" si="61"/>
        <v>2.3374818255791179</v>
      </c>
      <c r="P1347" s="1">
        <v>3.8490000000000002</v>
      </c>
      <c r="Q1347" s="16">
        <v>729.98</v>
      </c>
      <c r="S1347" s="1"/>
    </row>
    <row r="1348" spans="1:19" x14ac:dyDescent="0.2">
      <c r="A1348" s="42">
        <f t="shared" si="62"/>
        <v>43393</v>
      </c>
      <c r="B1348" s="16">
        <v>2.7949999999999999</v>
      </c>
      <c r="C1348" s="16">
        <v>98.12</v>
      </c>
      <c r="D1348" s="16">
        <v>24.47</v>
      </c>
      <c r="E1348" s="16">
        <v>23.31</v>
      </c>
      <c r="F1348" s="16">
        <v>28.74</v>
      </c>
      <c r="G1348" s="16">
        <v>2.1</v>
      </c>
      <c r="H1348" s="16">
        <v>6.35</v>
      </c>
      <c r="I1348" s="16">
        <v>298.39</v>
      </c>
      <c r="J1348" s="41">
        <v>2.35</v>
      </c>
      <c r="K1348" s="16">
        <v>13.48</v>
      </c>
      <c r="L1348" s="16">
        <v>23.95</v>
      </c>
      <c r="M1348" s="16">
        <v>30.680564399558666</v>
      </c>
      <c r="N1348" s="16">
        <f t="shared" si="60"/>
        <v>2.2760062610948566</v>
      </c>
      <c r="O1348" s="41">
        <f t="shared" si="61"/>
        <v>2.2760062610948566</v>
      </c>
      <c r="P1348" s="1">
        <v>8.0350000000000001</v>
      </c>
      <c r="Q1348" s="16">
        <v>729.26</v>
      </c>
      <c r="S1348" s="1"/>
    </row>
    <row r="1349" spans="1:19" x14ac:dyDescent="0.2">
      <c r="A1349" s="42">
        <f t="shared" si="62"/>
        <v>43394</v>
      </c>
      <c r="B1349" s="16">
        <v>0.25</v>
      </c>
      <c r="C1349" s="16">
        <v>95.55</v>
      </c>
      <c r="D1349" s="16">
        <v>24.42</v>
      </c>
      <c r="E1349" s="16">
        <v>22.43</v>
      </c>
      <c r="F1349" s="16">
        <v>28.6</v>
      </c>
      <c r="G1349" s="16">
        <v>2.16</v>
      </c>
      <c r="H1349" s="16">
        <v>7.9</v>
      </c>
      <c r="I1349" s="16">
        <v>57.23</v>
      </c>
      <c r="J1349" s="41">
        <v>2.42</v>
      </c>
      <c r="K1349" s="16">
        <v>12.71</v>
      </c>
      <c r="L1349" s="16">
        <v>23.94</v>
      </c>
      <c r="M1349" s="16">
        <v>29.348016730501886</v>
      </c>
      <c r="N1349" s="16">
        <f t="shared" si="60"/>
        <v>2.3090493100316194</v>
      </c>
      <c r="O1349" s="41">
        <f t="shared" si="61"/>
        <v>2.3090493100316194</v>
      </c>
      <c r="P1349" s="1">
        <v>6.8120000000000003</v>
      </c>
      <c r="Q1349" s="16">
        <v>729.29</v>
      </c>
      <c r="S1349" s="1"/>
    </row>
    <row r="1350" spans="1:19" x14ac:dyDescent="0.2">
      <c r="A1350" s="42">
        <f t="shared" si="62"/>
        <v>43395</v>
      </c>
      <c r="B1350" s="16">
        <v>47.879999999999995</v>
      </c>
      <c r="C1350" s="16">
        <v>99.17</v>
      </c>
      <c r="D1350" s="16">
        <v>23.35</v>
      </c>
      <c r="E1350" s="16">
        <v>21.74</v>
      </c>
      <c r="F1350" s="16">
        <v>28.53</v>
      </c>
      <c r="G1350" s="16">
        <v>1.85</v>
      </c>
      <c r="H1350" s="16">
        <v>8.43</v>
      </c>
      <c r="I1350" s="16">
        <v>278.13</v>
      </c>
      <c r="J1350" s="41">
        <v>1.64</v>
      </c>
      <c r="K1350" s="16">
        <v>9.67</v>
      </c>
      <c r="L1350" s="16">
        <v>23.92</v>
      </c>
      <c r="M1350" s="16">
        <v>22.161694200916354</v>
      </c>
      <c r="N1350" s="16">
        <f t="shared" si="60"/>
        <v>2.2917987798258896</v>
      </c>
      <c r="O1350" s="41">
        <f t="shared" si="61"/>
        <v>2.2917987798258896</v>
      </c>
      <c r="P1350" s="1">
        <v>6.0250000000000004</v>
      </c>
      <c r="Q1350" s="16">
        <v>730.25</v>
      </c>
      <c r="S1350" s="1"/>
    </row>
    <row r="1351" spans="1:19" x14ac:dyDescent="0.2">
      <c r="A1351" s="42">
        <f t="shared" si="62"/>
        <v>43396</v>
      </c>
      <c r="B1351" s="16">
        <v>2.54</v>
      </c>
      <c r="C1351" s="16">
        <v>99.98</v>
      </c>
      <c r="D1351" s="16">
        <v>22.81</v>
      </c>
      <c r="E1351" s="16">
        <v>21.41</v>
      </c>
      <c r="F1351" s="16">
        <v>24.46</v>
      </c>
      <c r="G1351" s="16">
        <v>3.13</v>
      </c>
      <c r="H1351" s="16">
        <v>7.47</v>
      </c>
      <c r="I1351" s="16">
        <v>322.3</v>
      </c>
      <c r="J1351" s="41">
        <v>1.3</v>
      </c>
      <c r="K1351" s="16">
        <v>7.97</v>
      </c>
      <c r="L1351" s="16">
        <v>23.9</v>
      </c>
      <c r="M1351" s="16">
        <v>18.007062338485941</v>
      </c>
      <c r="N1351" s="16">
        <f t="shared" si="60"/>
        <v>2.2593553749668684</v>
      </c>
      <c r="O1351" s="41">
        <f t="shared" si="61"/>
        <v>2.2593553749668684</v>
      </c>
      <c r="P1351" s="1">
        <v>4.3739999999999997</v>
      </c>
      <c r="Q1351" s="16">
        <v>730.58</v>
      </c>
      <c r="S1351" s="1"/>
    </row>
    <row r="1352" spans="1:19" x14ac:dyDescent="0.2">
      <c r="A1352" s="42">
        <f t="shared" si="62"/>
        <v>43397</v>
      </c>
      <c r="B1352" s="16">
        <v>0.25</v>
      </c>
      <c r="C1352" s="16">
        <v>98.96</v>
      </c>
      <c r="D1352" s="16">
        <v>23.63</v>
      </c>
      <c r="E1352" s="16">
        <v>22.22</v>
      </c>
      <c r="F1352" s="16">
        <v>26.64</v>
      </c>
      <c r="G1352" s="16">
        <v>3.3</v>
      </c>
      <c r="H1352" s="16">
        <v>7.61</v>
      </c>
      <c r="I1352" s="16">
        <v>327.57</v>
      </c>
      <c r="J1352" s="41">
        <v>1.71</v>
      </c>
      <c r="K1352" s="16">
        <v>10.37</v>
      </c>
      <c r="L1352" s="16">
        <v>23.8</v>
      </c>
      <c r="M1352" s="16">
        <v>23.503400273196892</v>
      </c>
      <c r="N1352" s="16">
        <f t="shared" si="60"/>
        <v>2.266480257781764</v>
      </c>
      <c r="O1352" s="41">
        <f t="shared" si="61"/>
        <v>2.266480257781764</v>
      </c>
      <c r="P1352" s="1">
        <v>5.7910000000000004</v>
      </c>
      <c r="Q1352" s="16">
        <v>730.34</v>
      </c>
      <c r="S1352" s="1"/>
    </row>
    <row r="1353" spans="1:19" x14ac:dyDescent="0.2">
      <c r="A1353" s="42">
        <f t="shared" si="62"/>
        <v>43398</v>
      </c>
      <c r="B1353" s="16">
        <v>5.08</v>
      </c>
      <c r="C1353" s="16">
        <v>97.81</v>
      </c>
      <c r="D1353" s="16">
        <v>24.64</v>
      </c>
      <c r="E1353" s="16">
        <v>23.22</v>
      </c>
      <c r="F1353" s="16">
        <v>29.22</v>
      </c>
      <c r="G1353" s="16">
        <v>2.68</v>
      </c>
      <c r="H1353" s="16">
        <v>7.8</v>
      </c>
      <c r="I1353" s="16">
        <v>320.64</v>
      </c>
      <c r="J1353" s="41">
        <v>2.33</v>
      </c>
      <c r="K1353" s="16">
        <v>13.69</v>
      </c>
      <c r="L1353" s="16">
        <v>23.61</v>
      </c>
      <c r="M1353" s="16">
        <v>31.302039818318011</v>
      </c>
      <c r="N1353" s="16">
        <f t="shared" si="60"/>
        <v>2.2864893950561003</v>
      </c>
      <c r="O1353" s="41">
        <f t="shared" si="61"/>
        <v>2.2864893950561003</v>
      </c>
      <c r="P1353" s="1">
        <v>8.3979999999999997</v>
      </c>
      <c r="Q1353" s="16">
        <v>729.55</v>
      </c>
      <c r="S1353" s="1"/>
    </row>
    <row r="1354" spans="1:19" x14ac:dyDescent="0.2">
      <c r="A1354" s="42">
        <f t="shared" si="62"/>
        <v>43399</v>
      </c>
      <c r="B1354" s="16">
        <v>19.049999999999997</v>
      </c>
      <c r="C1354" s="16">
        <v>97.91</v>
      </c>
      <c r="D1354" s="16">
        <v>24.05</v>
      </c>
      <c r="E1354" s="16">
        <v>22.07</v>
      </c>
      <c r="F1354" s="16">
        <v>26.79</v>
      </c>
      <c r="G1354" s="16">
        <v>1.92</v>
      </c>
      <c r="H1354" s="16">
        <v>11.76</v>
      </c>
      <c r="I1354" s="16">
        <v>359.6</v>
      </c>
      <c r="J1354" s="41">
        <v>1.49</v>
      </c>
      <c r="K1354" s="16">
        <v>8.49</v>
      </c>
      <c r="L1354" s="16">
        <v>23.63</v>
      </c>
      <c r="M1354" s="16">
        <v>19.614621304346695</v>
      </c>
      <c r="N1354" s="16">
        <f t="shared" si="60"/>
        <v>2.310320530547314</v>
      </c>
      <c r="O1354" s="41">
        <f t="shared" si="61"/>
        <v>2.310320530547314</v>
      </c>
      <c r="P1354" s="1">
        <v>3.1840000000000002</v>
      </c>
      <c r="Q1354" s="16">
        <v>729.44</v>
      </c>
      <c r="S1354" s="1"/>
    </row>
    <row r="1355" spans="1:19" x14ac:dyDescent="0.2">
      <c r="A1355" s="42">
        <f t="shared" si="62"/>
        <v>43400</v>
      </c>
      <c r="B1355" s="16">
        <v>35.94</v>
      </c>
      <c r="C1355" s="16">
        <v>99.95</v>
      </c>
      <c r="D1355" s="16">
        <v>24.04</v>
      </c>
      <c r="E1355" s="16">
        <v>22.32</v>
      </c>
      <c r="F1355" s="16">
        <v>25.72</v>
      </c>
      <c r="G1355" s="16">
        <v>2.59</v>
      </c>
      <c r="H1355" s="16">
        <v>9.6999999999999993</v>
      </c>
      <c r="I1355" s="16">
        <v>325.08999999999997</v>
      </c>
      <c r="J1355" s="41">
        <v>1.1299999999999999</v>
      </c>
      <c r="K1355" s="16">
        <v>7.05</v>
      </c>
      <c r="L1355" s="16">
        <v>23.56</v>
      </c>
      <c r="M1355" s="16">
        <v>16.291503334609171</v>
      </c>
      <c r="N1355" s="16">
        <f t="shared" ref="N1355:N1418" si="63">M1355/K1355</f>
        <v>2.3108515368239959</v>
      </c>
      <c r="O1355" s="41">
        <f t="shared" ref="O1355:O1418" si="64">N1355-$N3130</f>
        <v>2.3108515368239959</v>
      </c>
      <c r="P1355" s="1">
        <v>3.6030000000000002</v>
      </c>
      <c r="Q1355" s="16">
        <v>729.52</v>
      </c>
      <c r="S1355" s="1"/>
    </row>
    <row r="1356" spans="1:19" x14ac:dyDescent="0.2">
      <c r="A1356" s="42">
        <f t="shared" si="62"/>
        <v>43401</v>
      </c>
      <c r="B1356" s="16">
        <v>0.125</v>
      </c>
      <c r="C1356" s="16">
        <v>99.08</v>
      </c>
      <c r="D1356" s="16">
        <v>23.92</v>
      </c>
      <c r="E1356" s="16">
        <v>22.78</v>
      </c>
      <c r="F1356" s="16">
        <v>26.66</v>
      </c>
      <c r="G1356" s="16">
        <v>2.4900000000000002</v>
      </c>
      <c r="H1356" s="16">
        <v>7.84</v>
      </c>
      <c r="I1356" s="16">
        <v>299.61</v>
      </c>
      <c r="J1356" s="41">
        <v>1.76</v>
      </c>
      <c r="K1356" s="16">
        <v>9.5399999999999991</v>
      </c>
      <c r="L1356" s="16">
        <v>23.46</v>
      </c>
      <c r="M1356" s="16">
        <v>21.886423704021141</v>
      </c>
      <c r="N1356" s="16">
        <f t="shared" si="63"/>
        <v>2.2941743924550466</v>
      </c>
      <c r="O1356" s="41">
        <f t="shared" si="64"/>
        <v>2.2941743924550466</v>
      </c>
      <c r="P1356" s="1">
        <v>5.0730000000000004</v>
      </c>
      <c r="Q1356" s="16">
        <v>730.17</v>
      </c>
      <c r="S1356" s="1"/>
    </row>
    <row r="1357" spans="1:19" x14ac:dyDescent="0.2">
      <c r="A1357" s="42">
        <f t="shared" si="62"/>
        <v>43402</v>
      </c>
      <c r="B1357" s="16">
        <v>0</v>
      </c>
      <c r="C1357" s="16">
        <v>93.52</v>
      </c>
      <c r="D1357" s="16">
        <v>25.37</v>
      </c>
      <c r="E1357" s="16">
        <v>23.54</v>
      </c>
      <c r="F1357" s="16">
        <v>29.7</v>
      </c>
      <c r="G1357" s="16">
        <v>2.82</v>
      </c>
      <c r="H1357" s="16">
        <v>9.43</v>
      </c>
      <c r="I1357" s="16">
        <v>11.56</v>
      </c>
      <c r="J1357" s="41">
        <v>2.58</v>
      </c>
      <c r="K1357" s="16">
        <v>12.95</v>
      </c>
      <c r="L1357" s="16">
        <v>23.31</v>
      </c>
      <c r="M1357" s="16">
        <v>29.165539866270034</v>
      </c>
      <c r="N1357" s="16">
        <f t="shared" si="63"/>
        <v>2.2521652406386128</v>
      </c>
      <c r="O1357" s="41">
        <f t="shared" si="64"/>
        <v>2.2521652406386128</v>
      </c>
      <c r="P1357" s="1">
        <v>6.3680000000000003</v>
      </c>
      <c r="Q1357" s="16">
        <v>729.95</v>
      </c>
      <c r="S1357" s="1"/>
    </row>
    <row r="1358" spans="1:19" x14ac:dyDescent="0.2">
      <c r="A1358" s="42">
        <f t="shared" si="62"/>
        <v>43403</v>
      </c>
      <c r="B1358" s="16">
        <v>0</v>
      </c>
      <c r="C1358" s="16">
        <v>89</v>
      </c>
      <c r="D1358" s="16">
        <v>25.57</v>
      </c>
      <c r="E1358" s="16">
        <v>23.69</v>
      </c>
      <c r="F1358" s="16">
        <v>30.93</v>
      </c>
      <c r="G1358" s="16">
        <v>3.03</v>
      </c>
      <c r="H1358" s="16">
        <v>9.76</v>
      </c>
      <c r="I1358" s="16">
        <v>20.87</v>
      </c>
      <c r="J1358" s="41">
        <v>3.27</v>
      </c>
      <c r="K1358" s="16">
        <v>15.24</v>
      </c>
      <c r="L1358" s="16">
        <v>23.35</v>
      </c>
      <c r="M1358" s="16">
        <v>34.616085784862193</v>
      </c>
      <c r="N1358" s="16">
        <f t="shared" si="63"/>
        <v>2.2713967050434509</v>
      </c>
      <c r="O1358" s="41">
        <f t="shared" si="64"/>
        <v>2.2713967050434509</v>
      </c>
      <c r="P1358" s="1">
        <v>6.94</v>
      </c>
      <c r="Q1358" s="16">
        <v>730.13</v>
      </c>
      <c r="S1358" s="1"/>
    </row>
    <row r="1359" spans="1:19" x14ac:dyDescent="0.2">
      <c r="A1359" s="42">
        <f t="shared" si="62"/>
        <v>43404</v>
      </c>
      <c r="B1359" s="16">
        <v>65.789999999999992</v>
      </c>
      <c r="C1359" s="16">
        <v>94.24</v>
      </c>
      <c r="D1359" s="16">
        <v>25.08</v>
      </c>
      <c r="E1359" s="16">
        <v>22.62</v>
      </c>
      <c r="F1359" s="16">
        <v>30.61</v>
      </c>
      <c r="G1359" s="16">
        <v>2.84</v>
      </c>
      <c r="H1359" s="16">
        <v>9.33</v>
      </c>
      <c r="I1359" s="16">
        <v>349.26</v>
      </c>
      <c r="J1359" s="41">
        <v>2.76</v>
      </c>
      <c r="K1359" s="16">
        <v>14.47</v>
      </c>
      <c r="L1359" s="16">
        <v>23.25</v>
      </c>
      <c r="M1359" s="16">
        <v>32.666728298688355</v>
      </c>
      <c r="N1359" s="16">
        <f t="shared" si="63"/>
        <v>2.2575486039176469</v>
      </c>
      <c r="O1359" s="41">
        <f t="shared" si="64"/>
        <v>2.2575486039176469</v>
      </c>
      <c r="P1359" s="1">
        <v>7.2889999999999997</v>
      </c>
      <c r="Q1359" s="16">
        <v>730.35</v>
      </c>
      <c r="S1359" s="1"/>
    </row>
    <row r="1360" spans="1:19" x14ac:dyDescent="0.2">
      <c r="A1360" s="42">
        <f t="shared" si="62"/>
        <v>43405</v>
      </c>
      <c r="B1360" s="16">
        <v>8.2550000000000008</v>
      </c>
      <c r="C1360" s="16">
        <v>99.54</v>
      </c>
      <c r="D1360" s="16">
        <v>23.54</v>
      </c>
      <c r="E1360" s="16">
        <v>21.98</v>
      </c>
      <c r="F1360" s="16">
        <v>25.71</v>
      </c>
      <c r="G1360" s="16">
        <v>3.47</v>
      </c>
      <c r="H1360" s="16">
        <v>7.88</v>
      </c>
      <c r="I1360" s="16">
        <v>317.95</v>
      </c>
      <c r="J1360" s="41">
        <v>1.4</v>
      </c>
      <c r="K1360" s="16">
        <v>8.09</v>
      </c>
      <c r="L1360" s="16">
        <v>23.24</v>
      </c>
      <c r="M1360" s="16">
        <v>18.263152028629513</v>
      </c>
      <c r="N1360" s="16">
        <f t="shared" si="63"/>
        <v>2.2574971605228074</v>
      </c>
      <c r="O1360" s="41">
        <f t="shared" si="64"/>
        <v>2.2574971605228074</v>
      </c>
      <c r="P1360" s="1">
        <v>4.9039999999999999</v>
      </c>
      <c r="Q1360" s="16">
        <v>730.2</v>
      </c>
      <c r="S1360" s="1"/>
    </row>
    <row r="1361" spans="1:19" x14ac:dyDescent="0.2">
      <c r="A1361" s="42">
        <f t="shared" si="62"/>
        <v>43406</v>
      </c>
      <c r="B1361" s="16">
        <v>9.91</v>
      </c>
      <c r="C1361" s="16">
        <v>98.36</v>
      </c>
      <c r="D1361" s="16">
        <v>23.89</v>
      </c>
      <c r="E1361" s="16">
        <v>22.23</v>
      </c>
      <c r="F1361" s="16">
        <v>28.23</v>
      </c>
      <c r="G1361" s="16">
        <v>2.27</v>
      </c>
      <c r="H1361" s="16">
        <v>6.12</v>
      </c>
      <c r="I1361" s="16">
        <v>273.12</v>
      </c>
      <c r="J1361" s="41">
        <v>1.88</v>
      </c>
      <c r="K1361" s="16">
        <v>10.57</v>
      </c>
      <c r="L1361" s="16">
        <v>23.13</v>
      </c>
      <c r="M1361" s="16">
        <v>24.10457168480923</v>
      </c>
      <c r="N1361" s="16">
        <f t="shared" si="63"/>
        <v>2.2804703580708825</v>
      </c>
      <c r="O1361" s="41">
        <f t="shared" si="64"/>
        <v>2.2804703580708825</v>
      </c>
      <c r="P1361" s="1">
        <v>5.8929999999999998</v>
      </c>
      <c r="Q1361" s="16">
        <v>730.1</v>
      </c>
      <c r="S1361" s="1"/>
    </row>
    <row r="1362" spans="1:19" x14ac:dyDescent="0.2">
      <c r="A1362" s="42">
        <f t="shared" si="62"/>
        <v>43407</v>
      </c>
      <c r="B1362" s="16">
        <v>1.02</v>
      </c>
      <c r="C1362" s="16">
        <v>96.04</v>
      </c>
      <c r="D1362" s="16">
        <v>24.23</v>
      </c>
      <c r="E1362" s="16">
        <v>21.99</v>
      </c>
      <c r="F1362" s="16">
        <v>29.04</v>
      </c>
      <c r="G1362" s="16">
        <v>1.57</v>
      </c>
      <c r="H1362" s="16">
        <v>6.08</v>
      </c>
      <c r="I1362" s="16">
        <v>162.6</v>
      </c>
      <c r="J1362" s="41">
        <v>2.08</v>
      </c>
      <c r="K1362" s="16">
        <v>11.62</v>
      </c>
      <c r="L1362" s="16">
        <v>23.05</v>
      </c>
      <c r="M1362" s="16">
        <v>26.479622120826981</v>
      </c>
      <c r="N1362" s="16">
        <f t="shared" si="63"/>
        <v>2.2787970844085184</v>
      </c>
      <c r="O1362" s="41">
        <f t="shared" si="64"/>
        <v>2.2787970844085184</v>
      </c>
      <c r="P1362" s="1">
        <v>5.6070000000000002</v>
      </c>
      <c r="Q1362" s="16">
        <v>730.39</v>
      </c>
      <c r="S1362" s="1"/>
    </row>
    <row r="1363" spans="1:19" x14ac:dyDescent="0.2">
      <c r="A1363" s="42">
        <f t="shared" si="62"/>
        <v>43408</v>
      </c>
      <c r="B1363" s="16">
        <v>17.27</v>
      </c>
      <c r="C1363" s="16">
        <v>96.21</v>
      </c>
      <c r="D1363" s="16">
        <v>23.89</v>
      </c>
      <c r="E1363" s="16">
        <v>22.42</v>
      </c>
      <c r="F1363" s="16">
        <v>31.08</v>
      </c>
      <c r="G1363" s="16">
        <v>1.1399999999999999</v>
      </c>
      <c r="H1363" s="16">
        <v>10.92</v>
      </c>
      <c r="I1363" s="16">
        <v>255.61</v>
      </c>
      <c r="J1363" s="41">
        <v>1.36</v>
      </c>
      <c r="K1363" s="16">
        <v>8.09</v>
      </c>
      <c r="L1363" s="16">
        <v>23.02</v>
      </c>
      <c r="M1363" s="16">
        <v>18.567452935743432</v>
      </c>
      <c r="N1363" s="16">
        <f t="shared" si="63"/>
        <v>2.2951116113403502</v>
      </c>
      <c r="O1363" s="41">
        <f t="shared" si="64"/>
        <v>2.2951116113403502</v>
      </c>
      <c r="P1363" s="1">
        <v>3.613</v>
      </c>
      <c r="Q1363" s="16">
        <v>730.64</v>
      </c>
      <c r="S1363" s="1"/>
    </row>
    <row r="1364" spans="1:19" x14ac:dyDescent="0.2">
      <c r="A1364" s="42">
        <f t="shared" si="62"/>
        <v>43409</v>
      </c>
      <c r="B1364" s="16">
        <v>35.56</v>
      </c>
      <c r="C1364" s="16">
        <v>96.68</v>
      </c>
      <c r="D1364" s="16">
        <v>23.75</v>
      </c>
      <c r="E1364" s="16">
        <v>21.85</v>
      </c>
      <c r="F1364" s="16">
        <v>28.38</v>
      </c>
      <c r="G1364" s="16">
        <v>1.54</v>
      </c>
      <c r="H1364" s="16">
        <v>5.21</v>
      </c>
      <c r="I1364" s="16">
        <v>303.04000000000002</v>
      </c>
      <c r="J1364" s="41">
        <v>1.82</v>
      </c>
      <c r="K1364" s="16">
        <v>9.48</v>
      </c>
      <c r="L1364" s="16">
        <v>22.93</v>
      </c>
      <c r="M1364" s="16">
        <v>21.742913253505463</v>
      </c>
      <c r="N1364" s="16">
        <f t="shared" si="63"/>
        <v>2.2935562503697744</v>
      </c>
      <c r="O1364" s="41">
        <f t="shared" si="64"/>
        <v>2.2935562503697744</v>
      </c>
      <c r="P1364" s="1">
        <v>4.2309999999999999</v>
      </c>
      <c r="Q1364" s="16">
        <v>730.47</v>
      </c>
      <c r="S1364" s="1"/>
    </row>
    <row r="1365" spans="1:19" x14ac:dyDescent="0.2">
      <c r="A1365" s="42">
        <f t="shared" si="62"/>
        <v>43410</v>
      </c>
      <c r="B1365" s="16">
        <v>9.9050000000000011</v>
      </c>
      <c r="C1365" s="16">
        <v>94.89</v>
      </c>
      <c r="D1365" s="16">
        <v>24.31</v>
      </c>
      <c r="E1365" s="16">
        <v>22.2</v>
      </c>
      <c r="F1365" s="16">
        <v>29.88</v>
      </c>
      <c r="G1365" s="16">
        <v>2.08</v>
      </c>
      <c r="H1365" s="16">
        <v>8.2899999999999991</v>
      </c>
      <c r="I1365" s="16">
        <v>327.27999999999997</v>
      </c>
      <c r="J1365" s="41">
        <v>2.86</v>
      </c>
      <c r="K1365" s="16">
        <v>15.82</v>
      </c>
      <c r="L1365" s="16">
        <v>22.88</v>
      </c>
      <c r="M1365" s="16">
        <v>36.071839897287639</v>
      </c>
      <c r="N1365" s="16">
        <f t="shared" si="63"/>
        <v>2.2801415864277899</v>
      </c>
      <c r="O1365" s="41">
        <f t="shared" si="64"/>
        <v>2.2801415864277899</v>
      </c>
      <c r="P1365" s="1">
        <v>7.4690000000000003</v>
      </c>
      <c r="Q1365" s="16">
        <v>729.77</v>
      </c>
      <c r="S1365" s="1"/>
    </row>
    <row r="1366" spans="1:19" x14ac:dyDescent="0.2">
      <c r="A1366" s="42">
        <f t="shared" si="62"/>
        <v>43411</v>
      </c>
      <c r="B1366" s="16">
        <v>7.7450000000000001</v>
      </c>
      <c r="C1366" s="16">
        <v>96.76</v>
      </c>
      <c r="D1366" s="16">
        <v>24.51</v>
      </c>
      <c r="E1366" s="16">
        <v>23.21</v>
      </c>
      <c r="F1366" s="16">
        <v>28.61</v>
      </c>
      <c r="G1366" s="16">
        <v>3.22</v>
      </c>
      <c r="H1366" s="16">
        <v>9.07</v>
      </c>
      <c r="I1366" s="16">
        <v>342.91</v>
      </c>
      <c r="J1366" s="41">
        <v>2.6</v>
      </c>
      <c r="K1366" s="16">
        <v>16.350000000000001</v>
      </c>
      <c r="L1366" s="16">
        <v>22.78</v>
      </c>
      <c r="M1366" s="16">
        <v>36.979990616956698</v>
      </c>
      <c r="N1366" s="16">
        <f t="shared" si="63"/>
        <v>2.2617731264193699</v>
      </c>
      <c r="O1366" s="41">
        <f t="shared" si="64"/>
        <v>2.2617731264193699</v>
      </c>
      <c r="P1366" s="1">
        <v>7.4569999999999999</v>
      </c>
      <c r="Q1366" s="16">
        <v>729.05</v>
      </c>
      <c r="S1366" s="1"/>
    </row>
    <row r="1367" spans="1:19" x14ac:dyDescent="0.2">
      <c r="A1367" s="42">
        <f t="shared" si="62"/>
        <v>43412</v>
      </c>
      <c r="B1367" s="16">
        <v>8.2550000000000008</v>
      </c>
      <c r="C1367" s="16">
        <v>95.15</v>
      </c>
      <c r="D1367" s="16">
        <v>24.96</v>
      </c>
      <c r="E1367" s="16">
        <v>23.43</v>
      </c>
      <c r="F1367" s="16">
        <v>27.63</v>
      </c>
      <c r="G1367" s="16">
        <v>3.68</v>
      </c>
      <c r="H1367" s="16">
        <v>9.02</v>
      </c>
      <c r="I1367" s="16">
        <v>344.61</v>
      </c>
      <c r="J1367" s="41">
        <v>2.46</v>
      </c>
      <c r="K1367" s="16">
        <v>13.06</v>
      </c>
      <c r="L1367" s="16">
        <v>22.71</v>
      </c>
      <c r="M1367" s="16">
        <v>29.400634349023292</v>
      </c>
      <c r="N1367" s="16">
        <f t="shared" si="63"/>
        <v>2.2511971170768215</v>
      </c>
      <c r="O1367" s="41">
        <f t="shared" si="64"/>
        <v>2.2511971170768215</v>
      </c>
      <c r="P1367" s="1">
        <v>5.0170000000000003</v>
      </c>
      <c r="Q1367" s="16">
        <v>729.17</v>
      </c>
      <c r="S1367" s="1"/>
    </row>
    <row r="1368" spans="1:19" x14ac:dyDescent="0.2">
      <c r="A1368" s="42">
        <f t="shared" si="62"/>
        <v>43413</v>
      </c>
      <c r="B1368" s="16">
        <v>4.1899999999999995</v>
      </c>
      <c r="C1368" s="16">
        <v>98.41</v>
      </c>
      <c r="D1368" s="16">
        <v>24.3</v>
      </c>
      <c r="E1368" s="16">
        <v>22.44</v>
      </c>
      <c r="F1368" s="16">
        <v>27.61</v>
      </c>
      <c r="G1368" s="16">
        <v>3.19</v>
      </c>
      <c r="H1368" s="16">
        <v>8.19</v>
      </c>
      <c r="I1368" s="16">
        <v>332.13</v>
      </c>
      <c r="J1368" s="41">
        <v>2.66</v>
      </c>
      <c r="K1368" s="16">
        <v>15.61</v>
      </c>
      <c r="L1368" s="16">
        <v>22.63</v>
      </c>
      <c r="M1368" s="16">
        <v>35.46168288251237</v>
      </c>
      <c r="N1368" s="16">
        <f t="shared" si="63"/>
        <v>2.2717285639021378</v>
      </c>
      <c r="O1368" s="41">
        <f t="shared" si="64"/>
        <v>2.2717285639021378</v>
      </c>
      <c r="P1368" s="1">
        <v>8.39</v>
      </c>
      <c r="Q1368" s="16">
        <v>729.68</v>
      </c>
      <c r="S1368" s="1"/>
    </row>
    <row r="1369" spans="1:19" x14ac:dyDescent="0.2">
      <c r="A1369" s="42">
        <f t="shared" si="62"/>
        <v>43414</v>
      </c>
      <c r="B1369" s="16">
        <v>0.125</v>
      </c>
      <c r="C1369" s="16">
        <v>99.24</v>
      </c>
      <c r="D1369" s="16">
        <v>24.17</v>
      </c>
      <c r="E1369" s="16">
        <v>23.28</v>
      </c>
      <c r="F1369" s="16">
        <v>27.58</v>
      </c>
      <c r="G1369" s="16">
        <v>2.38</v>
      </c>
      <c r="H1369" s="16">
        <v>8.58</v>
      </c>
      <c r="I1369" s="16">
        <v>331.6</v>
      </c>
      <c r="J1369" s="41">
        <v>1.27</v>
      </c>
      <c r="K1369" s="16">
        <v>6.37</v>
      </c>
      <c r="L1369" s="16">
        <v>22.57</v>
      </c>
      <c r="M1369" s="16">
        <v>14.803003610657269</v>
      </c>
      <c r="N1369" s="16">
        <f t="shared" si="63"/>
        <v>2.323862419255458</v>
      </c>
      <c r="O1369" s="41">
        <f t="shared" si="64"/>
        <v>2.323862419255458</v>
      </c>
      <c r="P1369" s="1">
        <v>3.0779999999999998</v>
      </c>
      <c r="Q1369" s="16">
        <v>729.75</v>
      </c>
      <c r="S1369" s="1"/>
    </row>
    <row r="1370" spans="1:19" x14ac:dyDescent="0.2">
      <c r="A1370" s="42">
        <f t="shared" si="62"/>
        <v>43415</v>
      </c>
      <c r="B1370" s="16">
        <v>0.125</v>
      </c>
      <c r="C1370" s="16">
        <v>92.27</v>
      </c>
      <c r="D1370" s="16">
        <v>25.81</v>
      </c>
      <c r="E1370" s="16">
        <v>23.23</v>
      </c>
      <c r="F1370" s="16">
        <v>30.21</v>
      </c>
      <c r="G1370" s="16">
        <v>3.96</v>
      </c>
      <c r="H1370" s="16">
        <v>11.31</v>
      </c>
      <c r="I1370" s="16">
        <v>36.72</v>
      </c>
      <c r="J1370" s="41">
        <v>3.66</v>
      </c>
      <c r="K1370" s="16">
        <v>19.66</v>
      </c>
      <c r="L1370" s="16">
        <v>22.48</v>
      </c>
      <c r="M1370" s="16">
        <v>44.525823673089931</v>
      </c>
      <c r="N1370" s="16">
        <f t="shared" si="63"/>
        <v>2.2647926588550322</v>
      </c>
      <c r="O1370" s="41">
        <f t="shared" si="64"/>
        <v>2.2647926588550322</v>
      </c>
      <c r="P1370" s="1">
        <v>10.252000000000001</v>
      </c>
      <c r="Q1370" s="16">
        <v>728.82</v>
      </c>
      <c r="S1370" s="1"/>
    </row>
    <row r="1371" spans="1:19" x14ac:dyDescent="0.2">
      <c r="A1371" s="42">
        <f t="shared" si="62"/>
        <v>43416</v>
      </c>
      <c r="B1371" s="16">
        <v>0</v>
      </c>
      <c r="C1371" s="16">
        <v>94.1</v>
      </c>
      <c r="D1371" s="16">
        <v>25.73</v>
      </c>
      <c r="E1371" s="16">
        <v>24.33</v>
      </c>
      <c r="F1371" s="16">
        <v>28.3</v>
      </c>
      <c r="G1371" s="16">
        <v>4.6100000000000003</v>
      </c>
      <c r="H1371" s="16">
        <v>11.88</v>
      </c>
      <c r="I1371" s="16">
        <v>51.41</v>
      </c>
      <c r="J1371" s="41">
        <v>3.42</v>
      </c>
      <c r="K1371" s="16">
        <v>20.399999999999999</v>
      </c>
      <c r="L1371" s="16">
        <v>22.4</v>
      </c>
      <c r="M1371" s="16">
        <v>46.482352361788031</v>
      </c>
      <c r="N1371" s="16">
        <f t="shared" si="63"/>
        <v>2.2785466844013742</v>
      </c>
      <c r="O1371" s="41">
        <f t="shared" si="64"/>
        <v>2.2785466844013742</v>
      </c>
      <c r="P1371" s="1">
        <v>10.369</v>
      </c>
      <c r="Q1371" s="16">
        <v>728.63</v>
      </c>
      <c r="S1371" s="1"/>
    </row>
    <row r="1372" spans="1:19" x14ac:dyDescent="0.2">
      <c r="A1372" s="42">
        <f t="shared" si="62"/>
        <v>43417</v>
      </c>
      <c r="B1372" s="16">
        <v>1.02</v>
      </c>
      <c r="C1372" s="16">
        <v>99.61</v>
      </c>
      <c r="D1372" s="16">
        <v>23.96</v>
      </c>
      <c r="E1372" s="16">
        <v>23.28</v>
      </c>
      <c r="F1372" s="16">
        <v>25.72</v>
      </c>
      <c r="G1372" s="16">
        <v>2.16</v>
      </c>
      <c r="H1372" s="16">
        <v>6.37</v>
      </c>
      <c r="I1372" s="16">
        <v>304.24</v>
      </c>
      <c r="J1372" s="41">
        <v>0.86</v>
      </c>
      <c r="K1372" s="16">
        <v>4.96</v>
      </c>
      <c r="L1372" s="16">
        <v>22.44</v>
      </c>
      <c r="M1372" s="16">
        <v>11.910244192405955</v>
      </c>
      <c r="N1372" s="16">
        <f t="shared" si="63"/>
        <v>2.4012589097592651</v>
      </c>
      <c r="O1372" s="41">
        <f t="shared" si="64"/>
        <v>2.4012589097592651</v>
      </c>
      <c r="P1372" s="1">
        <v>2.286</v>
      </c>
      <c r="Q1372" s="16">
        <v>729.55</v>
      </c>
      <c r="S1372" s="1"/>
    </row>
    <row r="1373" spans="1:19" x14ac:dyDescent="0.2">
      <c r="A1373" s="42">
        <f t="shared" si="62"/>
        <v>43418</v>
      </c>
      <c r="B1373" s="16">
        <v>9.27</v>
      </c>
      <c r="C1373" s="16">
        <v>99.18</v>
      </c>
      <c r="D1373" s="16">
        <v>23.25</v>
      </c>
      <c r="E1373" s="16">
        <v>21.75</v>
      </c>
      <c r="F1373" s="16">
        <v>25.07</v>
      </c>
      <c r="G1373" s="16">
        <v>2.82</v>
      </c>
      <c r="H1373" s="16">
        <v>9.1300000000000008</v>
      </c>
      <c r="I1373" s="16">
        <v>319.51</v>
      </c>
      <c r="J1373" s="41">
        <v>1.07</v>
      </c>
      <c r="K1373" s="16">
        <v>5.63</v>
      </c>
      <c r="L1373" s="16">
        <v>22.46</v>
      </c>
      <c r="M1373" s="16">
        <v>13.161230232753041</v>
      </c>
      <c r="N1373" s="16">
        <f t="shared" si="63"/>
        <v>2.3376963113238083</v>
      </c>
      <c r="O1373" s="41">
        <f t="shared" si="64"/>
        <v>2.3376963113238083</v>
      </c>
      <c r="P1373" s="1">
        <v>2.9129999999999998</v>
      </c>
      <c r="Q1373" s="16">
        <v>729.95</v>
      </c>
      <c r="S1373" s="1"/>
    </row>
    <row r="1374" spans="1:19" x14ac:dyDescent="0.2">
      <c r="A1374" s="42">
        <f t="shared" si="62"/>
        <v>43419</v>
      </c>
      <c r="B1374" s="16">
        <v>11.175000000000001</v>
      </c>
      <c r="C1374" s="16">
        <v>99.89</v>
      </c>
      <c r="D1374" s="16">
        <v>23.55</v>
      </c>
      <c r="E1374" s="16">
        <v>22.42</v>
      </c>
      <c r="F1374" s="16">
        <v>26</v>
      </c>
      <c r="G1374" s="16">
        <v>2.39</v>
      </c>
      <c r="H1374" s="16">
        <v>6.02</v>
      </c>
      <c r="I1374" s="16">
        <v>307.44</v>
      </c>
      <c r="J1374" s="41">
        <v>1.04</v>
      </c>
      <c r="K1374" s="16">
        <v>6.18</v>
      </c>
      <c r="L1374" s="16">
        <v>22.38</v>
      </c>
      <c r="M1374" s="16">
        <v>14.292206630856734</v>
      </c>
      <c r="N1374" s="16">
        <f t="shared" si="63"/>
        <v>2.312654794637012</v>
      </c>
      <c r="O1374" s="41">
        <f t="shared" si="64"/>
        <v>2.312654794637012</v>
      </c>
      <c r="P1374" s="1">
        <v>3.6440000000000001</v>
      </c>
      <c r="Q1374" s="16">
        <v>730.1</v>
      </c>
      <c r="S1374" s="1"/>
    </row>
    <row r="1375" spans="1:19" x14ac:dyDescent="0.2">
      <c r="A1375" s="42">
        <f t="shared" si="62"/>
        <v>43420</v>
      </c>
      <c r="B1375" s="16">
        <v>0.125</v>
      </c>
      <c r="C1375" s="16">
        <v>99</v>
      </c>
      <c r="D1375" s="16">
        <v>24.66</v>
      </c>
      <c r="E1375" s="16">
        <v>22.83</v>
      </c>
      <c r="F1375" s="16">
        <v>27.36</v>
      </c>
      <c r="G1375" s="16">
        <v>2.89</v>
      </c>
      <c r="H1375" s="16">
        <v>8.4499999999999993</v>
      </c>
      <c r="I1375" s="16">
        <v>335.75</v>
      </c>
      <c r="J1375" s="41">
        <v>1.77</v>
      </c>
      <c r="K1375" s="16">
        <v>10.49</v>
      </c>
      <c r="L1375" s="16">
        <v>22.17</v>
      </c>
      <c r="M1375" s="16">
        <v>23.413285041476335</v>
      </c>
      <c r="N1375" s="16">
        <f t="shared" si="63"/>
        <v>2.2319623490444553</v>
      </c>
      <c r="O1375" s="41">
        <f t="shared" si="64"/>
        <v>2.2319623490444553</v>
      </c>
      <c r="P1375" s="1">
        <v>5.5469999999999997</v>
      </c>
      <c r="Q1375" s="16">
        <v>729.64</v>
      </c>
      <c r="S1375" s="1"/>
    </row>
    <row r="1376" spans="1:19" x14ac:dyDescent="0.2">
      <c r="A1376" s="42">
        <f t="shared" si="62"/>
        <v>43421</v>
      </c>
      <c r="B1376" s="16">
        <v>0.125</v>
      </c>
      <c r="C1376" s="16">
        <v>93.69</v>
      </c>
      <c r="D1376" s="16">
        <v>25.72</v>
      </c>
      <c r="E1376" s="16">
        <v>23.44</v>
      </c>
      <c r="F1376" s="16">
        <v>29.66</v>
      </c>
      <c r="G1376" s="16">
        <v>3.21</v>
      </c>
      <c r="H1376" s="16">
        <v>11.39</v>
      </c>
      <c r="I1376" s="16">
        <v>17.14</v>
      </c>
      <c r="J1376" s="41">
        <v>3.26</v>
      </c>
      <c r="K1376" s="16">
        <v>17.18</v>
      </c>
      <c r="L1376" s="16">
        <v>22.08</v>
      </c>
      <c r="M1376" s="16">
        <v>39.136621776090863</v>
      </c>
      <c r="N1376" s="16">
        <f t="shared" si="63"/>
        <v>2.2780338635675705</v>
      </c>
      <c r="O1376" s="41">
        <f t="shared" si="64"/>
        <v>2.2780338635675705</v>
      </c>
      <c r="P1376" s="1">
        <v>8.327</v>
      </c>
      <c r="Q1376" s="16">
        <v>729.23</v>
      </c>
      <c r="S1376" s="1"/>
    </row>
    <row r="1377" spans="1:19" x14ac:dyDescent="0.2">
      <c r="A1377" s="42">
        <f t="shared" ref="A1377:A1420" si="65">A1376+1</f>
        <v>43422</v>
      </c>
      <c r="B1377" s="16">
        <v>2.54</v>
      </c>
      <c r="C1377" s="16">
        <v>96.45</v>
      </c>
      <c r="D1377" s="16">
        <v>25.4</v>
      </c>
      <c r="E1377" s="16">
        <v>24.05</v>
      </c>
      <c r="F1377" s="16">
        <v>28.92</v>
      </c>
      <c r="G1377" s="16">
        <v>3</v>
      </c>
      <c r="H1377" s="16">
        <v>7.53</v>
      </c>
      <c r="I1377" s="16">
        <v>7.5</v>
      </c>
      <c r="J1377" s="41">
        <v>2.21</v>
      </c>
      <c r="K1377" s="16">
        <v>11.52</v>
      </c>
      <c r="L1377" s="16">
        <v>22.03</v>
      </c>
      <c r="M1377" s="16">
        <v>26.413698897622009</v>
      </c>
      <c r="N1377" s="16">
        <f t="shared" si="63"/>
        <v>2.2928558070852438</v>
      </c>
      <c r="O1377" s="41">
        <f t="shared" si="64"/>
        <v>2.2928558070852438</v>
      </c>
      <c r="P1377" s="1">
        <v>5.32</v>
      </c>
      <c r="Q1377" s="16">
        <v>729.37</v>
      </c>
      <c r="S1377" s="1"/>
    </row>
    <row r="1378" spans="1:19" x14ac:dyDescent="0.2">
      <c r="A1378" s="42">
        <f t="shared" si="65"/>
        <v>43423</v>
      </c>
      <c r="B1378" s="16">
        <v>18.545000000000002</v>
      </c>
      <c r="C1378" s="16">
        <v>98.67</v>
      </c>
      <c r="D1378" s="16">
        <v>24.39</v>
      </c>
      <c r="E1378" s="16">
        <v>22.94</v>
      </c>
      <c r="F1378" s="16">
        <v>27.73</v>
      </c>
      <c r="G1378" s="16">
        <v>3.05</v>
      </c>
      <c r="H1378" s="16">
        <v>12.21</v>
      </c>
      <c r="I1378" s="16">
        <v>31.09</v>
      </c>
      <c r="J1378" s="41">
        <v>1.27</v>
      </c>
      <c r="K1378" s="16">
        <v>6.72</v>
      </c>
      <c r="L1378" s="16">
        <v>22.03</v>
      </c>
      <c r="M1378" s="16">
        <v>15.634603903380572</v>
      </c>
      <c r="N1378" s="16">
        <f t="shared" si="63"/>
        <v>2.3265779618125855</v>
      </c>
      <c r="O1378" s="41">
        <f t="shared" si="64"/>
        <v>2.3265779618125855</v>
      </c>
      <c r="P1378" s="1">
        <v>3.101</v>
      </c>
      <c r="Q1378" s="16">
        <v>729.08</v>
      </c>
      <c r="S1378" s="1"/>
    </row>
    <row r="1379" spans="1:19" x14ac:dyDescent="0.2">
      <c r="A1379" s="42">
        <f t="shared" si="65"/>
        <v>43424</v>
      </c>
      <c r="B1379" s="16">
        <v>4.32</v>
      </c>
      <c r="C1379" s="16">
        <v>98.61</v>
      </c>
      <c r="D1379" s="16">
        <v>24.19</v>
      </c>
      <c r="E1379" s="16">
        <v>21.91</v>
      </c>
      <c r="F1379" s="16">
        <v>27.28</v>
      </c>
      <c r="G1379" s="16">
        <v>1.95</v>
      </c>
      <c r="H1379" s="16">
        <v>6.02</v>
      </c>
      <c r="I1379" s="16">
        <v>316.77</v>
      </c>
      <c r="J1379" s="41">
        <v>1.68</v>
      </c>
      <c r="K1379" s="16">
        <v>9.07</v>
      </c>
      <c r="L1379" s="16">
        <v>22</v>
      </c>
      <c r="M1379" s="16">
        <v>20.707322488977514</v>
      </c>
      <c r="N1379" s="16">
        <f t="shared" si="63"/>
        <v>2.2830565037461428</v>
      </c>
      <c r="O1379" s="41">
        <f t="shared" si="64"/>
        <v>2.2830565037461428</v>
      </c>
      <c r="P1379" s="1">
        <v>4.8639999999999999</v>
      </c>
      <c r="Q1379" s="16">
        <v>729.65</v>
      </c>
      <c r="S1379" s="1"/>
    </row>
    <row r="1380" spans="1:19" x14ac:dyDescent="0.2">
      <c r="A1380" s="42">
        <f t="shared" si="65"/>
        <v>43425</v>
      </c>
      <c r="B1380" s="16">
        <v>32.385000000000005</v>
      </c>
      <c r="C1380" s="16">
        <v>99.5</v>
      </c>
      <c r="D1380" s="16">
        <v>24.24</v>
      </c>
      <c r="E1380" s="16">
        <v>23.34</v>
      </c>
      <c r="F1380" s="16">
        <v>27.06</v>
      </c>
      <c r="G1380" s="16">
        <v>2.2000000000000002</v>
      </c>
      <c r="H1380" s="16">
        <v>8.5299999999999994</v>
      </c>
      <c r="I1380" s="16">
        <v>317.24</v>
      </c>
      <c r="J1380" s="41">
        <v>1.04</v>
      </c>
      <c r="K1380" s="16">
        <v>5.66</v>
      </c>
      <c r="L1380" s="16">
        <v>21.94</v>
      </c>
      <c r="M1380" s="16">
        <v>13.176955038288172</v>
      </c>
      <c r="N1380" s="16">
        <f t="shared" si="63"/>
        <v>2.3280839290261786</v>
      </c>
      <c r="O1380" s="41">
        <f t="shared" si="64"/>
        <v>2.3280839290261786</v>
      </c>
      <c r="P1380" s="1">
        <v>3.0249999999999999</v>
      </c>
      <c r="Q1380" s="16">
        <v>730.75</v>
      </c>
      <c r="S1380" s="1"/>
    </row>
    <row r="1381" spans="1:19" x14ac:dyDescent="0.2">
      <c r="A1381" s="42">
        <f t="shared" si="65"/>
        <v>43426</v>
      </c>
      <c r="B1381" s="16">
        <v>3.4299999999999997</v>
      </c>
      <c r="C1381" s="16">
        <v>98.98</v>
      </c>
      <c r="D1381" s="16">
        <v>24.32</v>
      </c>
      <c r="E1381" s="16">
        <v>23.19</v>
      </c>
      <c r="F1381" s="16">
        <v>29.14</v>
      </c>
      <c r="G1381" s="16">
        <v>1.91</v>
      </c>
      <c r="H1381" s="16">
        <v>8.49</v>
      </c>
      <c r="I1381" s="16">
        <v>341.63</v>
      </c>
      <c r="J1381" s="41">
        <v>1.51</v>
      </c>
      <c r="K1381" s="16">
        <v>7.79</v>
      </c>
      <c r="L1381" s="16">
        <v>21.88</v>
      </c>
      <c r="M1381" s="16">
        <v>18.053199954726384</v>
      </c>
      <c r="N1381" s="16">
        <f t="shared" si="63"/>
        <v>2.3174839479751457</v>
      </c>
      <c r="O1381" s="41">
        <f t="shared" si="64"/>
        <v>2.3174839479751457</v>
      </c>
      <c r="P1381" s="1">
        <v>3.972</v>
      </c>
      <c r="Q1381" s="16">
        <v>730.75</v>
      </c>
      <c r="S1381" s="1"/>
    </row>
    <row r="1382" spans="1:19" x14ac:dyDescent="0.2">
      <c r="A1382" s="42">
        <f t="shared" si="65"/>
        <v>43427</v>
      </c>
      <c r="B1382" s="16">
        <v>0</v>
      </c>
      <c r="C1382" s="16">
        <v>93.39</v>
      </c>
      <c r="D1382" s="16">
        <v>24.85</v>
      </c>
      <c r="E1382" s="16">
        <v>22.91</v>
      </c>
      <c r="F1382" s="16">
        <v>28.75</v>
      </c>
      <c r="G1382" s="16">
        <v>3.52</v>
      </c>
      <c r="H1382" s="16">
        <v>8.43</v>
      </c>
      <c r="I1382" s="16">
        <v>355.02</v>
      </c>
      <c r="J1382" s="41">
        <v>3.25</v>
      </c>
      <c r="K1382" s="16">
        <v>14.36</v>
      </c>
      <c r="L1382" s="16">
        <v>21.77</v>
      </c>
      <c r="M1382" s="16">
        <v>32.878667573290983</v>
      </c>
      <c r="N1382" s="16">
        <f t="shared" si="63"/>
        <v>2.2896008059394837</v>
      </c>
      <c r="O1382" s="41">
        <f t="shared" si="64"/>
        <v>2.2896008059394837</v>
      </c>
      <c r="P1382" s="1">
        <v>8.8610000000000007</v>
      </c>
      <c r="Q1382" s="16">
        <v>729.98</v>
      </c>
      <c r="S1382" s="1"/>
    </row>
    <row r="1383" spans="1:19" x14ac:dyDescent="0.2">
      <c r="A1383" s="42">
        <f t="shared" si="65"/>
        <v>43428</v>
      </c>
      <c r="B1383" s="16">
        <v>8</v>
      </c>
      <c r="C1383" s="16">
        <v>90.51</v>
      </c>
      <c r="D1383" s="16">
        <v>25.16</v>
      </c>
      <c r="E1383" s="16">
        <v>22.8</v>
      </c>
      <c r="F1383" s="16">
        <v>30</v>
      </c>
      <c r="G1383" s="16">
        <v>3.04</v>
      </c>
      <c r="H1383" s="16">
        <v>7.41</v>
      </c>
      <c r="I1383" s="16">
        <v>358.32</v>
      </c>
      <c r="J1383" s="41">
        <v>3.41</v>
      </c>
      <c r="K1383" s="16">
        <v>17.22</v>
      </c>
      <c r="L1383" s="16">
        <v>21.85</v>
      </c>
      <c r="M1383" s="16">
        <v>39.925194853668586</v>
      </c>
      <c r="N1383" s="16">
        <f t="shared" si="63"/>
        <v>2.3185362865080483</v>
      </c>
      <c r="O1383" s="41">
        <f t="shared" si="64"/>
        <v>2.3185362865080483</v>
      </c>
      <c r="P1383" s="1">
        <v>8.1690000000000005</v>
      </c>
      <c r="Q1383" s="16">
        <v>729.49</v>
      </c>
      <c r="S1383" s="1"/>
    </row>
    <row r="1384" spans="1:19" x14ac:dyDescent="0.2">
      <c r="A1384" s="42">
        <f t="shared" si="65"/>
        <v>43429</v>
      </c>
      <c r="B1384" s="16">
        <v>6.1</v>
      </c>
      <c r="C1384" s="16">
        <v>95.02</v>
      </c>
      <c r="D1384" s="16">
        <v>24.37</v>
      </c>
      <c r="E1384" s="16">
        <v>22.81</v>
      </c>
      <c r="F1384" s="16">
        <v>28.09</v>
      </c>
      <c r="G1384" s="16">
        <v>2.92</v>
      </c>
      <c r="H1384" s="16">
        <v>8.5299999999999994</v>
      </c>
      <c r="I1384" s="16">
        <v>352.77</v>
      </c>
      <c r="J1384" s="41">
        <v>2.62</v>
      </c>
      <c r="K1384" s="16">
        <v>12.85</v>
      </c>
      <c r="L1384" s="16">
        <v>21.79</v>
      </c>
      <c r="M1384" s="16">
        <v>30.260573851721993</v>
      </c>
      <c r="N1384" s="16">
        <f t="shared" si="63"/>
        <v>2.3549084709511279</v>
      </c>
      <c r="O1384" s="41">
        <f t="shared" si="64"/>
        <v>2.3549084709511279</v>
      </c>
      <c r="P1384" s="1">
        <v>5.758</v>
      </c>
      <c r="Q1384" s="16">
        <v>729.68</v>
      </c>
      <c r="S1384" s="1"/>
    </row>
    <row r="1385" spans="1:19" x14ac:dyDescent="0.2">
      <c r="A1385" s="42">
        <f t="shared" si="65"/>
        <v>43430</v>
      </c>
      <c r="B1385" s="16">
        <v>3.05</v>
      </c>
      <c r="C1385" s="16">
        <v>95.48</v>
      </c>
      <c r="D1385" s="16">
        <v>24.77</v>
      </c>
      <c r="E1385" s="16">
        <v>23.09</v>
      </c>
      <c r="F1385" s="16">
        <v>28.2</v>
      </c>
      <c r="G1385" s="16">
        <v>3.75</v>
      </c>
      <c r="H1385" s="16">
        <v>9.49</v>
      </c>
      <c r="I1385" s="16">
        <v>333.9</v>
      </c>
      <c r="J1385" s="41">
        <v>2.71</v>
      </c>
      <c r="K1385" s="16">
        <v>14.89</v>
      </c>
      <c r="L1385" s="16">
        <v>21.72</v>
      </c>
      <c r="M1385" s="16">
        <v>34.356972093654171</v>
      </c>
      <c r="N1385" s="16">
        <f t="shared" si="63"/>
        <v>2.3073856342279497</v>
      </c>
      <c r="O1385" s="41">
        <f t="shared" si="64"/>
        <v>2.3073856342279497</v>
      </c>
      <c r="P1385" s="1">
        <v>8.1649999999999991</v>
      </c>
      <c r="Q1385" s="16">
        <v>729.96</v>
      </c>
      <c r="S1385" s="1"/>
    </row>
    <row r="1386" spans="1:19" x14ac:dyDescent="0.2">
      <c r="A1386" s="42">
        <f t="shared" si="65"/>
        <v>43431</v>
      </c>
      <c r="B1386" s="16">
        <v>0.125</v>
      </c>
      <c r="C1386" s="16">
        <v>96.33</v>
      </c>
      <c r="D1386" s="16">
        <v>24.17</v>
      </c>
      <c r="E1386" s="16">
        <v>22.73</v>
      </c>
      <c r="F1386" s="16">
        <v>28.17</v>
      </c>
      <c r="G1386" s="16">
        <v>2.83</v>
      </c>
      <c r="H1386" s="16">
        <v>7.1</v>
      </c>
      <c r="I1386" s="16">
        <v>291.70999999999998</v>
      </c>
      <c r="J1386" s="41">
        <v>2.68</v>
      </c>
      <c r="K1386" s="16">
        <v>15.45</v>
      </c>
      <c r="L1386" s="16">
        <v>21.74</v>
      </c>
      <c r="M1386" s="16">
        <v>36.182777536337689</v>
      </c>
      <c r="N1386" s="16">
        <f t="shared" si="63"/>
        <v>2.3419273486302714</v>
      </c>
      <c r="O1386" s="41">
        <f t="shared" si="64"/>
        <v>2.3419273486302714</v>
      </c>
      <c r="P1386" s="1">
        <v>8.9580000000000002</v>
      </c>
      <c r="Q1386" s="16">
        <v>730.26</v>
      </c>
      <c r="S1386" s="1"/>
    </row>
    <row r="1387" spans="1:19" x14ac:dyDescent="0.2">
      <c r="A1387" s="42">
        <f t="shared" si="65"/>
        <v>43432</v>
      </c>
      <c r="B1387" s="16">
        <v>0.25</v>
      </c>
      <c r="C1387" s="16">
        <v>93.34</v>
      </c>
      <c r="D1387" s="16">
        <v>24.59</v>
      </c>
      <c r="E1387" s="16">
        <v>22.47</v>
      </c>
      <c r="F1387" s="16">
        <v>29.91</v>
      </c>
      <c r="G1387" s="16">
        <v>2.0699999999999998</v>
      </c>
      <c r="H1387" s="16">
        <v>6.7</v>
      </c>
      <c r="I1387" s="16">
        <v>130.31</v>
      </c>
      <c r="J1387" s="41">
        <v>2.56</v>
      </c>
      <c r="K1387" s="16">
        <v>13.21</v>
      </c>
      <c r="L1387" s="16">
        <v>21.69</v>
      </c>
      <c r="M1387" s="16">
        <v>31.125956556336707</v>
      </c>
      <c r="N1387" s="16">
        <f t="shared" si="63"/>
        <v>2.3562419800406289</v>
      </c>
      <c r="O1387" s="41">
        <f t="shared" si="64"/>
        <v>2.3562419800406289</v>
      </c>
      <c r="P1387" s="1">
        <v>6.4740000000000002</v>
      </c>
      <c r="Q1387" s="16">
        <v>730.43</v>
      </c>
      <c r="S1387" s="1"/>
    </row>
    <row r="1388" spans="1:19" x14ac:dyDescent="0.2">
      <c r="A1388" s="42">
        <f t="shared" si="65"/>
        <v>43433</v>
      </c>
      <c r="B1388" s="16">
        <v>0</v>
      </c>
      <c r="C1388" s="16">
        <v>89.14</v>
      </c>
      <c r="D1388" s="16">
        <v>25.09</v>
      </c>
      <c r="E1388" s="16">
        <v>23.13</v>
      </c>
      <c r="F1388" s="16">
        <v>29.99</v>
      </c>
      <c r="G1388" s="16">
        <v>2.66</v>
      </c>
      <c r="H1388" s="16">
        <v>8.19</v>
      </c>
      <c r="I1388" s="16">
        <v>27.7</v>
      </c>
      <c r="J1388" s="41">
        <v>3.95</v>
      </c>
      <c r="K1388" s="16">
        <v>19.850000000000001</v>
      </c>
      <c r="L1388" s="16">
        <v>21.68</v>
      </c>
      <c r="M1388" s="16">
        <v>46.483216362092158</v>
      </c>
      <c r="N1388" s="16">
        <f t="shared" si="63"/>
        <v>2.341723746201116</v>
      </c>
      <c r="O1388" s="41">
        <f t="shared" si="64"/>
        <v>2.341723746201116</v>
      </c>
      <c r="P1388" s="1">
        <v>10.648999999999999</v>
      </c>
      <c r="Q1388" s="16">
        <v>730.74</v>
      </c>
      <c r="S1388" s="1"/>
    </row>
    <row r="1389" spans="1:19" x14ac:dyDescent="0.2">
      <c r="A1389" s="42">
        <f t="shared" si="65"/>
        <v>43434</v>
      </c>
      <c r="B1389" s="16">
        <v>16.260000000000002</v>
      </c>
      <c r="C1389" s="16">
        <v>91.64</v>
      </c>
      <c r="D1389" s="16">
        <v>24.99</v>
      </c>
      <c r="E1389" s="16">
        <v>22.95</v>
      </c>
      <c r="F1389" s="16">
        <v>30.5</v>
      </c>
      <c r="G1389" s="16">
        <v>2.82</v>
      </c>
      <c r="H1389" s="16">
        <v>10.050000000000001</v>
      </c>
      <c r="I1389" s="16">
        <v>23.59</v>
      </c>
      <c r="J1389" s="41">
        <v>2.82</v>
      </c>
      <c r="K1389" s="16">
        <v>13.29</v>
      </c>
      <c r="L1389" s="16">
        <v>21.57</v>
      </c>
      <c r="M1389" s="16">
        <v>31.097703746391719</v>
      </c>
      <c r="N1389" s="16">
        <f t="shared" si="63"/>
        <v>2.339932561805246</v>
      </c>
      <c r="O1389" s="41">
        <f t="shared" si="64"/>
        <v>2.339932561805246</v>
      </c>
      <c r="P1389" s="1">
        <v>6.4720000000000004</v>
      </c>
      <c r="Q1389" s="16">
        <v>731.05</v>
      </c>
      <c r="S1389" s="1"/>
    </row>
    <row r="1390" spans="1:19" x14ac:dyDescent="0.2">
      <c r="A1390" s="42">
        <f t="shared" si="65"/>
        <v>43435</v>
      </c>
      <c r="B1390" s="16">
        <v>0.89</v>
      </c>
      <c r="C1390" s="16">
        <v>89.79</v>
      </c>
      <c r="D1390" s="16">
        <v>24.99</v>
      </c>
      <c r="E1390" s="16">
        <v>23.14</v>
      </c>
      <c r="F1390" s="16">
        <v>29.79</v>
      </c>
      <c r="G1390" s="16">
        <v>1.99</v>
      </c>
      <c r="H1390" s="16">
        <v>7.31</v>
      </c>
      <c r="I1390" s="16">
        <v>337.86</v>
      </c>
      <c r="J1390" s="41">
        <v>3.22</v>
      </c>
      <c r="K1390" s="16">
        <v>15.34</v>
      </c>
      <c r="L1390" s="16">
        <v>21.61</v>
      </c>
      <c r="M1390" s="16">
        <v>35.55508131538862</v>
      </c>
      <c r="N1390" s="16">
        <f t="shared" si="63"/>
        <v>2.3178019110422827</v>
      </c>
      <c r="O1390" s="41">
        <f t="shared" si="64"/>
        <v>2.3178019110422827</v>
      </c>
      <c r="P1390" s="1">
        <v>7.1559999999999997</v>
      </c>
      <c r="Q1390" s="16">
        <v>730.55</v>
      </c>
      <c r="S1390" s="1"/>
    </row>
    <row r="1391" spans="1:19" x14ac:dyDescent="0.2">
      <c r="A1391" s="42">
        <f t="shared" si="65"/>
        <v>43436</v>
      </c>
      <c r="B1391" s="16">
        <v>0.25</v>
      </c>
      <c r="C1391" s="16">
        <v>95.79</v>
      </c>
      <c r="D1391" s="16">
        <v>24.64</v>
      </c>
      <c r="E1391" s="16">
        <v>22.77</v>
      </c>
      <c r="F1391" s="16">
        <v>28.6</v>
      </c>
      <c r="G1391" s="16">
        <v>2.61</v>
      </c>
      <c r="H1391" s="16">
        <v>8.5500000000000007</v>
      </c>
      <c r="I1391" s="16">
        <v>328.66</v>
      </c>
      <c r="J1391" s="41">
        <v>3.17</v>
      </c>
      <c r="K1391" s="16">
        <v>16.87</v>
      </c>
      <c r="L1391" s="16">
        <v>21.49</v>
      </c>
      <c r="M1391" s="16">
        <v>38.910253696409299</v>
      </c>
      <c r="N1391" s="16">
        <f t="shared" si="63"/>
        <v>2.3064762119981799</v>
      </c>
      <c r="O1391" s="41">
        <f t="shared" si="64"/>
        <v>2.3064762119981799</v>
      </c>
      <c r="P1391" s="1">
        <v>8.7050000000000001</v>
      </c>
      <c r="Q1391" s="16">
        <v>730.35</v>
      </c>
      <c r="S1391" s="1"/>
    </row>
    <row r="1392" spans="1:19" x14ac:dyDescent="0.2">
      <c r="A1392" s="42">
        <f t="shared" si="65"/>
        <v>43437</v>
      </c>
      <c r="B1392" s="16">
        <v>1.145</v>
      </c>
      <c r="C1392" s="16">
        <v>92.3</v>
      </c>
      <c r="D1392" s="16">
        <v>24.9</v>
      </c>
      <c r="E1392" s="16">
        <v>22.93</v>
      </c>
      <c r="F1392" s="16">
        <v>28.73</v>
      </c>
      <c r="G1392" s="16">
        <v>2.64</v>
      </c>
      <c r="H1392" s="16">
        <v>10.41</v>
      </c>
      <c r="I1392" s="16">
        <v>10.74</v>
      </c>
      <c r="J1392" s="41">
        <v>3.22</v>
      </c>
      <c r="K1392" s="16">
        <v>15.55</v>
      </c>
      <c r="L1392" s="16">
        <v>21.51</v>
      </c>
      <c r="M1392" s="16">
        <v>35.867503825361339</v>
      </c>
      <c r="N1392" s="16">
        <f t="shared" si="63"/>
        <v>2.3065918858753274</v>
      </c>
      <c r="O1392" s="41">
        <f t="shared" si="64"/>
        <v>2.3065918858753274</v>
      </c>
      <c r="P1392" s="1">
        <v>7.0490000000000004</v>
      </c>
      <c r="Q1392" s="16">
        <v>730.32</v>
      </c>
      <c r="S1392" s="1"/>
    </row>
    <row r="1393" spans="1:19" x14ac:dyDescent="0.2">
      <c r="A1393" s="42">
        <f t="shared" si="65"/>
        <v>43438</v>
      </c>
      <c r="B1393" s="16">
        <v>1.395</v>
      </c>
      <c r="C1393" s="16">
        <v>87.38</v>
      </c>
      <c r="D1393" s="16">
        <v>25.1</v>
      </c>
      <c r="E1393" s="16">
        <v>22.53</v>
      </c>
      <c r="F1393" s="16">
        <v>30.59</v>
      </c>
      <c r="G1393" s="16">
        <v>2.2999999999999998</v>
      </c>
      <c r="H1393" s="16">
        <v>7.51</v>
      </c>
      <c r="I1393" s="16">
        <v>20</v>
      </c>
      <c r="J1393" s="41">
        <v>3.6</v>
      </c>
      <c r="K1393" s="16">
        <v>17.239999999999998</v>
      </c>
      <c r="L1393" s="16">
        <v>21.52</v>
      </c>
      <c r="M1393" s="16">
        <v>39.822465217507755</v>
      </c>
      <c r="N1393" s="16">
        <f t="shared" si="63"/>
        <v>2.3098877736373411</v>
      </c>
      <c r="O1393" s="41">
        <f t="shared" si="64"/>
        <v>2.3098877736373411</v>
      </c>
      <c r="P1393" s="1">
        <v>7.9180000000000001</v>
      </c>
      <c r="Q1393" s="16">
        <v>730.39</v>
      </c>
      <c r="S1393" s="1"/>
    </row>
    <row r="1394" spans="1:19" x14ac:dyDescent="0.2">
      <c r="A1394" s="42">
        <f t="shared" si="65"/>
        <v>43439</v>
      </c>
      <c r="B1394" s="16">
        <v>0.25</v>
      </c>
      <c r="C1394" s="16">
        <v>85.73</v>
      </c>
      <c r="D1394" s="16">
        <v>24.86</v>
      </c>
      <c r="E1394" s="16">
        <v>21.66</v>
      </c>
      <c r="F1394" s="16">
        <v>29.94</v>
      </c>
      <c r="G1394" s="16">
        <v>3.8</v>
      </c>
      <c r="H1394" s="16">
        <v>9.9</v>
      </c>
      <c r="I1394" s="16">
        <v>20.7</v>
      </c>
      <c r="J1394" s="41">
        <v>4.2300000000000004</v>
      </c>
      <c r="K1394" s="16">
        <v>20.02</v>
      </c>
      <c r="L1394" s="16">
        <v>21.56</v>
      </c>
      <c r="M1394" s="16">
        <v>46.135542639711005</v>
      </c>
      <c r="N1394" s="16">
        <f t="shared" si="63"/>
        <v>2.3044726593262239</v>
      </c>
      <c r="O1394" s="41">
        <f t="shared" si="64"/>
        <v>2.3044726593262239</v>
      </c>
      <c r="P1394" s="1">
        <v>9.2789999999999999</v>
      </c>
      <c r="Q1394" s="16">
        <v>730.9</v>
      </c>
      <c r="S1394" s="1"/>
    </row>
    <row r="1395" spans="1:19" x14ac:dyDescent="0.2">
      <c r="A1395" s="42">
        <f t="shared" si="65"/>
        <v>43440</v>
      </c>
      <c r="B1395" s="16">
        <v>0</v>
      </c>
      <c r="C1395" s="16">
        <v>86.61</v>
      </c>
      <c r="D1395" s="16">
        <v>25.18</v>
      </c>
      <c r="E1395" s="16">
        <v>22.93</v>
      </c>
      <c r="F1395" s="16">
        <v>29.06</v>
      </c>
      <c r="G1395" s="16">
        <v>5.01</v>
      </c>
      <c r="H1395" s="16">
        <v>12.11</v>
      </c>
      <c r="I1395" s="16">
        <v>51.25</v>
      </c>
      <c r="J1395" s="41">
        <v>4.28</v>
      </c>
      <c r="K1395" s="16">
        <v>20.190000000000001</v>
      </c>
      <c r="L1395" s="16">
        <v>21.48</v>
      </c>
      <c r="M1395" s="16">
        <v>46.58283559715813</v>
      </c>
      <c r="N1395" s="16">
        <f t="shared" si="63"/>
        <v>2.3072231598394319</v>
      </c>
      <c r="O1395" s="41">
        <f t="shared" si="64"/>
        <v>2.3072231598394319</v>
      </c>
      <c r="P1395" s="1">
        <v>9.1940000000000008</v>
      </c>
      <c r="Q1395" s="16">
        <v>731.1</v>
      </c>
      <c r="S1395" s="1"/>
    </row>
    <row r="1396" spans="1:19" x14ac:dyDescent="0.2">
      <c r="A1396" s="42">
        <f t="shared" si="65"/>
        <v>43441</v>
      </c>
      <c r="B1396" s="16">
        <v>0</v>
      </c>
      <c r="C1396" s="16">
        <v>86.62</v>
      </c>
      <c r="D1396" s="16">
        <v>25.4</v>
      </c>
      <c r="E1396" s="16">
        <v>22.95</v>
      </c>
      <c r="F1396" s="16">
        <v>30.08</v>
      </c>
      <c r="G1396" s="16">
        <v>3.83</v>
      </c>
      <c r="H1396" s="16">
        <v>10.51</v>
      </c>
      <c r="I1396" s="16">
        <v>37.49</v>
      </c>
      <c r="J1396" s="41">
        <v>4.3899999999999997</v>
      </c>
      <c r="K1396" s="16">
        <v>20.7</v>
      </c>
      <c r="L1396" s="16">
        <v>21.42</v>
      </c>
      <c r="M1396" s="16">
        <v>47.500490320172588</v>
      </c>
      <c r="N1396" s="16">
        <f t="shared" si="63"/>
        <v>2.2947096773030236</v>
      </c>
      <c r="O1396" s="41">
        <f t="shared" si="64"/>
        <v>2.2947096773030236</v>
      </c>
      <c r="P1396" s="1">
        <v>9.1750000000000007</v>
      </c>
      <c r="Q1396" s="16">
        <v>731.64</v>
      </c>
      <c r="S1396" s="1"/>
    </row>
    <row r="1397" spans="1:19" x14ac:dyDescent="0.2">
      <c r="A1397" s="42">
        <f t="shared" si="65"/>
        <v>43442</v>
      </c>
      <c r="B1397" s="16">
        <v>2.0299999999999998</v>
      </c>
      <c r="C1397" s="16">
        <v>89.61</v>
      </c>
      <c r="D1397" s="16">
        <v>24.98</v>
      </c>
      <c r="E1397" s="16">
        <v>23.34</v>
      </c>
      <c r="F1397" s="16">
        <v>29.56</v>
      </c>
      <c r="G1397" s="16">
        <v>2.63</v>
      </c>
      <c r="H1397" s="16">
        <v>7.33</v>
      </c>
      <c r="I1397" s="16">
        <v>25.71</v>
      </c>
      <c r="J1397" s="41">
        <v>2.81</v>
      </c>
      <c r="K1397" s="16">
        <v>12.59</v>
      </c>
      <c r="L1397" s="16">
        <v>21.4</v>
      </c>
      <c r="M1397" s="16">
        <v>29.262826300514856</v>
      </c>
      <c r="N1397" s="16">
        <f t="shared" si="63"/>
        <v>2.3242912073482809</v>
      </c>
      <c r="O1397" s="41">
        <f t="shared" si="64"/>
        <v>2.3242912073482809</v>
      </c>
      <c r="P1397" s="1">
        <v>5.0549999999999997</v>
      </c>
      <c r="Q1397" s="16">
        <v>731.5</v>
      </c>
      <c r="S1397" s="1"/>
    </row>
    <row r="1398" spans="1:19" x14ac:dyDescent="0.2">
      <c r="A1398" s="42">
        <f t="shared" si="65"/>
        <v>43443</v>
      </c>
      <c r="B1398" s="16">
        <v>2.54</v>
      </c>
      <c r="C1398" s="16">
        <v>91.47</v>
      </c>
      <c r="D1398" s="16">
        <v>24.58</v>
      </c>
      <c r="E1398" s="16">
        <v>22.77</v>
      </c>
      <c r="F1398" s="16">
        <v>29.37</v>
      </c>
      <c r="G1398" s="16">
        <v>2.73</v>
      </c>
      <c r="H1398" s="16">
        <v>7.15</v>
      </c>
      <c r="I1398" s="16">
        <v>13.72</v>
      </c>
      <c r="J1398" s="41">
        <v>2.78</v>
      </c>
      <c r="K1398" s="16">
        <v>12.85</v>
      </c>
      <c r="L1398" s="16">
        <v>21.36</v>
      </c>
      <c r="M1398" s="16">
        <v>29.972775350416921</v>
      </c>
      <c r="N1398" s="16">
        <f t="shared" si="63"/>
        <v>2.3325117004215503</v>
      </c>
      <c r="O1398" s="41">
        <f t="shared" si="64"/>
        <v>2.3325117004215503</v>
      </c>
      <c r="P1398" s="1">
        <v>5.5529999999999999</v>
      </c>
      <c r="Q1398" s="16">
        <v>731.12</v>
      </c>
      <c r="S1398" s="1"/>
    </row>
    <row r="1399" spans="1:19" x14ac:dyDescent="0.2">
      <c r="A1399" s="42">
        <f t="shared" si="65"/>
        <v>43444</v>
      </c>
      <c r="B1399" s="16">
        <v>0.125</v>
      </c>
      <c r="C1399" s="16">
        <v>90.73</v>
      </c>
      <c r="D1399" s="16">
        <v>25.05</v>
      </c>
      <c r="E1399" s="16">
        <v>23.17</v>
      </c>
      <c r="F1399" s="16">
        <v>29.53</v>
      </c>
      <c r="G1399" s="16">
        <v>4.17</v>
      </c>
      <c r="H1399" s="16">
        <v>8.8000000000000007</v>
      </c>
      <c r="I1399" s="16">
        <v>354.14</v>
      </c>
      <c r="J1399" s="41">
        <v>3.69</v>
      </c>
      <c r="K1399" s="16">
        <v>16.989999999999998</v>
      </c>
      <c r="L1399" s="16">
        <v>21.34</v>
      </c>
      <c r="M1399" s="16">
        <v>38.65459600641779</v>
      </c>
      <c r="N1399" s="16">
        <f t="shared" si="63"/>
        <v>2.2751380816019893</v>
      </c>
      <c r="O1399" s="41">
        <f t="shared" si="64"/>
        <v>2.2751380816019893</v>
      </c>
      <c r="P1399" s="1">
        <v>6.6779999999999999</v>
      </c>
      <c r="Q1399" s="16">
        <v>731.11</v>
      </c>
      <c r="S1399" s="1"/>
    </row>
    <row r="1400" spans="1:19" x14ac:dyDescent="0.2">
      <c r="A1400" s="42">
        <f t="shared" si="65"/>
        <v>43445</v>
      </c>
      <c r="B1400" s="16">
        <v>0</v>
      </c>
      <c r="C1400" s="16">
        <v>87.34</v>
      </c>
      <c r="D1400" s="16">
        <v>24.92</v>
      </c>
      <c r="E1400" s="16">
        <v>22.91</v>
      </c>
      <c r="F1400" s="16">
        <v>28.84</v>
      </c>
      <c r="G1400" s="16">
        <v>3.93</v>
      </c>
      <c r="H1400" s="16">
        <v>8.57</v>
      </c>
      <c r="I1400" s="16">
        <v>5.29</v>
      </c>
      <c r="J1400" s="41">
        <v>3.56</v>
      </c>
      <c r="K1400" s="16">
        <v>15.33</v>
      </c>
      <c r="L1400" s="16">
        <v>21.39</v>
      </c>
      <c r="M1400" s="16">
        <v>35.117983561530217</v>
      </c>
      <c r="N1400" s="16">
        <f t="shared" si="63"/>
        <v>2.2908012760293683</v>
      </c>
      <c r="O1400" s="41">
        <f t="shared" si="64"/>
        <v>2.2908012760293683</v>
      </c>
      <c r="P1400" s="1">
        <v>5.5919999999999996</v>
      </c>
      <c r="Q1400" s="16">
        <v>731.87</v>
      </c>
      <c r="S1400" s="1"/>
    </row>
    <row r="1401" spans="1:19" x14ac:dyDescent="0.2">
      <c r="A1401" s="42">
        <f t="shared" si="65"/>
        <v>43446</v>
      </c>
      <c r="B1401" s="16">
        <v>0</v>
      </c>
      <c r="C1401" s="16">
        <v>88.92</v>
      </c>
      <c r="D1401" s="16">
        <v>25</v>
      </c>
      <c r="E1401" s="16">
        <v>22.85</v>
      </c>
      <c r="F1401" s="16">
        <v>29.21</v>
      </c>
      <c r="G1401" s="16">
        <v>4.04</v>
      </c>
      <c r="H1401" s="16">
        <v>9.39</v>
      </c>
      <c r="I1401" s="16">
        <v>358.95</v>
      </c>
      <c r="J1401" s="41">
        <v>3.73</v>
      </c>
      <c r="K1401" s="16">
        <v>17.13</v>
      </c>
      <c r="L1401" s="16">
        <v>21.36</v>
      </c>
      <c r="M1401" s="16">
        <v>39.342599448595003</v>
      </c>
      <c r="N1401" s="16">
        <f t="shared" si="63"/>
        <v>2.2967074984585527</v>
      </c>
      <c r="O1401" s="41">
        <f t="shared" si="64"/>
        <v>2.2967074984585527</v>
      </c>
      <c r="P1401" s="1">
        <v>7.7889999999999997</v>
      </c>
      <c r="Q1401" s="16">
        <v>731.63</v>
      </c>
      <c r="S1401" s="1"/>
    </row>
    <row r="1402" spans="1:19" x14ac:dyDescent="0.2">
      <c r="A1402" s="42">
        <f t="shared" si="65"/>
        <v>43447</v>
      </c>
      <c r="B1402" s="16">
        <v>0</v>
      </c>
      <c r="C1402" s="16">
        <v>93.02</v>
      </c>
      <c r="D1402" s="16">
        <v>25.08</v>
      </c>
      <c r="E1402" s="16">
        <v>23.09</v>
      </c>
      <c r="F1402" s="16">
        <v>29.06</v>
      </c>
      <c r="G1402" s="16">
        <v>3.79</v>
      </c>
      <c r="H1402" s="16">
        <v>10.07</v>
      </c>
      <c r="I1402" s="16">
        <v>350.32</v>
      </c>
      <c r="J1402" s="41">
        <v>3.14</v>
      </c>
      <c r="K1402" s="16">
        <v>15.43</v>
      </c>
      <c r="L1402" s="16">
        <v>21.25</v>
      </c>
      <c r="M1402" s="16">
        <v>35.40595486289611</v>
      </c>
      <c r="N1402" s="16">
        <f t="shared" si="63"/>
        <v>2.294617943155937</v>
      </c>
      <c r="O1402" s="41">
        <f t="shared" si="64"/>
        <v>2.294617943155937</v>
      </c>
      <c r="P1402" s="1">
        <v>7.1829999999999998</v>
      </c>
      <c r="Q1402" s="16">
        <v>731.05</v>
      </c>
      <c r="S1402" s="1"/>
    </row>
    <row r="1403" spans="1:19" x14ac:dyDescent="0.2">
      <c r="A1403" s="42">
        <f t="shared" si="65"/>
        <v>43448</v>
      </c>
      <c r="B1403" s="16">
        <v>0</v>
      </c>
      <c r="C1403" s="16">
        <v>93.63</v>
      </c>
      <c r="D1403" s="16">
        <v>25.42</v>
      </c>
      <c r="E1403" s="16">
        <v>22.66</v>
      </c>
      <c r="F1403" s="16">
        <v>30.3</v>
      </c>
      <c r="G1403" s="16">
        <v>3.04</v>
      </c>
      <c r="H1403" s="16">
        <v>8.9</v>
      </c>
      <c r="I1403" s="16">
        <v>337.37</v>
      </c>
      <c r="J1403" s="41">
        <v>3.27</v>
      </c>
      <c r="K1403" s="16">
        <v>17</v>
      </c>
      <c r="L1403" s="16">
        <v>21.16</v>
      </c>
      <c r="M1403" s="16">
        <v>39.007626530684533</v>
      </c>
      <c r="N1403" s="16">
        <f t="shared" si="63"/>
        <v>2.2945662665108548</v>
      </c>
      <c r="O1403" s="41">
        <f t="shared" si="64"/>
        <v>2.2945662665108548</v>
      </c>
      <c r="P1403" s="1">
        <v>8.7210000000000001</v>
      </c>
      <c r="Q1403" s="16">
        <v>731.09</v>
      </c>
      <c r="S1403" s="1"/>
    </row>
    <row r="1404" spans="1:19" x14ac:dyDescent="0.2">
      <c r="A1404" s="42">
        <f t="shared" si="65"/>
        <v>43449</v>
      </c>
      <c r="B1404" s="16">
        <v>0</v>
      </c>
      <c r="C1404" s="16">
        <v>90.41</v>
      </c>
      <c r="D1404" s="16">
        <v>25.37</v>
      </c>
      <c r="E1404" s="16">
        <v>23.28</v>
      </c>
      <c r="F1404" s="16">
        <v>30</v>
      </c>
      <c r="G1404" s="16">
        <v>3.68</v>
      </c>
      <c r="H1404" s="16">
        <v>9.9</v>
      </c>
      <c r="I1404" s="16">
        <v>0.59</v>
      </c>
      <c r="J1404" s="41">
        <v>3.76</v>
      </c>
      <c r="K1404" s="16">
        <v>18.489999999999998</v>
      </c>
      <c r="L1404" s="16">
        <v>21.21</v>
      </c>
      <c r="M1404" s="16">
        <v>42.298690089138908</v>
      </c>
      <c r="N1404" s="16">
        <f t="shared" si="63"/>
        <v>2.2876522492773885</v>
      </c>
      <c r="O1404" s="41">
        <f t="shared" si="64"/>
        <v>2.2876522492773885</v>
      </c>
      <c r="P1404" s="1">
        <v>7.99</v>
      </c>
      <c r="Q1404" s="16">
        <v>731.44</v>
      </c>
      <c r="S1404" s="1"/>
    </row>
    <row r="1405" spans="1:19" x14ac:dyDescent="0.2">
      <c r="A1405" s="42">
        <f t="shared" si="65"/>
        <v>43450</v>
      </c>
      <c r="B1405" s="16">
        <v>0</v>
      </c>
      <c r="C1405" s="16">
        <v>89.99</v>
      </c>
      <c r="D1405" s="16">
        <v>25.02</v>
      </c>
      <c r="E1405" s="16">
        <v>23.21</v>
      </c>
      <c r="F1405" s="16">
        <v>28.63</v>
      </c>
      <c r="G1405" s="16">
        <v>4.8499999999999996</v>
      </c>
      <c r="H1405" s="16">
        <v>11.27</v>
      </c>
      <c r="I1405" s="16">
        <v>356.84</v>
      </c>
      <c r="J1405" s="41">
        <v>3.86</v>
      </c>
      <c r="K1405" s="16">
        <v>18.600000000000001</v>
      </c>
      <c r="L1405" s="16">
        <v>21.27</v>
      </c>
      <c r="M1405" s="16">
        <v>42.463973347318614</v>
      </c>
      <c r="N1405" s="16">
        <f t="shared" si="63"/>
        <v>2.2830093197483126</v>
      </c>
      <c r="O1405" s="41">
        <f t="shared" si="64"/>
        <v>2.2830093197483126</v>
      </c>
      <c r="P1405" s="1">
        <v>8.016</v>
      </c>
      <c r="Q1405" s="16">
        <v>731.56</v>
      </c>
      <c r="S1405" s="1"/>
    </row>
    <row r="1406" spans="1:19" x14ac:dyDescent="0.2">
      <c r="A1406" s="42">
        <f t="shared" si="65"/>
        <v>43451</v>
      </c>
      <c r="B1406" s="16">
        <v>0.25</v>
      </c>
      <c r="C1406" s="16">
        <v>87.8</v>
      </c>
      <c r="D1406" s="16">
        <v>24.55</v>
      </c>
      <c r="E1406" s="16">
        <v>22.75</v>
      </c>
      <c r="F1406" s="16">
        <v>27.46</v>
      </c>
      <c r="G1406" s="16">
        <v>5.27</v>
      </c>
      <c r="H1406" s="16">
        <v>11.7</v>
      </c>
      <c r="I1406" s="16">
        <v>354.93</v>
      </c>
      <c r="J1406" s="41">
        <v>4.4800000000000004</v>
      </c>
      <c r="K1406" s="16">
        <v>21.75</v>
      </c>
      <c r="L1406" s="16">
        <v>21.38</v>
      </c>
      <c r="M1406" s="16">
        <v>49.571844649289318</v>
      </c>
      <c r="N1406" s="16">
        <f t="shared" si="63"/>
        <v>2.279165271231693</v>
      </c>
      <c r="O1406" s="41">
        <f t="shared" si="64"/>
        <v>2.279165271231693</v>
      </c>
      <c r="P1406" s="1">
        <v>10.29</v>
      </c>
      <c r="Q1406" s="16">
        <v>731.51</v>
      </c>
      <c r="S1406" s="1"/>
    </row>
    <row r="1407" spans="1:19" x14ac:dyDescent="0.2">
      <c r="A1407" s="42">
        <f t="shared" si="65"/>
        <v>43452</v>
      </c>
      <c r="B1407" s="16">
        <v>0.125</v>
      </c>
      <c r="C1407" s="16">
        <v>86.27</v>
      </c>
      <c r="D1407" s="16">
        <v>24.99</v>
      </c>
      <c r="E1407" s="16">
        <v>22.78</v>
      </c>
      <c r="F1407" s="16">
        <v>29.73</v>
      </c>
      <c r="G1407" s="16">
        <v>4.33</v>
      </c>
      <c r="H1407" s="16">
        <v>10.66</v>
      </c>
      <c r="I1407" s="16">
        <v>0.86</v>
      </c>
      <c r="J1407" s="41">
        <v>4.5599999999999996</v>
      </c>
      <c r="K1407" s="16">
        <v>20.85</v>
      </c>
      <c r="L1407" s="16">
        <v>21.42</v>
      </c>
      <c r="M1407" s="16">
        <v>47.284749444231807</v>
      </c>
      <c r="N1407" s="16">
        <f t="shared" si="63"/>
        <v>2.26785369037083</v>
      </c>
      <c r="O1407" s="41">
        <f t="shared" si="64"/>
        <v>2.26785369037083</v>
      </c>
      <c r="P1407" s="1">
        <v>9.2159999999999993</v>
      </c>
      <c r="Q1407" s="16">
        <v>730.93</v>
      </c>
      <c r="S1407" s="1"/>
    </row>
    <row r="1408" spans="1:19" x14ac:dyDescent="0.2">
      <c r="A1408" s="42">
        <f t="shared" si="65"/>
        <v>43453</v>
      </c>
      <c r="B1408" s="16">
        <v>4.8250000000000002</v>
      </c>
      <c r="C1408" s="16">
        <v>94.56</v>
      </c>
      <c r="D1408" s="16">
        <v>24.35</v>
      </c>
      <c r="E1408" s="16">
        <v>22.82</v>
      </c>
      <c r="F1408" s="16">
        <v>28.82</v>
      </c>
      <c r="G1408" s="16">
        <v>2.82</v>
      </c>
      <c r="H1408" s="16">
        <v>7.64</v>
      </c>
      <c r="I1408" s="16">
        <v>338.77</v>
      </c>
      <c r="J1408" s="41">
        <v>2.4900000000000002</v>
      </c>
      <c r="K1408" s="16">
        <v>11.95</v>
      </c>
      <c r="L1408" s="16">
        <v>21.23</v>
      </c>
      <c r="M1408" s="16">
        <v>27.557980900409277</v>
      </c>
      <c r="N1408" s="16">
        <f t="shared" si="63"/>
        <v>2.306107188318768</v>
      </c>
      <c r="O1408" s="41">
        <f t="shared" si="64"/>
        <v>2.306107188318768</v>
      </c>
      <c r="P1408" s="1">
        <v>5.883</v>
      </c>
      <c r="Q1408" s="16">
        <v>730.35</v>
      </c>
      <c r="S1408" s="1"/>
    </row>
    <row r="1409" spans="1:19" x14ac:dyDescent="0.2">
      <c r="A1409" s="42">
        <f t="shared" si="65"/>
        <v>43454</v>
      </c>
      <c r="B1409" s="16">
        <v>0.125</v>
      </c>
      <c r="C1409" s="16">
        <v>91.94</v>
      </c>
      <c r="D1409" s="16">
        <v>24.69</v>
      </c>
      <c r="E1409" s="16">
        <v>22.57</v>
      </c>
      <c r="F1409" s="16">
        <v>28.65</v>
      </c>
      <c r="G1409" s="16">
        <v>3.55</v>
      </c>
      <c r="H1409" s="16">
        <v>8.49</v>
      </c>
      <c r="I1409" s="16">
        <v>342.98</v>
      </c>
      <c r="J1409" s="41">
        <v>3.99</v>
      </c>
      <c r="K1409" s="16">
        <v>20.49</v>
      </c>
      <c r="L1409" s="16">
        <v>21.28</v>
      </c>
      <c r="M1409" s="16">
        <v>47.219085421118066</v>
      </c>
      <c r="N1409" s="16">
        <f t="shared" si="63"/>
        <v>2.3044941640369969</v>
      </c>
      <c r="O1409" s="41">
        <f t="shared" si="64"/>
        <v>2.3044941640369969</v>
      </c>
      <c r="P1409" s="1">
        <v>10.475</v>
      </c>
      <c r="Q1409" s="16">
        <v>730.46</v>
      </c>
      <c r="S1409" s="1"/>
    </row>
    <row r="1410" spans="1:19" x14ac:dyDescent="0.2">
      <c r="A1410" s="42">
        <f t="shared" si="65"/>
        <v>43455</v>
      </c>
      <c r="B1410" s="16">
        <v>6.0949999999999998</v>
      </c>
      <c r="C1410" s="16">
        <v>93.92</v>
      </c>
      <c r="D1410" s="16">
        <v>24.39</v>
      </c>
      <c r="E1410" s="16">
        <v>22.55</v>
      </c>
      <c r="F1410" s="16">
        <v>27.44</v>
      </c>
      <c r="G1410" s="16">
        <v>4.71</v>
      </c>
      <c r="H1410" s="16">
        <v>10.98</v>
      </c>
      <c r="I1410" s="16">
        <v>346.61</v>
      </c>
      <c r="J1410" s="41">
        <v>3.43</v>
      </c>
      <c r="K1410" s="16">
        <v>18.13</v>
      </c>
      <c r="L1410" s="16">
        <v>21.27</v>
      </c>
      <c r="M1410" s="16">
        <v>41.301892938266313</v>
      </c>
      <c r="N1410" s="16">
        <f t="shared" si="63"/>
        <v>2.2780966871630621</v>
      </c>
      <c r="O1410" s="41">
        <f t="shared" si="64"/>
        <v>2.2780966871630621</v>
      </c>
      <c r="P1410" s="1">
        <v>9.2569999999999997</v>
      </c>
      <c r="Q1410" s="16">
        <v>731.05</v>
      </c>
      <c r="S1410" s="1"/>
    </row>
    <row r="1411" spans="1:19" x14ac:dyDescent="0.2">
      <c r="A1411" s="42">
        <f t="shared" si="65"/>
        <v>43456</v>
      </c>
      <c r="B1411" s="16">
        <v>0</v>
      </c>
      <c r="C1411" s="16">
        <v>89.55</v>
      </c>
      <c r="D1411" s="16">
        <v>24.73</v>
      </c>
      <c r="E1411" s="16">
        <v>23.04</v>
      </c>
      <c r="F1411" s="16">
        <v>28.12</v>
      </c>
      <c r="G1411" s="16">
        <v>4.1500000000000004</v>
      </c>
      <c r="H1411" s="16">
        <v>10.54</v>
      </c>
      <c r="I1411" s="16">
        <v>4.79</v>
      </c>
      <c r="J1411" s="41">
        <v>3.54</v>
      </c>
      <c r="K1411" s="16">
        <v>16.61</v>
      </c>
      <c r="L1411" s="16">
        <v>21.3</v>
      </c>
      <c r="M1411" s="16">
        <v>37.902742941765517</v>
      </c>
      <c r="N1411" s="16">
        <f t="shared" si="63"/>
        <v>2.2819231150972619</v>
      </c>
      <c r="O1411" s="41">
        <f t="shared" si="64"/>
        <v>2.2819231150972619</v>
      </c>
      <c r="P1411" s="1">
        <v>7.2649999999999997</v>
      </c>
      <c r="Q1411" s="16">
        <v>730.61</v>
      </c>
      <c r="S1411" s="1"/>
    </row>
    <row r="1412" spans="1:19" x14ac:dyDescent="0.2">
      <c r="A1412" s="42">
        <f t="shared" si="65"/>
        <v>43457</v>
      </c>
      <c r="B1412" s="16">
        <v>0</v>
      </c>
      <c r="C1412" s="16">
        <v>87.74</v>
      </c>
      <c r="D1412" s="16">
        <v>24.74</v>
      </c>
      <c r="E1412" s="16">
        <v>22.57</v>
      </c>
      <c r="F1412" s="16">
        <v>29.67</v>
      </c>
      <c r="G1412" s="16">
        <v>4.08</v>
      </c>
      <c r="H1412" s="16">
        <v>9.41</v>
      </c>
      <c r="I1412" s="16">
        <v>1.28</v>
      </c>
      <c r="J1412" s="41">
        <v>3.94</v>
      </c>
      <c r="K1412" s="16">
        <v>18.170000000000002</v>
      </c>
      <c r="L1412" s="16">
        <v>21.35</v>
      </c>
      <c r="M1412" s="16">
        <v>41.239598516338674</v>
      </c>
      <c r="N1412" s="16">
        <f t="shared" si="63"/>
        <v>2.2696531929740602</v>
      </c>
      <c r="O1412" s="41">
        <f t="shared" si="64"/>
        <v>2.2696531929740602</v>
      </c>
      <c r="P1412" s="1">
        <v>7.8070000000000004</v>
      </c>
      <c r="Q1412" s="16">
        <v>730.45</v>
      </c>
      <c r="S1412" s="1"/>
    </row>
    <row r="1413" spans="1:19" x14ac:dyDescent="0.2">
      <c r="A1413" s="42">
        <f t="shared" si="65"/>
        <v>43458</v>
      </c>
      <c r="B1413" s="16">
        <v>0</v>
      </c>
      <c r="C1413" s="16">
        <v>87.54</v>
      </c>
      <c r="D1413" s="16">
        <v>24.97</v>
      </c>
      <c r="E1413" s="16">
        <v>22.97</v>
      </c>
      <c r="F1413" s="16">
        <v>28.97</v>
      </c>
      <c r="G1413" s="16">
        <v>3.96</v>
      </c>
      <c r="H1413" s="16">
        <v>9.58</v>
      </c>
      <c r="I1413" s="16">
        <v>9.2799999999999994</v>
      </c>
      <c r="J1413" s="41">
        <v>3.73</v>
      </c>
      <c r="K1413" s="16">
        <v>17.559999999999999</v>
      </c>
      <c r="L1413" s="16">
        <v>21.31</v>
      </c>
      <c r="M1413" s="16">
        <v>40.073975706039448</v>
      </c>
      <c r="N1413" s="16">
        <f t="shared" si="63"/>
        <v>2.2821170675421101</v>
      </c>
      <c r="O1413" s="41">
        <f t="shared" si="64"/>
        <v>2.2821170675421101</v>
      </c>
      <c r="P1413" s="1">
        <v>8.1189999999999998</v>
      </c>
      <c r="Q1413" s="16">
        <v>729.95</v>
      </c>
      <c r="S1413" s="1"/>
    </row>
    <row r="1414" spans="1:19" x14ac:dyDescent="0.2">
      <c r="A1414" s="42">
        <f t="shared" si="65"/>
        <v>43459</v>
      </c>
      <c r="B1414" s="16">
        <v>0</v>
      </c>
      <c r="C1414" s="16">
        <v>86.92</v>
      </c>
      <c r="D1414" s="16">
        <v>24.5</v>
      </c>
      <c r="E1414" s="16">
        <v>22.81</v>
      </c>
      <c r="F1414" s="16">
        <v>28.42</v>
      </c>
      <c r="G1414" s="16">
        <v>4.16</v>
      </c>
      <c r="H1414" s="16">
        <v>9.9600000000000009</v>
      </c>
      <c r="I1414" s="16">
        <v>6.35</v>
      </c>
      <c r="J1414" s="41">
        <v>3.86</v>
      </c>
      <c r="K1414" s="16">
        <v>17.510000000000002</v>
      </c>
      <c r="L1414" s="16">
        <v>21.37</v>
      </c>
      <c r="M1414" s="16">
        <v>39.933489256588217</v>
      </c>
      <c r="N1414" s="16">
        <f t="shared" si="63"/>
        <v>2.2806104658245694</v>
      </c>
      <c r="O1414" s="41">
        <f t="shared" si="64"/>
        <v>2.2806104658245694</v>
      </c>
      <c r="P1414" s="1">
        <v>7.7279999999999998</v>
      </c>
      <c r="Q1414" s="16">
        <v>729.4</v>
      </c>
      <c r="S1414" s="1"/>
    </row>
    <row r="1415" spans="1:19" x14ac:dyDescent="0.2">
      <c r="A1415" s="42">
        <f t="shared" si="65"/>
        <v>43460</v>
      </c>
      <c r="B1415" s="16">
        <v>0</v>
      </c>
      <c r="C1415" s="16">
        <v>85.54</v>
      </c>
      <c r="D1415" s="16">
        <v>24.72</v>
      </c>
      <c r="E1415" s="16">
        <v>22.76</v>
      </c>
      <c r="F1415" s="16">
        <v>28.83</v>
      </c>
      <c r="G1415" s="16">
        <v>4.22</v>
      </c>
      <c r="H1415" s="16">
        <v>10.33</v>
      </c>
      <c r="I1415" s="16">
        <v>8.6199999999999992</v>
      </c>
      <c r="J1415" s="41">
        <v>4.05</v>
      </c>
      <c r="K1415" s="16">
        <v>18.09</v>
      </c>
      <c r="L1415" s="16">
        <v>21.41</v>
      </c>
      <c r="M1415" s="16">
        <v>41.466484996202716</v>
      </c>
      <c r="N1415" s="16">
        <f t="shared" si="63"/>
        <v>2.2922324486568666</v>
      </c>
      <c r="O1415" s="41">
        <f t="shared" si="64"/>
        <v>2.2922324486568666</v>
      </c>
      <c r="P1415" s="1">
        <v>7.569</v>
      </c>
      <c r="Q1415" s="16">
        <v>729.21</v>
      </c>
      <c r="S1415" s="1"/>
    </row>
    <row r="1416" spans="1:19" x14ac:dyDescent="0.2">
      <c r="A1416" s="42">
        <f t="shared" si="65"/>
        <v>43461</v>
      </c>
      <c r="B1416" s="16">
        <v>0</v>
      </c>
      <c r="C1416" s="16">
        <v>90.05</v>
      </c>
      <c r="D1416" s="16">
        <v>24.47</v>
      </c>
      <c r="E1416" s="16">
        <v>22.64</v>
      </c>
      <c r="F1416" s="16">
        <v>28.52</v>
      </c>
      <c r="G1416" s="16">
        <v>3.69</v>
      </c>
      <c r="H1416" s="16">
        <v>8.43</v>
      </c>
      <c r="I1416" s="16">
        <v>356.86</v>
      </c>
      <c r="J1416" s="41">
        <v>3.21</v>
      </c>
      <c r="K1416" s="16">
        <v>14.83</v>
      </c>
      <c r="L1416" s="16">
        <v>21.35</v>
      </c>
      <c r="M1416" s="16">
        <v>33.808591100624064</v>
      </c>
      <c r="N1416" s="16">
        <f t="shared" si="63"/>
        <v>2.2797431625505098</v>
      </c>
      <c r="O1416" s="41">
        <f t="shared" si="64"/>
        <v>2.2797431625505098</v>
      </c>
      <c r="P1416" s="1">
        <v>5.64</v>
      </c>
      <c r="Q1416" s="16">
        <v>729.06</v>
      </c>
      <c r="S1416" s="1"/>
    </row>
    <row r="1417" spans="1:19" x14ac:dyDescent="0.2">
      <c r="A1417" s="42">
        <f t="shared" si="65"/>
        <v>43462</v>
      </c>
      <c r="B1417" s="16">
        <v>0</v>
      </c>
      <c r="C1417" s="16">
        <v>91.31</v>
      </c>
      <c r="D1417" s="16">
        <v>24.91</v>
      </c>
      <c r="E1417" s="16">
        <v>22.67</v>
      </c>
      <c r="F1417" s="16">
        <v>29.19</v>
      </c>
      <c r="G1417" s="16">
        <v>3.51</v>
      </c>
      <c r="H1417" s="16">
        <v>8.7200000000000006</v>
      </c>
      <c r="I1417" s="16">
        <v>349.53</v>
      </c>
      <c r="J1417" s="41">
        <v>3.58</v>
      </c>
      <c r="K1417" s="16">
        <v>17.649999999999999</v>
      </c>
      <c r="L1417" s="16">
        <v>21.3</v>
      </c>
      <c r="M1417" s="16">
        <v>40.046932496520235</v>
      </c>
      <c r="N1417" s="16">
        <f t="shared" si="63"/>
        <v>2.2689480168000133</v>
      </c>
      <c r="O1417" s="41">
        <f t="shared" si="64"/>
        <v>2.2689480168000133</v>
      </c>
      <c r="P1417" s="1">
        <v>7.2519999999999998</v>
      </c>
      <c r="Q1417" s="16">
        <v>729.5</v>
      </c>
      <c r="S1417" s="1"/>
    </row>
    <row r="1418" spans="1:19" x14ac:dyDescent="0.2">
      <c r="A1418" s="42">
        <f t="shared" si="65"/>
        <v>43463</v>
      </c>
      <c r="B1418" s="16">
        <v>0</v>
      </c>
      <c r="C1418" s="16">
        <v>92.06</v>
      </c>
      <c r="D1418" s="16">
        <v>24.55</v>
      </c>
      <c r="E1418" s="16">
        <v>22.8</v>
      </c>
      <c r="F1418" s="16">
        <v>27.66</v>
      </c>
      <c r="G1418" s="16">
        <v>4.97</v>
      </c>
      <c r="H1418" s="16">
        <v>11.45</v>
      </c>
      <c r="I1418" s="16">
        <v>350.84</v>
      </c>
      <c r="J1418" s="41">
        <v>3.45</v>
      </c>
      <c r="K1418" s="16">
        <v>17.77</v>
      </c>
      <c r="L1418" s="16">
        <v>21.36</v>
      </c>
      <c r="M1418" s="16">
        <v>40.211870154578293</v>
      </c>
      <c r="N1418" s="16">
        <f t="shared" si="63"/>
        <v>2.2629077183217947</v>
      </c>
      <c r="O1418" s="41">
        <f t="shared" si="64"/>
        <v>2.2629077183217947</v>
      </c>
      <c r="P1418" s="1">
        <v>8.3160000000000007</v>
      </c>
      <c r="Q1418" s="16">
        <v>729.64</v>
      </c>
      <c r="S1418" s="1"/>
    </row>
    <row r="1419" spans="1:19" x14ac:dyDescent="0.2">
      <c r="A1419" s="42">
        <f t="shared" si="65"/>
        <v>43464</v>
      </c>
      <c r="B1419" s="16">
        <v>0</v>
      </c>
      <c r="C1419" s="16">
        <v>90.5</v>
      </c>
      <c r="D1419" s="16">
        <v>24.47</v>
      </c>
      <c r="E1419" s="16">
        <v>22.84</v>
      </c>
      <c r="F1419" s="16">
        <v>27.75</v>
      </c>
      <c r="G1419" s="16">
        <v>5.17</v>
      </c>
      <c r="H1419" s="16">
        <v>11.33</v>
      </c>
      <c r="I1419" s="16">
        <v>352.13</v>
      </c>
      <c r="J1419" s="41">
        <v>3.94</v>
      </c>
      <c r="K1419" s="16">
        <v>19.41</v>
      </c>
      <c r="L1419" s="16">
        <v>21.44</v>
      </c>
      <c r="M1419" s="16">
        <v>43.956620272730333</v>
      </c>
      <c r="N1419" s="16">
        <f t="shared" ref="N1419:N1482" si="66">M1419/K1419</f>
        <v>2.2646378296100118</v>
      </c>
      <c r="O1419" s="41">
        <f t="shared" ref="O1419:O1482" si="67">N1419-$N3194</f>
        <v>2.2646378296100118</v>
      </c>
      <c r="P1419" s="1">
        <v>9.3350000000000009</v>
      </c>
      <c r="Q1419" s="16">
        <v>729.43</v>
      </c>
      <c r="S1419" s="1"/>
    </row>
    <row r="1420" spans="1:19" x14ac:dyDescent="0.2">
      <c r="A1420" s="42">
        <f t="shared" si="65"/>
        <v>43465</v>
      </c>
      <c r="B1420" s="16">
        <v>0</v>
      </c>
      <c r="C1420" s="16">
        <v>87.35</v>
      </c>
      <c r="D1420" s="16">
        <v>24.67</v>
      </c>
      <c r="E1420" s="16">
        <v>22.68</v>
      </c>
      <c r="F1420" s="16">
        <v>27.86</v>
      </c>
      <c r="G1420" s="16">
        <v>4.87</v>
      </c>
      <c r="H1420" s="16">
        <v>10.7</v>
      </c>
      <c r="I1420" s="16">
        <v>358.05</v>
      </c>
      <c r="J1420" s="41">
        <v>4.51</v>
      </c>
      <c r="K1420" s="16">
        <v>21.78</v>
      </c>
      <c r="L1420" s="16">
        <v>21.49</v>
      </c>
      <c r="M1420" s="16">
        <v>49.467559812581058</v>
      </c>
      <c r="N1420" s="16">
        <f t="shared" si="66"/>
        <v>2.2712378242691025</v>
      </c>
      <c r="O1420" s="41">
        <f t="shared" si="67"/>
        <v>2.2712378242691025</v>
      </c>
      <c r="P1420" s="1">
        <v>10.093</v>
      </c>
      <c r="Q1420" s="16">
        <v>729.22</v>
      </c>
      <c r="S1420" s="1"/>
    </row>
    <row r="1421" spans="1:19" x14ac:dyDescent="0.2">
      <c r="A1421" s="42">
        <v>43466</v>
      </c>
      <c r="B1421" s="16">
        <v>0</v>
      </c>
      <c r="C1421" s="16">
        <v>89.78</v>
      </c>
      <c r="D1421" s="16">
        <v>24.51</v>
      </c>
      <c r="E1421" s="16">
        <v>22.86</v>
      </c>
      <c r="F1421" s="16">
        <v>27.8</v>
      </c>
      <c r="G1421" s="16">
        <v>4.9400000000000004</v>
      </c>
      <c r="H1421" s="16">
        <v>11.74</v>
      </c>
      <c r="I1421" s="16">
        <v>357.87</v>
      </c>
      <c r="J1421" s="41">
        <v>4</v>
      </c>
      <c r="K1421" s="16">
        <v>20.059999999999999</v>
      </c>
      <c r="L1421" s="16">
        <v>21.43</v>
      </c>
      <c r="M1421" s="16">
        <v>45.606515253493363</v>
      </c>
      <c r="N1421" s="16">
        <f t="shared" si="66"/>
        <v>2.2735052469338668</v>
      </c>
      <c r="O1421" s="41">
        <f t="shared" si="67"/>
        <v>2.2735052469338668</v>
      </c>
      <c r="P1421" s="1">
        <v>9.641</v>
      </c>
      <c r="Q1421" s="16">
        <v>728.36</v>
      </c>
      <c r="S1421" s="1"/>
    </row>
    <row r="1422" spans="1:19" x14ac:dyDescent="0.2">
      <c r="A1422" s="42">
        <f t="shared" ref="A1422:A1485" si="68">A1421+1</f>
        <v>43467</v>
      </c>
      <c r="B1422" s="16">
        <v>0</v>
      </c>
      <c r="C1422" s="16">
        <v>90.54</v>
      </c>
      <c r="D1422" s="16">
        <v>24.35</v>
      </c>
      <c r="E1422" s="16">
        <v>22.77</v>
      </c>
      <c r="F1422" s="16">
        <v>29.04</v>
      </c>
      <c r="G1422" s="16">
        <v>4.57</v>
      </c>
      <c r="H1422" s="16">
        <v>11.25</v>
      </c>
      <c r="I1422" s="16">
        <v>357.89</v>
      </c>
      <c r="J1422" s="41">
        <v>3.64</v>
      </c>
      <c r="K1422" s="16">
        <v>17.73</v>
      </c>
      <c r="L1422" s="16">
        <v>21.48</v>
      </c>
      <c r="M1422" s="16">
        <v>40.34699980214392</v>
      </c>
      <c r="N1422" s="16">
        <f t="shared" si="66"/>
        <v>2.2756345066071022</v>
      </c>
      <c r="O1422" s="41">
        <f t="shared" si="67"/>
        <v>2.2756345066071022</v>
      </c>
      <c r="P1422" s="1">
        <v>8.8979999999999997</v>
      </c>
      <c r="Q1422" s="16">
        <v>728.68</v>
      </c>
      <c r="S1422" s="1"/>
    </row>
    <row r="1423" spans="1:19" x14ac:dyDescent="0.2">
      <c r="A1423" s="42">
        <f t="shared" si="68"/>
        <v>43468</v>
      </c>
      <c r="B1423" s="16">
        <v>0</v>
      </c>
      <c r="C1423" s="16">
        <v>91.73</v>
      </c>
      <c r="D1423" s="16">
        <v>24.15</v>
      </c>
      <c r="E1423" s="16">
        <v>22.19</v>
      </c>
      <c r="F1423" s="16">
        <v>27.43</v>
      </c>
      <c r="G1423" s="16">
        <v>4.49</v>
      </c>
      <c r="H1423" s="16">
        <v>9.8000000000000007</v>
      </c>
      <c r="I1423" s="16">
        <v>353.76</v>
      </c>
      <c r="J1423" s="41">
        <v>3.11</v>
      </c>
      <c r="K1423" s="16">
        <v>14.63</v>
      </c>
      <c r="L1423" s="16">
        <v>21.5</v>
      </c>
      <c r="M1423" s="16">
        <v>33.286994117021926</v>
      </c>
      <c r="N1423" s="16">
        <f t="shared" si="66"/>
        <v>2.2752559205073086</v>
      </c>
      <c r="O1423" s="41">
        <f t="shared" si="67"/>
        <v>2.2752559205073086</v>
      </c>
      <c r="P1423" s="1">
        <v>6.2530000000000001</v>
      </c>
      <c r="Q1423" s="16">
        <v>729.57</v>
      </c>
      <c r="S1423" s="1"/>
    </row>
    <row r="1424" spans="1:19" x14ac:dyDescent="0.2">
      <c r="A1424" s="42">
        <f t="shared" si="68"/>
        <v>43469</v>
      </c>
      <c r="B1424" s="16">
        <v>0</v>
      </c>
      <c r="C1424" s="16">
        <v>90.92</v>
      </c>
      <c r="D1424" s="16">
        <v>24.4</v>
      </c>
      <c r="E1424" s="16">
        <v>22.29</v>
      </c>
      <c r="F1424" s="16">
        <v>29.14</v>
      </c>
      <c r="G1424" s="16">
        <v>4.6399999999999997</v>
      </c>
      <c r="H1424" s="16">
        <v>9.74</v>
      </c>
      <c r="I1424" s="16">
        <v>350.92</v>
      </c>
      <c r="J1424" s="41">
        <v>3.98</v>
      </c>
      <c r="K1424" s="16">
        <v>19.579999999999998</v>
      </c>
      <c r="L1424" s="16">
        <v>21.59</v>
      </c>
      <c r="M1424" s="16">
        <v>44.487116459464993</v>
      </c>
      <c r="N1424" s="16">
        <f t="shared" si="66"/>
        <v>2.2720692778072009</v>
      </c>
      <c r="O1424" s="41">
        <f t="shared" si="67"/>
        <v>2.2720692778072009</v>
      </c>
      <c r="P1424" s="1">
        <v>8.7370000000000001</v>
      </c>
      <c r="Q1424" s="16">
        <v>730.23</v>
      </c>
      <c r="S1424" s="1"/>
    </row>
    <row r="1425" spans="1:19" x14ac:dyDescent="0.2">
      <c r="A1425" s="42">
        <f t="shared" si="68"/>
        <v>43470</v>
      </c>
      <c r="B1425" s="16">
        <v>0</v>
      </c>
      <c r="C1425" s="16">
        <v>90</v>
      </c>
      <c r="D1425" s="16">
        <v>24.63</v>
      </c>
      <c r="E1425" s="16">
        <v>22.83</v>
      </c>
      <c r="F1425" s="16">
        <v>28.32</v>
      </c>
      <c r="G1425" s="16">
        <v>5.76</v>
      </c>
      <c r="H1425" s="16">
        <v>12.96</v>
      </c>
      <c r="I1425" s="16">
        <v>353.73</v>
      </c>
      <c r="J1425" s="41">
        <v>4.1900000000000004</v>
      </c>
      <c r="K1425" s="16">
        <v>20.64</v>
      </c>
      <c r="L1425" s="16">
        <v>21.62</v>
      </c>
      <c r="M1425" s="16">
        <v>46.90018290886438</v>
      </c>
      <c r="N1425" s="16">
        <f t="shared" si="66"/>
        <v>2.2722956835690105</v>
      </c>
      <c r="O1425" s="41">
        <f t="shared" si="67"/>
        <v>2.2722956835690105</v>
      </c>
      <c r="P1425" s="1">
        <v>9.4510000000000005</v>
      </c>
      <c r="Q1425" s="16">
        <v>731.05</v>
      </c>
      <c r="S1425" s="1"/>
    </row>
    <row r="1426" spans="1:19" x14ac:dyDescent="0.2">
      <c r="A1426" s="42">
        <f t="shared" si="68"/>
        <v>43471</v>
      </c>
      <c r="B1426" s="16">
        <v>0</v>
      </c>
      <c r="C1426" s="16">
        <v>87.65</v>
      </c>
      <c r="D1426" s="16">
        <v>24.24</v>
      </c>
      <c r="E1426" s="16">
        <v>22.44</v>
      </c>
      <c r="F1426" s="16">
        <v>27.97</v>
      </c>
      <c r="G1426" s="16">
        <v>5.47</v>
      </c>
      <c r="H1426" s="16">
        <v>13.41</v>
      </c>
      <c r="I1426" s="16">
        <v>3.28</v>
      </c>
      <c r="J1426" s="41">
        <v>4.01</v>
      </c>
      <c r="K1426" s="16">
        <v>19.13</v>
      </c>
      <c r="L1426" s="16">
        <v>21.69</v>
      </c>
      <c r="M1426" s="16">
        <v>43.027733545762203</v>
      </c>
      <c r="N1426" s="16">
        <f t="shared" si="66"/>
        <v>2.2492280996216523</v>
      </c>
      <c r="O1426" s="41">
        <f t="shared" si="67"/>
        <v>2.2492280996216523</v>
      </c>
      <c r="P1426" s="1">
        <v>8.2840000000000007</v>
      </c>
      <c r="Q1426" s="16">
        <v>731.58</v>
      </c>
      <c r="S1426" s="1"/>
    </row>
    <row r="1427" spans="1:19" x14ac:dyDescent="0.2">
      <c r="A1427" s="42">
        <f t="shared" si="68"/>
        <v>43472</v>
      </c>
      <c r="B1427" s="16">
        <v>0</v>
      </c>
      <c r="C1427" s="16">
        <v>92.12</v>
      </c>
      <c r="D1427" s="16">
        <v>23.33</v>
      </c>
      <c r="E1427" s="16">
        <v>22.13</v>
      </c>
      <c r="F1427" s="16">
        <v>26.43</v>
      </c>
      <c r="G1427" s="16">
        <v>4.79</v>
      </c>
      <c r="H1427" s="16">
        <v>11.47</v>
      </c>
      <c r="I1427" s="16">
        <v>347.94</v>
      </c>
      <c r="J1427" s="41">
        <v>3.16</v>
      </c>
      <c r="K1427" s="16">
        <v>16.86</v>
      </c>
      <c r="L1427" s="16">
        <v>21.71</v>
      </c>
      <c r="M1427" s="16">
        <v>37.920627748060959</v>
      </c>
      <c r="N1427" s="16">
        <f t="shared" si="66"/>
        <v>2.2491475532657748</v>
      </c>
      <c r="O1427" s="41">
        <f t="shared" si="67"/>
        <v>2.2491475532657748</v>
      </c>
      <c r="P1427" s="1">
        <v>8.2059999999999995</v>
      </c>
      <c r="Q1427" s="16">
        <v>732.13</v>
      </c>
      <c r="S1427" s="1"/>
    </row>
    <row r="1428" spans="1:19" x14ac:dyDescent="0.2">
      <c r="A1428" s="42">
        <f t="shared" si="68"/>
        <v>43473</v>
      </c>
      <c r="B1428" s="16">
        <v>0.25</v>
      </c>
      <c r="C1428" s="16">
        <v>90.85</v>
      </c>
      <c r="D1428" s="16">
        <v>23.93</v>
      </c>
      <c r="E1428" s="16">
        <v>21.99</v>
      </c>
      <c r="F1428" s="16">
        <v>27.88</v>
      </c>
      <c r="G1428" s="16">
        <v>4.04</v>
      </c>
      <c r="H1428" s="16">
        <v>10.27</v>
      </c>
      <c r="I1428" s="16">
        <v>352.77</v>
      </c>
      <c r="J1428" s="41">
        <v>3.7</v>
      </c>
      <c r="K1428" s="16">
        <v>18.34</v>
      </c>
      <c r="L1428" s="16">
        <v>21.77</v>
      </c>
      <c r="M1428" s="16">
        <v>41.65423226228976</v>
      </c>
      <c r="N1428" s="16">
        <f t="shared" si="66"/>
        <v>2.2712231331673807</v>
      </c>
      <c r="O1428" s="41">
        <f t="shared" si="67"/>
        <v>2.2712231331673807</v>
      </c>
      <c r="P1428" s="1">
        <v>9.86</v>
      </c>
      <c r="Q1428" s="16">
        <v>732.29</v>
      </c>
      <c r="S1428" s="1"/>
    </row>
    <row r="1429" spans="1:19" x14ac:dyDescent="0.2">
      <c r="A1429" s="42">
        <f t="shared" si="68"/>
        <v>43474</v>
      </c>
      <c r="B1429" s="16">
        <v>0.25</v>
      </c>
      <c r="C1429" s="16">
        <v>90.11</v>
      </c>
      <c r="D1429" s="16">
        <v>24.07</v>
      </c>
      <c r="E1429" s="16">
        <v>22.3</v>
      </c>
      <c r="F1429" s="16">
        <v>28.12</v>
      </c>
      <c r="G1429" s="16">
        <v>3.7</v>
      </c>
      <c r="H1429" s="16">
        <v>10.37</v>
      </c>
      <c r="I1429" s="16">
        <v>354.98</v>
      </c>
      <c r="J1429" s="41">
        <v>3.12</v>
      </c>
      <c r="K1429" s="16">
        <v>15.88</v>
      </c>
      <c r="L1429" s="16">
        <v>21.78</v>
      </c>
      <c r="M1429" s="16">
        <v>36.425648021828103</v>
      </c>
      <c r="N1429" s="16">
        <f t="shared" si="66"/>
        <v>2.2938065504929535</v>
      </c>
      <c r="O1429" s="41">
        <f t="shared" si="67"/>
        <v>2.2938065504929535</v>
      </c>
      <c r="P1429" s="1">
        <v>7.9889999999999999</v>
      </c>
      <c r="Q1429" s="16">
        <v>732.43</v>
      </c>
      <c r="S1429" s="1"/>
    </row>
    <row r="1430" spans="1:19" x14ac:dyDescent="0.2">
      <c r="A1430" s="42">
        <f t="shared" si="68"/>
        <v>43475</v>
      </c>
      <c r="B1430" s="16">
        <v>4.4450000000000003</v>
      </c>
      <c r="C1430" s="16">
        <v>91.59</v>
      </c>
      <c r="D1430" s="16">
        <v>23.03</v>
      </c>
      <c r="E1430" s="16">
        <v>21.3</v>
      </c>
      <c r="F1430" s="16">
        <v>26.73</v>
      </c>
      <c r="G1430" s="16">
        <v>4.1900000000000004</v>
      </c>
      <c r="H1430" s="16">
        <v>9.6999999999999993</v>
      </c>
      <c r="I1430" s="16">
        <v>0.91</v>
      </c>
      <c r="J1430" s="41">
        <v>3.42</v>
      </c>
      <c r="K1430" s="16">
        <v>18.84</v>
      </c>
      <c r="L1430" s="16">
        <v>21.89</v>
      </c>
      <c r="M1430" s="16">
        <v>43.424655285478657</v>
      </c>
      <c r="N1430" s="16">
        <f t="shared" si="66"/>
        <v>2.3049180087833681</v>
      </c>
      <c r="O1430" s="41">
        <f t="shared" si="67"/>
        <v>2.3049180087833681</v>
      </c>
      <c r="P1430" s="1">
        <v>9.8529999999999998</v>
      </c>
      <c r="Q1430" s="16">
        <v>732.16</v>
      </c>
      <c r="S1430" s="1"/>
    </row>
    <row r="1431" spans="1:19" x14ac:dyDescent="0.2">
      <c r="A1431" s="42">
        <f t="shared" si="68"/>
        <v>43476</v>
      </c>
      <c r="B1431" s="16">
        <v>0.125</v>
      </c>
      <c r="C1431" s="16">
        <v>84.65</v>
      </c>
      <c r="D1431" s="16">
        <v>23.65</v>
      </c>
      <c r="E1431" s="16">
        <v>21.71</v>
      </c>
      <c r="F1431" s="16">
        <v>28.34</v>
      </c>
      <c r="G1431" s="16">
        <v>3.61</v>
      </c>
      <c r="H1431" s="16">
        <v>10.17</v>
      </c>
      <c r="I1431" s="16">
        <v>21.5</v>
      </c>
      <c r="J1431" s="41">
        <v>3.55</v>
      </c>
      <c r="K1431" s="16">
        <v>15.91</v>
      </c>
      <c r="L1431" s="16">
        <v>21.97</v>
      </c>
      <c r="M1431" s="16">
        <v>36.287667173258839</v>
      </c>
      <c r="N1431" s="16">
        <f t="shared" si="66"/>
        <v>2.2808087475335537</v>
      </c>
      <c r="O1431" s="41">
        <f t="shared" si="67"/>
        <v>2.2808087475335537</v>
      </c>
      <c r="P1431" s="1">
        <v>5.8129999999999997</v>
      </c>
      <c r="Q1431" s="16">
        <v>732</v>
      </c>
      <c r="S1431" s="1"/>
    </row>
    <row r="1432" spans="1:19" x14ac:dyDescent="0.2">
      <c r="A1432" s="42">
        <f t="shared" si="68"/>
        <v>43477</v>
      </c>
      <c r="B1432" s="16">
        <v>0</v>
      </c>
      <c r="C1432" s="16">
        <v>80.81</v>
      </c>
      <c r="D1432" s="16">
        <v>24.21</v>
      </c>
      <c r="E1432" s="16">
        <v>21.59</v>
      </c>
      <c r="F1432" s="16">
        <v>29.18</v>
      </c>
      <c r="G1432" s="16">
        <v>3.56</v>
      </c>
      <c r="H1432" s="16">
        <v>8.8000000000000007</v>
      </c>
      <c r="I1432" s="16">
        <v>21.01</v>
      </c>
      <c r="J1432" s="41">
        <v>4.67</v>
      </c>
      <c r="K1432" s="16">
        <v>20.67</v>
      </c>
      <c r="L1432" s="16">
        <v>22.11</v>
      </c>
      <c r="M1432" s="16">
        <v>47.097520578327241</v>
      </c>
      <c r="N1432" s="16">
        <f t="shared" si="66"/>
        <v>2.2785447788257009</v>
      </c>
      <c r="O1432" s="41">
        <f t="shared" si="67"/>
        <v>2.2785447788257009</v>
      </c>
      <c r="P1432" s="1">
        <v>8.4770000000000003</v>
      </c>
      <c r="Q1432" s="16">
        <v>732.03</v>
      </c>
      <c r="S1432" s="1"/>
    </row>
    <row r="1433" spans="1:19" x14ac:dyDescent="0.2">
      <c r="A1433" s="42">
        <f t="shared" si="68"/>
        <v>43478</v>
      </c>
      <c r="B1433" s="16">
        <v>0.25</v>
      </c>
      <c r="C1433" s="16">
        <v>87.11</v>
      </c>
      <c r="D1433" s="16">
        <v>24.06</v>
      </c>
      <c r="E1433" s="16">
        <v>21.91</v>
      </c>
      <c r="F1433" s="16">
        <v>28</v>
      </c>
      <c r="G1433" s="16">
        <v>4.49</v>
      </c>
      <c r="H1433" s="16">
        <v>11.02</v>
      </c>
      <c r="I1433" s="16">
        <v>1.23</v>
      </c>
      <c r="J1433" s="41">
        <v>3.71</v>
      </c>
      <c r="K1433" s="16">
        <v>17</v>
      </c>
      <c r="L1433" s="16">
        <v>21.99</v>
      </c>
      <c r="M1433" s="16">
        <v>38.609063190390245</v>
      </c>
      <c r="N1433" s="16">
        <f t="shared" si="66"/>
        <v>2.2711213641406025</v>
      </c>
      <c r="O1433" s="41">
        <f t="shared" si="67"/>
        <v>2.2711213641406025</v>
      </c>
      <c r="P1433" s="1">
        <v>6.5549999999999997</v>
      </c>
      <c r="Q1433" s="16">
        <v>731.86</v>
      </c>
      <c r="S1433" s="1"/>
    </row>
    <row r="1434" spans="1:19" x14ac:dyDescent="0.2">
      <c r="A1434" s="42">
        <f t="shared" si="68"/>
        <v>43479</v>
      </c>
      <c r="B1434" s="16">
        <v>0</v>
      </c>
      <c r="C1434" s="16">
        <v>85.23</v>
      </c>
      <c r="D1434" s="16">
        <v>24.35</v>
      </c>
      <c r="E1434" s="16">
        <v>22.43</v>
      </c>
      <c r="F1434" s="16">
        <v>28.67</v>
      </c>
      <c r="G1434" s="16">
        <v>4.26</v>
      </c>
      <c r="H1434" s="16">
        <v>11.51</v>
      </c>
      <c r="I1434" s="16">
        <v>3.39</v>
      </c>
      <c r="J1434" s="41">
        <v>4.07</v>
      </c>
      <c r="K1434" s="16">
        <v>17.84</v>
      </c>
      <c r="L1434" s="16">
        <v>22.09</v>
      </c>
      <c r="M1434" s="16">
        <v>40.503470257221537</v>
      </c>
      <c r="N1434" s="16">
        <f t="shared" si="66"/>
        <v>2.2703738933420143</v>
      </c>
      <c r="O1434" s="41">
        <f t="shared" si="67"/>
        <v>2.2703738933420143</v>
      </c>
      <c r="P1434" s="1">
        <v>7.8890000000000002</v>
      </c>
      <c r="Q1434" s="16">
        <v>731.62</v>
      </c>
      <c r="S1434" s="1"/>
    </row>
    <row r="1435" spans="1:19" x14ac:dyDescent="0.2">
      <c r="A1435" s="42">
        <f t="shared" si="68"/>
        <v>43480</v>
      </c>
      <c r="B1435" s="16">
        <v>0</v>
      </c>
      <c r="C1435" s="16">
        <v>86.85</v>
      </c>
      <c r="D1435" s="16">
        <v>24.07</v>
      </c>
      <c r="E1435" s="16">
        <v>22.29</v>
      </c>
      <c r="F1435" s="16">
        <v>28.03</v>
      </c>
      <c r="G1435" s="16">
        <v>4.9000000000000004</v>
      </c>
      <c r="H1435" s="16">
        <v>12.35</v>
      </c>
      <c r="I1435" s="16">
        <v>358.39</v>
      </c>
      <c r="J1435" s="41">
        <v>4.3600000000000003</v>
      </c>
      <c r="K1435" s="16">
        <v>20.52</v>
      </c>
      <c r="L1435" s="16">
        <v>22.14</v>
      </c>
      <c r="M1435" s="16">
        <v>46.608496406190739</v>
      </c>
      <c r="N1435" s="16">
        <f t="shared" si="66"/>
        <v>2.2713692205745972</v>
      </c>
      <c r="O1435" s="41">
        <f t="shared" si="67"/>
        <v>2.2713692205745972</v>
      </c>
      <c r="P1435" s="1">
        <v>9.2970000000000006</v>
      </c>
      <c r="Q1435" s="16">
        <v>731.41</v>
      </c>
      <c r="S1435" s="1"/>
    </row>
    <row r="1436" spans="1:19" x14ac:dyDescent="0.2">
      <c r="A1436" s="42">
        <f t="shared" si="68"/>
        <v>43481</v>
      </c>
      <c r="B1436" s="16">
        <v>0</v>
      </c>
      <c r="C1436" s="16">
        <v>84.82</v>
      </c>
      <c r="D1436" s="16">
        <v>23.93</v>
      </c>
      <c r="E1436" s="16">
        <v>22.48</v>
      </c>
      <c r="F1436" s="16">
        <v>27.36</v>
      </c>
      <c r="G1436" s="16">
        <v>5.46</v>
      </c>
      <c r="H1436" s="16">
        <v>13.05</v>
      </c>
      <c r="I1436" s="16">
        <v>358.52</v>
      </c>
      <c r="J1436" s="41">
        <v>4.32</v>
      </c>
      <c r="K1436" s="16">
        <v>19.399999999999999</v>
      </c>
      <c r="L1436" s="16">
        <v>22.23</v>
      </c>
      <c r="M1436" s="16">
        <v>43.984441082523261</v>
      </c>
      <c r="N1436" s="16">
        <f t="shared" si="66"/>
        <v>2.2672392310579004</v>
      </c>
      <c r="O1436" s="41">
        <f t="shared" si="67"/>
        <v>2.2672392310579004</v>
      </c>
      <c r="P1436" s="1">
        <v>8.6159999999999997</v>
      </c>
      <c r="Q1436" s="16">
        <v>732.22</v>
      </c>
      <c r="S1436" s="1"/>
    </row>
    <row r="1437" spans="1:19" x14ac:dyDescent="0.2">
      <c r="A1437" s="42">
        <f t="shared" si="68"/>
        <v>43482</v>
      </c>
      <c r="B1437" s="16">
        <v>0</v>
      </c>
      <c r="C1437" s="16">
        <v>87.33</v>
      </c>
      <c r="D1437" s="16">
        <v>23.67</v>
      </c>
      <c r="E1437" s="16">
        <v>21.51</v>
      </c>
      <c r="F1437" s="16">
        <v>27.18</v>
      </c>
      <c r="G1437" s="16">
        <v>5.38</v>
      </c>
      <c r="H1437" s="16">
        <v>12.58</v>
      </c>
      <c r="I1437" s="16">
        <v>359.85</v>
      </c>
      <c r="J1437" s="41">
        <v>4.09</v>
      </c>
      <c r="K1437" s="16">
        <v>19.440000000000001</v>
      </c>
      <c r="L1437" s="16">
        <v>22.31</v>
      </c>
      <c r="M1437" s="16">
        <v>44.044575503690574</v>
      </c>
      <c r="N1437" s="16">
        <f t="shared" si="66"/>
        <v>2.2656674641816137</v>
      </c>
      <c r="O1437" s="41">
        <f t="shared" si="67"/>
        <v>2.2656674641816137</v>
      </c>
      <c r="P1437" s="1">
        <v>9.7729999999999997</v>
      </c>
      <c r="Q1437" s="16">
        <v>732.33</v>
      </c>
      <c r="S1437" s="1"/>
    </row>
    <row r="1438" spans="1:19" x14ac:dyDescent="0.2">
      <c r="A1438" s="42">
        <f t="shared" si="68"/>
        <v>43483</v>
      </c>
      <c r="B1438" s="16">
        <v>0</v>
      </c>
      <c r="C1438" s="16">
        <v>87.67</v>
      </c>
      <c r="D1438" s="16">
        <v>24.4</v>
      </c>
      <c r="E1438" s="16">
        <v>22.57</v>
      </c>
      <c r="F1438" s="16">
        <v>29.11</v>
      </c>
      <c r="G1438" s="16">
        <v>5.09</v>
      </c>
      <c r="H1438" s="16">
        <v>10.49</v>
      </c>
      <c r="I1438" s="16">
        <v>6.14</v>
      </c>
      <c r="J1438" s="41">
        <v>3.78</v>
      </c>
      <c r="K1438" s="16">
        <v>16.66</v>
      </c>
      <c r="L1438" s="16">
        <v>22.27</v>
      </c>
      <c r="M1438" s="16">
        <v>37.815306110987748</v>
      </c>
      <c r="N1438" s="16">
        <f t="shared" si="66"/>
        <v>2.269826297178136</v>
      </c>
      <c r="O1438" s="41">
        <f t="shared" si="67"/>
        <v>2.269826297178136</v>
      </c>
      <c r="P1438" s="1">
        <v>7.4219999999999997</v>
      </c>
      <c r="Q1438" s="16">
        <v>731.28</v>
      </c>
      <c r="S1438" s="1"/>
    </row>
    <row r="1439" spans="1:19" x14ac:dyDescent="0.2">
      <c r="A1439" s="42">
        <f t="shared" si="68"/>
        <v>43484</v>
      </c>
      <c r="B1439" s="16">
        <v>0</v>
      </c>
      <c r="C1439" s="16">
        <v>90.32</v>
      </c>
      <c r="D1439" s="16">
        <v>24.51</v>
      </c>
      <c r="E1439" s="16">
        <v>22.53</v>
      </c>
      <c r="F1439" s="16">
        <v>29.08</v>
      </c>
      <c r="G1439" s="16">
        <v>4.4000000000000004</v>
      </c>
      <c r="H1439" s="16">
        <v>10.09</v>
      </c>
      <c r="I1439" s="16">
        <v>357.52</v>
      </c>
      <c r="J1439" s="41">
        <v>3.43</v>
      </c>
      <c r="K1439" s="16">
        <v>15.93</v>
      </c>
      <c r="L1439" s="16">
        <v>22.23</v>
      </c>
      <c r="M1439" s="16">
        <v>36.019135878735817</v>
      </c>
      <c r="N1439" s="16">
        <f t="shared" si="66"/>
        <v>2.2610882535301831</v>
      </c>
      <c r="O1439" s="41">
        <f t="shared" si="67"/>
        <v>2.2610882535301831</v>
      </c>
      <c r="P1439" s="1">
        <v>6.766</v>
      </c>
      <c r="Q1439" s="16">
        <v>730.63</v>
      </c>
      <c r="S1439" s="1"/>
    </row>
    <row r="1440" spans="1:19" x14ac:dyDescent="0.2">
      <c r="A1440" s="42">
        <f t="shared" si="68"/>
        <v>43485</v>
      </c>
      <c r="B1440" s="16">
        <v>0.25</v>
      </c>
      <c r="C1440" s="16">
        <v>91.69</v>
      </c>
      <c r="D1440" s="16">
        <v>24.49</v>
      </c>
      <c r="E1440" s="16">
        <v>22.98</v>
      </c>
      <c r="F1440" s="16">
        <v>27.98</v>
      </c>
      <c r="G1440" s="16">
        <v>6.07</v>
      </c>
      <c r="H1440" s="16">
        <v>13.62</v>
      </c>
      <c r="I1440" s="16">
        <v>355.85</v>
      </c>
      <c r="J1440" s="41">
        <v>3.95</v>
      </c>
      <c r="K1440" s="16">
        <v>20.13</v>
      </c>
      <c r="L1440" s="16">
        <v>22.28</v>
      </c>
      <c r="M1440" s="16">
        <v>45.87236814707358</v>
      </c>
      <c r="N1440" s="16">
        <f t="shared" si="66"/>
        <v>2.2788061672664472</v>
      </c>
      <c r="O1440" s="41">
        <f t="shared" si="67"/>
        <v>2.2788061672664472</v>
      </c>
      <c r="P1440" s="1">
        <v>10.323</v>
      </c>
      <c r="Q1440" s="16">
        <v>731.01</v>
      </c>
      <c r="S1440" s="1"/>
    </row>
    <row r="1441" spans="1:19" x14ac:dyDescent="0.2">
      <c r="A1441" s="42">
        <f t="shared" si="68"/>
        <v>43486</v>
      </c>
      <c r="B1441" s="16">
        <v>0.51</v>
      </c>
      <c r="C1441" s="16">
        <v>88.16</v>
      </c>
      <c r="D1441" s="16">
        <v>24.42</v>
      </c>
      <c r="E1441" s="16">
        <v>22.56</v>
      </c>
      <c r="F1441" s="16">
        <v>28.73</v>
      </c>
      <c r="G1441" s="16">
        <v>5.58</v>
      </c>
      <c r="H1441" s="16">
        <v>12.6</v>
      </c>
      <c r="I1441" s="16">
        <v>1.64</v>
      </c>
      <c r="J1441" s="41">
        <v>3.37</v>
      </c>
      <c r="K1441" s="16">
        <v>14.46</v>
      </c>
      <c r="L1441" s="16">
        <v>22.46</v>
      </c>
      <c r="M1441" s="16">
        <v>32.782331539380699</v>
      </c>
      <c r="N1441" s="16">
        <f t="shared" si="66"/>
        <v>2.2671045324606292</v>
      </c>
      <c r="O1441" s="41">
        <f t="shared" si="67"/>
        <v>2.2671045324606292</v>
      </c>
      <c r="P1441" s="1">
        <v>7.13</v>
      </c>
      <c r="Q1441" s="16">
        <v>731.85</v>
      </c>
      <c r="S1441" s="1"/>
    </row>
    <row r="1442" spans="1:19" x14ac:dyDescent="0.2">
      <c r="A1442" s="42">
        <f t="shared" si="68"/>
        <v>43487</v>
      </c>
      <c r="B1442" s="16">
        <v>0</v>
      </c>
      <c r="C1442" s="16">
        <v>90.79</v>
      </c>
      <c r="D1442" s="16">
        <v>23.97</v>
      </c>
      <c r="E1442" s="16">
        <v>22.35</v>
      </c>
      <c r="F1442" s="16">
        <v>26.98</v>
      </c>
      <c r="G1442" s="16">
        <v>5.47</v>
      </c>
      <c r="H1442" s="16">
        <v>12.31</v>
      </c>
      <c r="I1442" s="16">
        <v>2.36</v>
      </c>
      <c r="J1442" s="41">
        <v>3.27</v>
      </c>
      <c r="K1442" s="16">
        <v>15.53</v>
      </c>
      <c r="L1442" s="16">
        <v>22.45</v>
      </c>
      <c r="M1442" s="16">
        <v>35.366383648967037</v>
      </c>
      <c r="N1442" s="16">
        <f t="shared" si="66"/>
        <v>2.2772945041189336</v>
      </c>
      <c r="O1442" s="41">
        <f t="shared" si="67"/>
        <v>2.2772945041189336</v>
      </c>
      <c r="P1442" s="1">
        <v>8.0440000000000005</v>
      </c>
      <c r="Q1442" s="16">
        <v>731.28</v>
      </c>
      <c r="S1442" s="1"/>
    </row>
    <row r="1443" spans="1:19" x14ac:dyDescent="0.2">
      <c r="A1443" s="42">
        <f t="shared" si="68"/>
        <v>43488</v>
      </c>
      <c r="B1443" s="16">
        <v>0</v>
      </c>
      <c r="C1443" s="16">
        <v>90.12</v>
      </c>
      <c r="D1443" s="16">
        <v>24.43</v>
      </c>
      <c r="E1443" s="16">
        <v>22.49</v>
      </c>
      <c r="F1443" s="16">
        <v>28.46</v>
      </c>
      <c r="G1443" s="16">
        <v>4.6100000000000003</v>
      </c>
      <c r="H1443" s="16">
        <v>10.09</v>
      </c>
      <c r="I1443" s="16">
        <v>356.65</v>
      </c>
      <c r="J1443" s="41">
        <v>3.8</v>
      </c>
      <c r="K1443" s="16">
        <v>17.940000000000001</v>
      </c>
      <c r="L1443" s="16">
        <v>22.49</v>
      </c>
      <c r="M1443" s="16">
        <v>40.722148734196352</v>
      </c>
      <c r="N1443" s="16">
        <f t="shared" si="66"/>
        <v>2.2699079561982356</v>
      </c>
      <c r="O1443" s="41">
        <f t="shared" si="67"/>
        <v>2.2699079561982356</v>
      </c>
      <c r="P1443" s="1">
        <v>8.1620000000000008</v>
      </c>
      <c r="Q1443" s="16">
        <v>730.22</v>
      </c>
      <c r="S1443" s="1"/>
    </row>
    <row r="1444" spans="1:19" x14ac:dyDescent="0.2">
      <c r="A1444" s="42">
        <f t="shared" si="68"/>
        <v>43489</v>
      </c>
      <c r="B1444" s="16">
        <v>0</v>
      </c>
      <c r="C1444" s="16">
        <v>93.93</v>
      </c>
      <c r="D1444" s="16">
        <v>24.29</v>
      </c>
      <c r="E1444" s="16">
        <v>22.83</v>
      </c>
      <c r="F1444" s="16">
        <v>28.08</v>
      </c>
      <c r="G1444" s="16">
        <v>5.36</v>
      </c>
      <c r="H1444" s="16">
        <v>11.25</v>
      </c>
      <c r="I1444" s="16">
        <v>346.45</v>
      </c>
      <c r="J1444" s="41">
        <v>3.19</v>
      </c>
      <c r="K1444" s="16">
        <v>17.13</v>
      </c>
      <c r="L1444" s="16">
        <v>22.49</v>
      </c>
      <c r="M1444" s="16">
        <v>38.935136905168179</v>
      </c>
      <c r="N1444" s="16">
        <f t="shared" si="66"/>
        <v>2.2729210102258133</v>
      </c>
      <c r="O1444" s="41">
        <f t="shared" si="67"/>
        <v>2.2729210102258133</v>
      </c>
      <c r="P1444" s="1">
        <v>8.1240000000000006</v>
      </c>
      <c r="Q1444" s="16">
        <v>730.03</v>
      </c>
      <c r="S1444" s="1"/>
    </row>
    <row r="1445" spans="1:19" x14ac:dyDescent="0.2">
      <c r="A1445" s="42">
        <f t="shared" si="68"/>
        <v>43490</v>
      </c>
      <c r="B1445" s="16">
        <v>0</v>
      </c>
      <c r="C1445" s="16">
        <v>88.61</v>
      </c>
      <c r="D1445" s="16">
        <v>24.83</v>
      </c>
      <c r="E1445" s="16">
        <v>22.91</v>
      </c>
      <c r="F1445" s="16">
        <v>29.04</v>
      </c>
      <c r="G1445" s="16">
        <v>5.3</v>
      </c>
      <c r="H1445" s="16">
        <v>12.07</v>
      </c>
      <c r="I1445" s="16">
        <v>355.95</v>
      </c>
      <c r="J1445" s="41">
        <v>4.6100000000000003</v>
      </c>
      <c r="K1445" s="16">
        <v>21.24</v>
      </c>
      <c r="L1445" s="16">
        <v>22.63</v>
      </c>
      <c r="M1445" s="16">
        <v>48.497546671136419</v>
      </c>
      <c r="N1445" s="16">
        <f t="shared" si="66"/>
        <v>2.2833119901664984</v>
      </c>
      <c r="O1445" s="41">
        <f t="shared" si="67"/>
        <v>2.2833119901664984</v>
      </c>
      <c r="P1445" s="1">
        <v>9.8670000000000009</v>
      </c>
      <c r="Q1445" s="16">
        <v>730.83</v>
      </c>
      <c r="S1445" s="1"/>
    </row>
    <row r="1446" spans="1:19" x14ac:dyDescent="0.2">
      <c r="A1446" s="42">
        <f t="shared" si="68"/>
        <v>43491</v>
      </c>
      <c r="B1446" s="16">
        <v>0</v>
      </c>
      <c r="C1446" s="16">
        <v>89.4</v>
      </c>
      <c r="D1446" s="16">
        <v>24.28</v>
      </c>
      <c r="E1446" s="16">
        <v>22.26</v>
      </c>
      <c r="F1446" s="16">
        <v>28.06</v>
      </c>
      <c r="G1446" s="16">
        <v>4.67</v>
      </c>
      <c r="H1446" s="16">
        <v>12</v>
      </c>
      <c r="I1446" s="16">
        <v>356.44</v>
      </c>
      <c r="J1446" s="41">
        <v>3.9</v>
      </c>
      <c r="K1446" s="16">
        <v>18.809999999999999</v>
      </c>
      <c r="L1446" s="16">
        <v>22.66</v>
      </c>
      <c r="M1446" s="16">
        <v>42.575429386551143</v>
      </c>
      <c r="N1446" s="16">
        <f t="shared" si="66"/>
        <v>2.2634465383599758</v>
      </c>
      <c r="O1446" s="41">
        <f t="shared" si="67"/>
        <v>2.2634465383599758</v>
      </c>
      <c r="P1446" s="1">
        <v>8.2159999999999993</v>
      </c>
      <c r="Q1446" s="16">
        <v>730.2</v>
      </c>
      <c r="S1446" s="1"/>
    </row>
    <row r="1447" spans="1:19" x14ac:dyDescent="0.2">
      <c r="A1447" s="42">
        <f t="shared" si="68"/>
        <v>43492</v>
      </c>
      <c r="B1447" s="16">
        <v>0</v>
      </c>
      <c r="C1447" s="16">
        <v>86.64</v>
      </c>
      <c r="D1447" s="16">
        <v>24.26</v>
      </c>
      <c r="E1447" s="16">
        <v>22.11</v>
      </c>
      <c r="F1447" s="16">
        <v>28.66</v>
      </c>
      <c r="G1447" s="16">
        <v>4.53</v>
      </c>
      <c r="H1447" s="16">
        <v>9.98</v>
      </c>
      <c r="I1447" s="16">
        <v>352.97</v>
      </c>
      <c r="J1447" s="41">
        <v>4.71</v>
      </c>
      <c r="K1447" s="16">
        <v>22.46</v>
      </c>
      <c r="L1447" s="16">
        <v>22.84</v>
      </c>
      <c r="M1447" s="16">
        <v>51.189253218617125</v>
      </c>
      <c r="N1447" s="16">
        <f t="shared" si="66"/>
        <v>2.279129706973158</v>
      </c>
      <c r="O1447" s="41">
        <f t="shared" si="67"/>
        <v>2.279129706973158</v>
      </c>
      <c r="P1447" s="1">
        <v>9.8290000000000006</v>
      </c>
      <c r="Q1447" s="16">
        <v>730.15</v>
      </c>
      <c r="S1447" s="1"/>
    </row>
    <row r="1448" spans="1:19" x14ac:dyDescent="0.2">
      <c r="A1448" s="42">
        <f t="shared" si="68"/>
        <v>43493</v>
      </c>
      <c r="B1448" s="16">
        <v>3.3</v>
      </c>
      <c r="C1448" s="16">
        <v>91.85</v>
      </c>
      <c r="D1448" s="16">
        <v>23.86</v>
      </c>
      <c r="E1448" s="16">
        <v>22.21</v>
      </c>
      <c r="F1448" s="16">
        <v>27.52</v>
      </c>
      <c r="G1448" s="16">
        <v>4.43</v>
      </c>
      <c r="H1448" s="16">
        <v>11.47</v>
      </c>
      <c r="I1448" s="16">
        <v>344.64</v>
      </c>
      <c r="J1448" s="41">
        <v>3.54</v>
      </c>
      <c r="K1448" s="16">
        <v>18.559999999999999</v>
      </c>
      <c r="L1448" s="16">
        <v>22.85</v>
      </c>
      <c r="M1448" s="16">
        <v>42.1704724440063</v>
      </c>
      <c r="N1448" s="16">
        <f t="shared" si="66"/>
        <v>2.2721159721986153</v>
      </c>
      <c r="O1448" s="41">
        <f t="shared" si="67"/>
        <v>2.2721159721986153</v>
      </c>
      <c r="P1448" s="1">
        <v>10.305999999999999</v>
      </c>
      <c r="Q1448" s="16">
        <v>731.1</v>
      </c>
      <c r="S1448" s="1"/>
    </row>
    <row r="1449" spans="1:19" x14ac:dyDescent="0.2">
      <c r="A1449" s="42">
        <f t="shared" si="68"/>
        <v>43494</v>
      </c>
      <c r="B1449" s="16">
        <v>0</v>
      </c>
      <c r="C1449" s="16">
        <v>92.77</v>
      </c>
      <c r="D1449" s="16">
        <v>23.66</v>
      </c>
      <c r="E1449" s="16">
        <v>22.19</v>
      </c>
      <c r="F1449" s="16">
        <v>26.47</v>
      </c>
      <c r="G1449" s="16">
        <v>4.97</v>
      </c>
      <c r="H1449" s="16">
        <v>11.74</v>
      </c>
      <c r="I1449" s="16">
        <v>346.66</v>
      </c>
      <c r="J1449" s="41">
        <v>2.95</v>
      </c>
      <c r="K1449" s="16">
        <v>15.33</v>
      </c>
      <c r="L1449" s="16">
        <v>22.86</v>
      </c>
      <c r="M1449" s="16">
        <v>34.26633846175114</v>
      </c>
      <c r="N1449" s="16">
        <f t="shared" si="66"/>
        <v>2.235247127315795</v>
      </c>
      <c r="O1449" s="41">
        <f t="shared" si="67"/>
        <v>2.235247127315795</v>
      </c>
      <c r="P1449" s="1">
        <v>7.5670000000000002</v>
      </c>
      <c r="Q1449" s="16">
        <v>731.29</v>
      </c>
      <c r="S1449" s="1"/>
    </row>
    <row r="1450" spans="1:19" x14ac:dyDescent="0.2">
      <c r="A1450" s="42">
        <f t="shared" si="68"/>
        <v>43495</v>
      </c>
      <c r="B1450" s="16">
        <v>0</v>
      </c>
      <c r="C1450" s="16">
        <v>80.849999999999994</v>
      </c>
      <c r="D1450" s="16">
        <v>24.13</v>
      </c>
      <c r="E1450" s="16">
        <v>21.49</v>
      </c>
      <c r="F1450" s="16">
        <v>29.24</v>
      </c>
      <c r="G1450" s="16">
        <v>4.67</v>
      </c>
      <c r="H1450" s="16">
        <v>10.47</v>
      </c>
      <c r="I1450" s="16">
        <v>4.71</v>
      </c>
      <c r="J1450" s="41">
        <v>5.31</v>
      </c>
      <c r="K1450" s="16">
        <v>22.49</v>
      </c>
      <c r="L1450" s="16">
        <v>23.17</v>
      </c>
      <c r="M1450" s="16">
        <v>50.40897454395904</v>
      </c>
      <c r="N1450" s="16">
        <f t="shared" si="66"/>
        <v>2.2413950441955999</v>
      </c>
      <c r="O1450" s="41">
        <f t="shared" si="67"/>
        <v>2.2413950441955999</v>
      </c>
      <c r="P1450" s="1">
        <v>9.6950000000000003</v>
      </c>
      <c r="Q1450" s="16">
        <v>731.3</v>
      </c>
      <c r="S1450" s="1"/>
    </row>
    <row r="1451" spans="1:19" x14ac:dyDescent="0.2">
      <c r="A1451" s="42">
        <f t="shared" si="68"/>
        <v>43496</v>
      </c>
      <c r="B1451" s="16">
        <v>0</v>
      </c>
      <c r="C1451" s="16">
        <v>85.16</v>
      </c>
      <c r="D1451" s="16">
        <v>23.61</v>
      </c>
      <c r="E1451" s="16">
        <v>21.89</v>
      </c>
      <c r="F1451" s="16">
        <v>27.63</v>
      </c>
      <c r="G1451" s="16">
        <v>5.38</v>
      </c>
      <c r="H1451" s="16">
        <v>11.17</v>
      </c>
      <c r="I1451" s="16">
        <v>358.59</v>
      </c>
      <c r="J1451" s="41">
        <v>4.43</v>
      </c>
      <c r="K1451" s="16">
        <v>19.940000000000001</v>
      </c>
      <c r="L1451" s="16">
        <v>23.2</v>
      </c>
      <c r="M1451" s="16">
        <v>44.899590204655752</v>
      </c>
      <c r="N1451" s="16">
        <f t="shared" si="66"/>
        <v>2.2517347143759152</v>
      </c>
      <c r="O1451" s="41">
        <f t="shared" si="67"/>
        <v>2.2517347143759152</v>
      </c>
      <c r="P1451" s="1">
        <v>9.5950000000000006</v>
      </c>
      <c r="Q1451" s="16">
        <v>731.89</v>
      </c>
      <c r="S1451" s="1"/>
    </row>
    <row r="1452" spans="1:19" x14ac:dyDescent="0.2">
      <c r="A1452" s="42">
        <f t="shared" si="68"/>
        <v>43497</v>
      </c>
      <c r="B1452" s="16">
        <v>0</v>
      </c>
      <c r="C1452" s="16">
        <v>89.57</v>
      </c>
      <c r="D1452" s="16">
        <v>23.85</v>
      </c>
      <c r="E1452" s="16">
        <v>21.81</v>
      </c>
      <c r="F1452" s="16">
        <v>27.56</v>
      </c>
      <c r="G1452" s="16">
        <v>4.29</v>
      </c>
      <c r="H1452" s="16">
        <v>9.86</v>
      </c>
      <c r="I1452" s="16">
        <v>357.21</v>
      </c>
      <c r="J1452" s="41">
        <v>3.43</v>
      </c>
      <c r="K1452" s="16">
        <v>15.76</v>
      </c>
      <c r="L1452" s="16">
        <v>23.11</v>
      </c>
      <c r="M1452" s="16">
        <v>35.320591632848249</v>
      </c>
      <c r="N1452" s="16">
        <f t="shared" si="66"/>
        <v>2.2411542914243814</v>
      </c>
      <c r="O1452" s="41">
        <f t="shared" si="67"/>
        <v>2.2411542914243814</v>
      </c>
      <c r="P1452" s="1">
        <v>6.8579999999999997</v>
      </c>
      <c r="Q1452" s="16">
        <v>731.51</v>
      </c>
      <c r="S1452" s="1"/>
    </row>
    <row r="1453" spans="1:19" x14ac:dyDescent="0.2">
      <c r="A1453" s="42">
        <f t="shared" si="68"/>
        <v>43498</v>
      </c>
      <c r="B1453" s="16">
        <v>0</v>
      </c>
      <c r="C1453" s="16">
        <v>88.5</v>
      </c>
      <c r="D1453" s="16">
        <v>23.9</v>
      </c>
      <c r="E1453" s="16">
        <v>21.5</v>
      </c>
      <c r="F1453" s="16">
        <v>28.21</v>
      </c>
      <c r="G1453" s="16">
        <v>4.5999999999999996</v>
      </c>
      <c r="H1453" s="16">
        <v>10.68</v>
      </c>
      <c r="I1453" s="16">
        <v>355.37</v>
      </c>
      <c r="J1453" s="41">
        <v>3.64</v>
      </c>
      <c r="K1453" s="16">
        <v>16.97</v>
      </c>
      <c r="L1453" s="16">
        <v>23.18</v>
      </c>
      <c r="M1453" s="16">
        <v>38.356602301524006</v>
      </c>
      <c r="N1453" s="16">
        <f t="shared" si="66"/>
        <v>2.2602594167073664</v>
      </c>
      <c r="O1453" s="41">
        <f t="shared" si="67"/>
        <v>2.2602594167073664</v>
      </c>
      <c r="P1453" s="1">
        <v>7.2789999999999999</v>
      </c>
      <c r="Q1453" s="16">
        <v>731.2</v>
      </c>
      <c r="S1453" s="1"/>
    </row>
    <row r="1454" spans="1:19" x14ac:dyDescent="0.2">
      <c r="A1454" s="42">
        <f t="shared" si="68"/>
        <v>43499</v>
      </c>
      <c r="B1454" s="16">
        <v>0</v>
      </c>
      <c r="C1454" s="16">
        <v>87.98</v>
      </c>
      <c r="D1454" s="16">
        <v>23.72</v>
      </c>
      <c r="E1454" s="16">
        <v>21.52</v>
      </c>
      <c r="F1454" s="16">
        <v>27.44</v>
      </c>
      <c r="G1454" s="16">
        <v>4.88</v>
      </c>
      <c r="H1454" s="16">
        <v>11.25</v>
      </c>
      <c r="I1454" s="16">
        <v>357</v>
      </c>
      <c r="J1454" s="41">
        <v>3.95</v>
      </c>
      <c r="K1454" s="16">
        <v>19.440000000000001</v>
      </c>
      <c r="L1454" s="16">
        <v>23.29</v>
      </c>
      <c r="M1454" s="16">
        <v>43.679880975318099</v>
      </c>
      <c r="N1454" s="16">
        <f t="shared" si="66"/>
        <v>2.2469074575780912</v>
      </c>
      <c r="O1454" s="41">
        <f t="shared" si="67"/>
        <v>2.2469074575780912</v>
      </c>
      <c r="P1454" s="1">
        <v>8.6859999999999999</v>
      </c>
      <c r="Q1454" s="16">
        <v>730.22</v>
      </c>
      <c r="S1454" s="1"/>
    </row>
    <row r="1455" spans="1:19" x14ac:dyDescent="0.2">
      <c r="A1455" s="42">
        <f t="shared" si="68"/>
        <v>43500</v>
      </c>
      <c r="B1455" s="16">
        <v>0</v>
      </c>
      <c r="C1455" s="16">
        <v>83.94</v>
      </c>
      <c r="D1455" s="16">
        <v>23.88</v>
      </c>
      <c r="E1455" s="16">
        <v>21.99</v>
      </c>
      <c r="F1455" s="16">
        <v>28.17</v>
      </c>
      <c r="G1455" s="16">
        <v>5.28</v>
      </c>
      <c r="H1455" s="16">
        <v>11.13</v>
      </c>
      <c r="I1455" s="16">
        <v>357.01</v>
      </c>
      <c r="J1455" s="41">
        <v>5.0599999999999996</v>
      </c>
      <c r="K1455" s="16">
        <v>23.79</v>
      </c>
      <c r="L1455" s="16">
        <v>23.47</v>
      </c>
      <c r="M1455" s="16">
        <v>53.512809236508843</v>
      </c>
      <c r="N1455" s="16">
        <f t="shared" si="66"/>
        <v>2.2493824815682575</v>
      </c>
      <c r="O1455" s="41">
        <f t="shared" si="67"/>
        <v>2.2493824815682575</v>
      </c>
      <c r="P1455" s="1">
        <v>10.375</v>
      </c>
      <c r="Q1455" s="16">
        <v>730.65</v>
      </c>
      <c r="S1455" s="1"/>
    </row>
    <row r="1456" spans="1:19" x14ac:dyDescent="0.2">
      <c r="A1456" s="42">
        <f t="shared" si="68"/>
        <v>43501</v>
      </c>
      <c r="B1456" s="16">
        <v>0</v>
      </c>
      <c r="C1456" s="16">
        <v>88.67</v>
      </c>
      <c r="D1456" s="16">
        <v>23.84</v>
      </c>
      <c r="E1456" s="16">
        <v>21.65</v>
      </c>
      <c r="F1456" s="16">
        <v>28.14</v>
      </c>
      <c r="G1456" s="16">
        <v>5.05</v>
      </c>
      <c r="H1456" s="16">
        <v>12.66</v>
      </c>
      <c r="I1456" s="16">
        <v>0.42</v>
      </c>
      <c r="J1456" s="41">
        <v>3.8</v>
      </c>
      <c r="K1456" s="16">
        <v>18.53</v>
      </c>
      <c r="L1456" s="16">
        <v>23.39</v>
      </c>
      <c r="M1456" s="16">
        <v>41.651553861346954</v>
      </c>
      <c r="N1456" s="16">
        <f t="shared" si="66"/>
        <v>2.2477902785400405</v>
      </c>
      <c r="O1456" s="41">
        <f t="shared" si="67"/>
        <v>2.2477902785400405</v>
      </c>
      <c r="P1456" s="1">
        <v>8.3979999999999997</v>
      </c>
      <c r="Q1456" s="16">
        <v>730.56</v>
      </c>
      <c r="S1456" s="1"/>
    </row>
    <row r="1457" spans="1:19" x14ac:dyDescent="0.2">
      <c r="A1457" s="42">
        <f t="shared" si="68"/>
        <v>43502</v>
      </c>
      <c r="B1457" s="16">
        <v>0</v>
      </c>
      <c r="C1457" s="16">
        <v>87.67</v>
      </c>
      <c r="D1457" s="16">
        <v>23.8</v>
      </c>
      <c r="E1457" s="16">
        <v>22.25</v>
      </c>
      <c r="F1457" s="16">
        <v>27.6</v>
      </c>
      <c r="G1457" s="16">
        <v>5.4</v>
      </c>
      <c r="H1457" s="16">
        <v>12.21</v>
      </c>
      <c r="I1457" s="16">
        <v>359.45</v>
      </c>
      <c r="J1457" s="41">
        <v>3.69</v>
      </c>
      <c r="K1457" s="16">
        <v>18.96</v>
      </c>
      <c r="L1457" s="16">
        <v>23.51</v>
      </c>
      <c r="M1457" s="16">
        <v>42.545966976180381</v>
      </c>
      <c r="N1457" s="16">
        <f t="shared" si="66"/>
        <v>2.2439856000095135</v>
      </c>
      <c r="O1457" s="41">
        <f t="shared" si="67"/>
        <v>2.2439856000095135</v>
      </c>
      <c r="P1457" s="1">
        <v>9.1519999999999992</v>
      </c>
      <c r="Q1457" s="16">
        <v>730.78</v>
      </c>
      <c r="S1457" s="1"/>
    </row>
    <row r="1458" spans="1:19" x14ac:dyDescent="0.2">
      <c r="A1458" s="42">
        <f t="shared" si="68"/>
        <v>43503</v>
      </c>
      <c r="B1458" s="16">
        <v>0</v>
      </c>
      <c r="C1458" s="16">
        <v>89.4</v>
      </c>
      <c r="D1458" s="16">
        <v>23.95</v>
      </c>
      <c r="E1458" s="16">
        <v>22.3</v>
      </c>
      <c r="F1458" s="16">
        <v>27.56</v>
      </c>
      <c r="G1458" s="16">
        <v>5.0599999999999996</v>
      </c>
      <c r="H1458" s="16">
        <v>11.78</v>
      </c>
      <c r="I1458" s="16">
        <v>353.65</v>
      </c>
      <c r="J1458" s="41">
        <v>3.84</v>
      </c>
      <c r="K1458" s="16">
        <v>19.18</v>
      </c>
      <c r="L1458" s="16">
        <v>23.56</v>
      </c>
      <c r="M1458" s="16">
        <v>42.611803799354938</v>
      </c>
      <c r="N1458" s="16">
        <f t="shared" si="66"/>
        <v>2.2216790302062011</v>
      </c>
      <c r="O1458" s="41">
        <f t="shared" si="67"/>
        <v>2.2216790302062011</v>
      </c>
      <c r="P1458" s="1">
        <v>9.3879999999999999</v>
      </c>
      <c r="Q1458" s="16">
        <v>730.47</v>
      </c>
      <c r="S1458" s="1"/>
    </row>
    <row r="1459" spans="1:19" x14ac:dyDescent="0.2">
      <c r="A1459" s="42">
        <f t="shared" si="68"/>
        <v>43504</v>
      </c>
      <c r="B1459" s="16">
        <v>1.02</v>
      </c>
      <c r="C1459" s="16">
        <v>91.8</v>
      </c>
      <c r="D1459" s="16">
        <v>23.86</v>
      </c>
      <c r="E1459" s="16">
        <v>22.33</v>
      </c>
      <c r="F1459" s="16">
        <v>27.56</v>
      </c>
      <c r="G1459" s="16">
        <v>5.18</v>
      </c>
      <c r="H1459" s="16">
        <v>12.56</v>
      </c>
      <c r="I1459" s="16">
        <v>356.93</v>
      </c>
      <c r="J1459" s="41">
        <v>2.96</v>
      </c>
      <c r="K1459" s="16">
        <v>14.97</v>
      </c>
      <c r="L1459" s="16">
        <v>23.57</v>
      </c>
      <c r="M1459" s="16">
        <v>33.451845375049565</v>
      </c>
      <c r="N1459" s="16">
        <f t="shared" si="66"/>
        <v>2.2345922094221486</v>
      </c>
      <c r="O1459" s="41">
        <f t="shared" si="67"/>
        <v>2.2345922094221486</v>
      </c>
      <c r="P1459" s="1">
        <v>7.34</v>
      </c>
      <c r="Q1459" s="16">
        <v>730.75</v>
      </c>
      <c r="S1459" s="1"/>
    </row>
    <row r="1460" spans="1:19" x14ac:dyDescent="0.2">
      <c r="A1460" s="42">
        <f t="shared" si="68"/>
        <v>43505</v>
      </c>
      <c r="B1460" s="16">
        <v>0</v>
      </c>
      <c r="C1460" s="16">
        <v>84.69</v>
      </c>
      <c r="D1460" s="16">
        <v>23.97</v>
      </c>
      <c r="E1460" s="16">
        <v>21.9</v>
      </c>
      <c r="F1460" s="16">
        <v>29.12</v>
      </c>
      <c r="G1460" s="16">
        <v>5.09</v>
      </c>
      <c r="H1460" s="16">
        <v>12.7</v>
      </c>
      <c r="I1460" s="16">
        <v>8.48</v>
      </c>
      <c r="J1460" s="41">
        <v>4.29</v>
      </c>
      <c r="K1460" s="16">
        <v>19.399999999999999</v>
      </c>
      <c r="L1460" s="16">
        <v>23.78</v>
      </c>
      <c r="M1460" s="16">
        <v>44.009065091190905</v>
      </c>
      <c r="N1460" s="16">
        <f t="shared" si="66"/>
        <v>2.2685085098552014</v>
      </c>
      <c r="O1460" s="41">
        <f t="shared" si="67"/>
        <v>2.2685085098552014</v>
      </c>
      <c r="P1460" s="1">
        <v>8.968</v>
      </c>
      <c r="Q1460" s="16">
        <v>731.38</v>
      </c>
      <c r="S1460" s="1"/>
    </row>
    <row r="1461" spans="1:19" x14ac:dyDescent="0.2">
      <c r="A1461" s="42">
        <f t="shared" si="68"/>
        <v>43506</v>
      </c>
      <c r="B1461" s="16">
        <v>0</v>
      </c>
      <c r="C1461" s="16">
        <v>83.68</v>
      </c>
      <c r="D1461" s="16">
        <v>24.04</v>
      </c>
      <c r="E1461" s="16">
        <v>21.99</v>
      </c>
      <c r="F1461" s="16">
        <v>28.56</v>
      </c>
      <c r="G1461" s="16">
        <v>4.8899999999999997</v>
      </c>
      <c r="H1461" s="16">
        <v>11.7</v>
      </c>
      <c r="I1461" s="16">
        <v>0.5</v>
      </c>
      <c r="J1461" s="41">
        <v>4.03</v>
      </c>
      <c r="K1461" s="16">
        <v>15.92</v>
      </c>
      <c r="L1461" s="16">
        <v>23.93</v>
      </c>
      <c r="M1461" s="16">
        <v>35.854543820799421</v>
      </c>
      <c r="N1461" s="16">
        <f t="shared" si="66"/>
        <v>2.2521698379899133</v>
      </c>
      <c r="O1461" s="41">
        <f t="shared" si="67"/>
        <v>2.2521698379899133</v>
      </c>
      <c r="P1461" s="1">
        <v>6.4690000000000003</v>
      </c>
      <c r="Q1461" s="16">
        <v>730.64</v>
      </c>
      <c r="S1461" s="1"/>
    </row>
    <row r="1462" spans="1:19" x14ac:dyDescent="0.2">
      <c r="A1462" s="42">
        <f t="shared" si="68"/>
        <v>43507</v>
      </c>
      <c r="B1462" s="16">
        <v>0</v>
      </c>
      <c r="C1462" s="16">
        <v>89</v>
      </c>
      <c r="D1462" s="16">
        <v>24.01</v>
      </c>
      <c r="E1462" s="16">
        <v>22.31</v>
      </c>
      <c r="F1462" s="16">
        <v>28.12</v>
      </c>
      <c r="G1462" s="16">
        <v>5.4</v>
      </c>
      <c r="H1462" s="16">
        <v>11.72</v>
      </c>
      <c r="I1462" s="16">
        <v>354.79</v>
      </c>
      <c r="J1462" s="41">
        <v>3.94</v>
      </c>
      <c r="K1462" s="16">
        <v>18.989999999999998</v>
      </c>
      <c r="L1462" s="16">
        <v>23.85</v>
      </c>
      <c r="M1462" s="16">
        <v>43.355362461087587</v>
      </c>
      <c r="N1462" s="16">
        <f t="shared" si="66"/>
        <v>2.2830627941594308</v>
      </c>
      <c r="O1462" s="41">
        <f t="shared" si="67"/>
        <v>2.2830627941594308</v>
      </c>
      <c r="P1462" s="1">
        <v>9.1110000000000007</v>
      </c>
      <c r="Q1462" s="16">
        <v>729.96</v>
      </c>
      <c r="S1462" s="1"/>
    </row>
    <row r="1463" spans="1:19" x14ac:dyDescent="0.2">
      <c r="A1463" s="42">
        <f t="shared" si="68"/>
        <v>43508</v>
      </c>
      <c r="B1463" s="16">
        <v>0</v>
      </c>
      <c r="C1463" s="16">
        <v>89.97</v>
      </c>
      <c r="D1463" s="16">
        <v>24.53</v>
      </c>
      <c r="E1463" s="16">
        <v>22.72</v>
      </c>
      <c r="F1463" s="16">
        <v>29.8</v>
      </c>
      <c r="G1463" s="16">
        <v>4.57</v>
      </c>
      <c r="H1463" s="16">
        <v>9.86</v>
      </c>
      <c r="I1463" s="16">
        <v>347.96</v>
      </c>
      <c r="J1463" s="41">
        <v>3.81</v>
      </c>
      <c r="K1463" s="16">
        <v>18.920000000000002</v>
      </c>
      <c r="L1463" s="16">
        <v>23.85</v>
      </c>
      <c r="M1463" s="16">
        <v>43.151803989435003</v>
      </c>
      <c r="N1463" s="16">
        <f t="shared" si="66"/>
        <v>2.2807507393993127</v>
      </c>
      <c r="O1463" s="41">
        <f t="shared" si="67"/>
        <v>2.2807507393993127</v>
      </c>
      <c r="P1463" s="1">
        <v>9.2390000000000008</v>
      </c>
      <c r="Q1463" s="16">
        <v>730.28</v>
      </c>
      <c r="S1463" s="1"/>
    </row>
    <row r="1464" spans="1:19" x14ac:dyDescent="0.2">
      <c r="A1464" s="42">
        <f t="shared" si="68"/>
        <v>43509</v>
      </c>
      <c r="B1464" s="16">
        <v>0</v>
      </c>
      <c r="C1464" s="16">
        <v>89.97</v>
      </c>
      <c r="D1464" s="16">
        <v>24.41</v>
      </c>
      <c r="E1464" s="16">
        <v>22.01</v>
      </c>
      <c r="F1464" s="16">
        <v>29.32</v>
      </c>
      <c r="G1464" s="16">
        <v>4.59</v>
      </c>
      <c r="H1464" s="16">
        <v>11.98</v>
      </c>
      <c r="I1464" s="16">
        <v>345.64</v>
      </c>
      <c r="J1464" s="41">
        <v>4.68</v>
      </c>
      <c r="K1464" s="16">
        <v>23.46</v>
      </c>
      <c r="L1464" s="16">
        <v>24</v>
      </c>
      <c r="M1464" s="16">
        <v>53.5401116461193</v>
      </c>
      <c r="N1464" s="16">
        <f t="shared" si="66"/>
        <v>2.282187197191786</v>
      </c>
      <c r="O1464" s="41">
        <f t="shared" si="67"/>
        <v>2.282187197191786</v>
      </c>
      <c r="P1464" s="1">
        <v>11.742000000000001</v>
      </c>
      <c r="Q1464" s="16">
        <v>731.01</v>
      </c>
      <c r="S1464" s="1"/>
    </row>
    <row r="1465" spans="1:19" x14ac:dyDescent="0.2">
      <c r="A1465" s="42">
        <f t="shared" si="68"/>
        <v>43510</v>
      </c>
      <c r="B1465" s="16">
        <v>0.51</v>
      </c>
      <c r="C1465" s="16">
        <v>93.45</v>
      </c>
      <c r="D1465" s="16">
        <v>24.19</v>
      </c>
      <c r="E1465" s="16">
        <v>22.51</v>
      </c>
      <c r="F1465" s="16">
        <v>27.71</v>
      </c>
      <c r="G1465" s="16">
        <v>5.24</v>
      </c>
      <c r="H1465" s="16">
        <v>11.03</v>
      </c>
      <c r="I1465" s="16">
        <v>348.57</v>
      </c>
      <c r="J1465" s="41">
        <v>3.67</v>
      </c>
      <c r="K1465" s="16">
        <v>18.62</v>
      </c>
      <c r="L1465" s="16">
        <v>23.97</v>
      </c>
      <c r="M1465" s="16">
        <v>41.927861158607129</v>
      </c>
      <c r="N1465" s="16">
        <f t="shared" si="66"/>
        <v>2.2517648312893193</v>
      </c>
      <c r="O1465" s="41">
        <f t="shared" si="67"/>
        <v>2.2517648312893193</v>
      </c>
      <c r="P1465" s="1">
        <v>9.86</v>
      </c>
      <c r="Q1465" s="16">
        <v>731.3</v>
      </c>
      <c r="S1465" s="1"/>
    </row>
    <row r="1466" spans="1:19" x14ac:dyDescent="0.2">
      <c r="A1466" s="42">
        <f t="shared" si="68"/>
        <v>43511</v>
      </c>
      <c r="B1466" s="16">
        <v>0</v>
      </c>
      <c r="C1466" s="16">
        <v>92.78</v>
      </c>
      <c r="D1466" s="16">
        <v>24.25</v>
      </c>
      <c r="E1466" s="16">
        <v>22.72</v>
      </c>
      <c r="F1466" s="16">
        <v>27.41</v>
      </c>
      <c r="G1466" s="16">
        <v>4.6500000000000004</v>
      </c>
      <c r="H1466" s="16">
        <v>9.94</v>
      </c>
      <c r="I1466" s="16">
        <v>348.8</v>
      </c>
      <c r="J1466" s="41">
        <v>3.12</v>
      </c>
      <c r="K1466" s="16">
        <v>14.37</v>
      </c>
      <c r="L1466" s="16">
        <v>24.05</v>
      </c>
      <c r="M1466" s="16">
        <v>32.290196966149331</v>
      </c>
      <c r="N1466" s="16">
        <f t="shared" si="66"/>
        <v>2.2470561563082345</v>
      </c>
      <c r="O1466" s="41">
        <f t="shared" si="67"/>
        <v>2.2470561563082345</v>
      </c>
      <c r="P1466" s="1">
        <v>6.9470000000000001</v>
      </c>
      <c r="Q1466" s="16">
        <v>730.96</v>
      </c>
      <c r="S1466" s="1"/>
    </row>
    <row r="1467" spans="1:19" x14ac:dyDescent="0.2">
      <c r="A1467" s="42">
        <f t="shared" si="68"/>
        <v>43512</v>
      </c>
      <c r="B1467" s="16">
        <v>0</v>
      </c>
      <c r="C1467" s="16">
        <v>90.58</v>
      </c>
      <c r="D1467" s="16">
        <v>24.71</v>
      </c>
      <c r="E1467" s="16">
        <v>22.5</v>
      </c>
      <c r="F1467" s="16">
        <v>28.84</v>
      </c>
      <c r="G1467" s="16">
        <v>3.46</v>
      </c>
      <c r="H1467" s="16">
        <v>9.39</v>
      </c>
      <c r="I1467" s="16">
        <v>357.96</v>
      </c>
      <c r="J1467" s="41">
        <v>3.71</v>
      </c>
      <c r="K1467" s="16">
        <v>18.16</v>
      </c>
      <c r="L1467" s="16">
        <v>24.06</v>
      </c>
      <c r="M1467" s="16">
        <v>40.763188748642435</v>
      </c>
      <c r="N1467" s="16">
        <f t="shared" si="66"/>
        <v>2.2446689839560814</v>
      </c>
      <c r="O1467" s="41">
        <f t="shared" si="67"/>
        <v>2.2446689839560814</v>
      </c>
      <c r="P1467" s="1">
        <v>8.827</v>
      </c>
      <c r="Q1467" s="16">
        <v>730.76</v>
      </c>
      <c r="S1467" s="1"/>
    </row>
    <row r="1468" spans="1:19" x14ac:dyDescent="0.2">
      <c r="A1468" s="42">
        <f t="shared" si="68"/>
        <v>43513</v>
      </c>
      <c r="B1468" s="16">
        <v>0</v>
      </c>
      <c r="C1468" s="16">
        <v>86.8</v>
      </c>
      <c r="D1468" s="16">
        <v>25.31</v>
      </c>
      <c r="E1468" s="16">
        <v>22.48</v>
      </c>
      <c r="F1468" s="16">
        <v>30.61</v>
      </c>
      <c r="G1468" s="16">
        <v>3.94</v>
      </c>
      <c r="H1468" s="16">
        <v>10.27</v>
      </c>
      <c r="I1468" s="16">
        <v>9.3800000000000008</v>
      </c>
      <c r="J1468" s="41">
        <v>4.8099999999999996</v>
      </c>
      <c r="K1468" s="16">
        <v>22.02</v>
      </c>
      <c r="L1468" s="16">
        <v>24.2</v>
      </c>
      <c r="M1468" s="16">
        <v>49.38997258527035</v>
      </c>
      <c r="N1468" s="16">
        <f t="shared" si="66"/>
        <v>2.2429596996035581</v>
      </c>
      <c r="O1468" s="41">
        <f t="shared" si="67"/>
        <v>2.2429596996035581</v>
      </c>
      <c r="P1468" s="1">
        <v>10.739000000000001</v>
      </c>
      <c r="Q1468" s="16">
        <v>731.05</v>
      </c>
      <c r="S1468" s="1"/>
    </row>
    <row r="1469" spans="1:19" x14ac:dyDescent="0.2">
      <c r="A1469" s="42">
        <f t="shared" si="68"/>
        <v>43514</v>
      </c>
      <c r="B1469" s="16">
        <v>0</v>
      </c>
      <c r="C1469" s="16">
        <v>91.7</v>
      </c>
      <c r="D1469" s="16">
        <v>24.47</v>
      </c>
      <c r="E1469" s="16">
        <v>22.83</v>
      </c>
      <c r="F1469" s="16">
        <v>28.47</v>
      </c>
      <c r="G1469" s="16">
        <v>5.0599999999999996</v>
      </c>
      <c r="H1469" s="16">
        <v>12.66</v>
      </c>
      <c r="I1469" s="16">
        <v>349.98</v>
      </c>
      <c r="J1469" s="41">
        <v>3.82</v>
      </c>
      <c r="K1469" s="16">
        <v>18.98</v>
      </c>
      <c r="L1469" s="16">
        <v>24.24</v>
      </c>
      <c r="M1469" s="16">
        <v>42.677899822620738</v>
      </c>
      <c r="N1469" s="16">
        <f t="shared" si="66"/>
        <v>2.248572171897826</v>
      </c>
      <c r="O1469" s="41">
        <f t="shared" si="67"/>
        <v>2.248572171897826</v>
      </c>
      <c r="P1469" s="1">
        <v>9.6329999999999991</v>
      </c>
      <c r="Q1469" s="16">
        <v>731.49</v>
      </c>
      <c r="S1469" s="1"/>
    </row>
    <row r="1470" spans="1:19" x14ac:dyDescent="0.2">
      <c r="A1470" s="42">
        <f t="shared" si="68"/>
        <v>43515</v>
      </c>
      <c r="B1470" s="16">
        <v>0</v>
      </c>
      <c r="C1470" s="16">
        <v>86.31</v>
      </c>
      <c r="D1470" s="16">
        <v>24.17</v>
      </c>
      <c r="E1470" s="16">
        <v>22.17</v>
      </c>
      <c r="F1470" s="16">
        <v>28.85</v>
      </c>
      <c r="G1470" s="16">
        <v>4.7</v>
      </c>
      <c r="H1470" s="16">
        <v>11.45</v>
      </c>
      <c r="I1470" s="16">
        <v>352.79</v>
      </c>
      <c r="J1470" s="41">
        <v>4.6399999999999997</v>
      </c>
      <c r="K1470" s="16">
        <v>19.84</v>
      </c>
      <c r="L1470" s="16">
        <v>24.48</v>
      </c>
      <c r="M1470" s="16">
        <v>44.814399774668715</v>
      </c>
      <c r="N1470" s="16">
        <f t="shared" si="66"/>
        <v>2.2587903112232217</v>
      </c>
      <c r="O1470" s="41">
        <f t="shared" si="67"/>
        <v>2.2587903112232217</v>
      </c>
      <c r="P1470" s="1">
        <v>8.2859999999999996</v>
      </c>
      <c r="Q1470" s="16">
        <v>731.29</v>
      </c>
      <c r="S1470" s="1"/>
    </row>
    <row r="1471" spans="1:19" x14ac:dyDescent="0.2">
      <c r="A1471" s="42">
        <f t="shared" si="68"/>
        <v>43516</v>
      </c>
      <c r="B1471" s="16">
        <v>0</v>
      </c>
      <c r="C1471" s="16">
        <v>88.6</v>
      </c>
      <c r="D1471" s="16">
        <v>24.52</v>
      </c>
      <c r="E1471" s="16">
        <v>22.03</v>
      </c>
      <c r="F1471" s="16">
        <v>29.95</v>
      </c>
      <c r="G1471" s="16">
        <v>4.18</v>
      </c>
      <c r="H1471" s="16">
        <v>10.17</v>
      </c>
      <c r="I1471" s="16">
        <v>348.26</v>
      </c>
      <c r="J1471" s="41">
        <v>4.99</v>
      </c>
      <c r="K1471" s="16">
        <v>23.98</v>
      </c>
      <c r="L1471" s="16">
        <v>24.5</v>
      </c>
      <c r="M1471" s="16">
        <v>54.281769507182858</v>
      </c>
      <c r="N1471" s="16">
        <f t="shared" si="66"/>
        <v>2.2636267517590851</v>
      </c>
      <c r="O1471" s="41">
        <f t="shared" si="67"/>
        <v>2.2636267517590851</v>
      </c>
      <c r="P1471" s="1">
        <v>11.492000000000001</v>
      </c>
      <c r="Q1471" s="16">
        <v>730.44</v>
      </c>
      <c r="S1471" s="1"/>
    </row>
    <row r="1472" spans="1:19" x14ac:dyDescent="0.2">
      <c r="A1472" s="42">
        <f t="shared" si="68"/>
        <v>43517</v>
      </c>
      <c r="B1472" s="16">
        <v>0</v>
      </c>
      <c r="C1472" s="16">
        <v>88.22</v>
      </c>
      <c r="D1472" s="16">
        <v>24.86</v>
      </c>
      <c r="E1472" s="16">
        <v>22.75</v>
      </c>
      <c r="F1472" s="16">
        <v>29.49</v>
      </c>
      <c r="G1472" s="16">
        <v>4.09</v>
      </c>
      <c r="H1472" s="16">
        <v>9.2899999999999991</v>
      </c>
      <c r="I1472" s="16">
        <v>354.05</v>
      </c>
      <c r="J1472" s="41">
        <v>4.13</v>
      </c>
      <c r="K1472" s="16">
        <v>18.27</v>
      </c>
      <c r="L1472" s="16">
        <v>24.47</v>
      </c>
      <c r="M1472" s="16">
        <v>41.199422502196718</v>
      </c>
      <c r="N1472" s="16">
        <f t="shared" si="66"/>
        <v>2.2550313356429514</v>
      </c>
      <c r="O1472" s="41">
        <f t="shared" si="67"/>
        <v>2.2550313356429514</v>
      </c>
      <c r="P1472" s="1">
        <v>8.4469999999999992</v>
      </c>
      <c r="Q1472" s="16">
        <v>730.08</v>
      </c>
      <c r="S1472" s="1"/>
    </row>
    <row r="1473" spans="1:19" x14ac:dyDescent="0.2">
      <c r="A1473" s="42">
        <f t="shared" si="68"/>
        <v>43518</v>
      </c>
      <c r="B1473" s="16">
        <v>0</v>
      </c>
      <c r="C1473" s="16">
        <v>88.82</v>
      </c>
      <c r="D1473" s="16">
        <v>24.72</v>
      </c>
      <c r="E1473" s="16">
        <v>22.79</v>
      </c>
      <c r="F1473" s="16">
        <v>29.06</v>
      </c>
      <c r="G1473" s="16">
        <v>3.97</v>
      </c>
      <c r="H1473" s="16">
        <v>9.17</v>
      </c>
      <c r="I1473" s="16">
        <v>0.08</v>
      </c>
      <c r="J1473" s="41">
        <v>3.43</v>
      </c>
      <c r="K1473" s="16">
        <v>14.39</v>
      </c>
      <c r="L1473" s="16">
        <v>24.59</v>
      </c>
      <c r="M1473" s="16">
        <v>32.422475412711343</v>
      </c>
      <c r="N1473" s="16">
        <f t="shared" si="66"/>
        <v>2.2531254630098223</v>
      </c>
      <c r="O1473" s="41">
        <f t="shared" si="67"/>
        <v>2.2531254630098223</v>
      </c>
      <c r="P1473" s="1">
        <v>6.6319999999999997</v>
      </c>
      <c r="Q1473" s="16">
        <v>730.42</v>
      </c>
      <c r="S1473" s="1"/>
    </row>
    <row r="1474" spans="1:19" x14ac:dyDescent="0.2">
      <c r="A1474" s="42">
        <f t="shared" si="68"/>
        <v>43519</v>
      </c>
      <c r="B1474" s="16">
        <v>0</v>
      </c>
      <c r="C1474" s="16">
        <v>91.37</v>
      </c>
      <c r="D1474" s="16">
        <v>24.55</v>
      </c>
      <c r="E1474" s="16">
        <v>22.78</v>
      </c>
      <c r="F1474" s="16">
        <v>28.46</v>
      </c>
      <c r="G1474" s="16">
        <v>4.55</v>
      </c>
      <c r="H1474" s="16">
        <v>10.98</v>
      </c>
      <c r="I1474" s="16">
        <v>352.81</v>
      </c>
      <c r="J1474" s="41">
        <v>3.65</v>
      </c>
      <c r="K1474" s="16">
        <v>17.02</v>
      </c>
      <c r="L1474" s="16">
        <v>24.59</v>
      </c>
      <c r="M1474" s="16">
        <v>38.299232681329904</v>
      </c>
      <c r="N1474" s="16">
        <f t="shared" si="66"/>
        <v>2.250248688679783</v>
      </c>
      <c r="O1474" s="41">
        <f t="shared" si="67"/>
        <v>2.250248688679783</v>
      </c>
      <c r="P1474" s="1">
        <v>8.0429999999999993</v>
      </c>
      <c r="Q1474" s="16">
        <v>730.76</v>
      </c>
      <c r="S1474" s="1"/>
    </row>
    <row r="1475" spans="1:19" x14ac:dyDescent="0.2">
      <c r="A1475" s="42">
        <f t="shared" si="68"/>
        <v>43520</v>
      </c>
      <c r="B1475" s="16">
        <v>0</v>
      </c>
      <c r="C1475" s="16">
        <v>90.87</v>
      </c>
      <c r="D1475" s="16">
        <v>24.56</v>
      </c>
      <c r="E1475" s="16">
        <v>22.33</v>
      </c>
      <c r="F1475" s="16">
        <v>30.01</v>
      </c>
      <c r="G1475" s="16">
        <v>4.03</v>
      </c>
      <c r="H1475" s="16">
        <v>9.31</v>
      </c>
      <c r="I1475" s="16">
        <v>355.63</v>
      </c>
      <c r="J1475" s="41">
        <v>3.37</v>
      </c>
      <c r="K1475" s="16">
        <v>16.04</v>
      </c>
      <c r="L1475" s="16">
        <v>24.68</v>
      </c>
      <c r="M1475" s="16">
        <v>36.330867188465248</v>
      </c>
      <c r="N1475" s="16">
        <f t="shared" si="66"/>
        <v>2.2650166576349906</v>
      </c>
      <c r="O1475" s="41">
        <f t="shared" si="67"/>
        <v>2.2650166576349906</v>
      </c>
      <c r="P1475" s="1">
        <v>6.9889999999999999</v>
      </c>
      <c r="Q1475" s="16">
        <v>730.69</v>
      </c>
      <c r="S1475" s="1"/>
    </row>
    <row r="1476" spans="1:19" x14ac:dyDescent="0.2">
      <c r="A1476" s="42">
        <f t="shared" si="68"/>
        <v>43521</v>
      </c>
      <c r="B1476" s="16">
        <v>0</v>
      </c>
      <c r="C1476" s="16">
        <v>83.65</v>
      </c>
      <c r="D1476" s="16">
        <v>25.3</v>
      </c>
      <c r="E1476" s="16">
        <v>22.75</v>
      </c>
      <c r="F1476" s="16">
        <v>30.72</v>
      </c>
      <c r="G1476" s="16">
        <v>4.25</v>
      </c>
      <c r="H1476" s="16">
        <v>10.96</v>
      </c>
      <c r="I1476" s="16">
        <v>32.81</v>
      </c>
      <c r="J1476" s="41">
        <v>5.45</v>
      </c>
      <c r="K1476" s="16">
        <v>23.63</v>
      </c>
      <c r="L1476" s="16">
        <v>24.84</v>
      </c>
      <c r="M1476" s="16">
        <v>52.950604238612691</v>
      </c>
      <c r="N1476" s="16">
        <f t="shared" si="66"/>
        <v>2.2408211696408249</v>
      </c>
      <c r="O1476" s="41">
        <f t="shared" si="67"/>
        <v>2.2408211696408249</v>
      </c>
      <c r="P1476" s="1">
        <v>12.093999999999999</v>
      </c>
      <c r="Q1476" s="16">
        <v>730.65</v>
      </c>
      <c r="S1476" s="1"/>
    </row>
    <row r="1477" spans="1:19" x14ac:dyDescent="0.2">
      <c r="A1477" s="42">
        <f t="shared" si="68"/>
        <v>43522</v>
      </c>
      <c r="B1477" s="16">
        <v>0</v>
      </c>
      <c r="C1477" s="16">
        <v>83.21</v>
      </c>
      <c r="D1477" s="16">
        <v>24.73</v>
      </c>
      <c r="E1477" s="16">
        <v>21.89</v>
      </c>
      <c r="F1477" s="16">
        <v>30.19</v>
      </c>
      <c r="G1477" s="16">
        <v>3.71</v>
      </c>
      <c r="H1477" s="16">
        <v>10.7</v>
      </c>
      <c r="I1477" s="16">
        <v>12.77</v>
      </c>
      <c r="J1477" s="41">
        <v>5.03</v>
      </c>
      <c r="K1477" s="16">
        <v>20.98</v>
      </c>
      <c r="L1477" s="16">
        <v>25.02</v>
      </c>
      <c r="M1477" s="16">
        <v>46.961181330335826</v>
      </c>
      <c r="N1477" s="16">
        <f t="shared" si="66"/>
        <v>2.2383785190817838</v>
      </c>
      <c r="O1477" s="41">
        <f t="shared" si="67"/>
        <v>2.2383785190817838</v>
      </c>
      <c r="P1477" s="1">
        <v>9.9009999999999998</v>
      </c>
      <c r="Q1477" s="16">
        <v>731.38</v>
      </c>
      <c r="S1477" s="1"/>
    </row>
    <row r="1478" spans="1:19" x14ac:dyDescent="0.2">
      <c r="A1478" s="42">
        <f t="shared" si="68"/>
        <v>43523</v>
      </c>
      <c r="B1478" s="16">
        <v>0</v>
      </c>
      <c r="C1478" s="16">
        <v>87.12</v>
      </c>
      <c r="D1478" s="16">
        <v>24.27</v>
      </c>
      <c r="E1478" s="16">
        <v>21.95</v>
      </c>
      <c r="F1478" s="16">
        <v>28.28</v>
      </c>
      <c r="G1478" s="16">
        <v>3.97</v>
      </c>
      <c r="H1478" s="16">
        <v>10</v>
      </c>
      <c r="I1478" s="16">
        <v>354.66</v>
      </c>
      <c r="J1478" s="41">
        <v>4.25</v>
      </c>
      <c r="K1478" s="16">
        <v>18.940000000000001</v>
      </c>
      <c r="L1478" s="16">
        <v>24.98</v>
      </c>
      <c r="M1478" s="16">
        <v>42.043982799481945</v>
      </c>
      <c r="N1478" s="16">
        <f t="shared" si="66"/>
        <v>2.2198512565724364</v>
      </c>
      <c r="O1478" s="41">
        <f t="shared" si="67"/>
        <v>2.2198512565724364</v>
      </c>
      <c r="P1478" s="1">
        <v>8.0820000000000007</v>
      </c>
      <c r="Q1478" s="16">
        <v>730.93</v>
      </c>
      <c r="S1478" s="1"/>
    </row>
    <row r="1479" spans="1:19" x14ac:dyDescent="0.2">
      <c r="A1479" s="42">
        <f t="shared" si="68"/>
        <v>43524</v>
      </c>
      <c r="B1479" s="16">
        <v>0</v>
      </c>
      <c r="C1479" s="16">
        <v>86.06</v>
      </c>
      <c r="D1479" s="16">
        <v>24.87</v>
      </c>
      <c r="E1479" s="16">
        <v>22.45</v>
      </c>
      <c r="F1479" s="16">
        <v>30.53</v>
      </c>
      <c r="G1479" s="16">
        <v>3.83</v>
      </c>
      <c r="H1479" s="16">
        <v>9.17</v>
      </c>
      <c r="I1479" s="16">
        <v>0.97</v>
      </c>
      <c r="J1479" s="41">
        <v>4.24</v>
      </c>
      <c r="K1479" s="16">
        <v>18.18</v>
      </c>
      <c r="L1479" s="16">
        <v>25.06</v>
      </c>
      <c r="M1479" s="16">
        <v>40.667198314853806</v>
      </c>
      <c r="N1479" s="16">
        <f t="shared" si="66"/>
        <v>2.2369195992768871</v>
      </c>
      <c r="O1479" s="41">
        <f t="shared" si="67"/>
        <v>2.2369195992768871</v>
      </c>
      <c r="P1479" s="1">
        <v>7.5439999999999996</v>
      </c>
      <c r="Q1479" s="16">
        <v>730.95</v>
      </c>
      <c r="S1479" s="1"/>
    </row>
    <row r="1480" spans="1:19" x14ac:dyDescent="0.2">
      <c r="A1480" s="42">
        <f t="shared" si="68"/>
        <v>43525</v>
      </c>
      <c r="B1480" s="16">
        <v>0</v>
      </c>
      <c r="C1480" s="16">
        <v>94.3</v>
      </c>
      <c r="D1480" s="16">
        <v>23.87</v>
      </c>
      <c r="E1480" s="16">
        <v>22.27</v>
      </c>
      <c r="F1480" s="16">
        <v>27.43</v>
      </c>
      <c r="G1480" s="16">
        <v>4.75</v>
      </c>
      <c r="H1480" s="16">
        <v>10.56</v>
      </c>
      <c r="I1480" s="16">
        <v>346.93</v>
      </c>
      <c r="J1480" s="41">
        <v>2.94</v>
      </c>
      <c r="K1480" s="16">
        <v>15.4</v>
      </c>
      <c r="L1480" s="16">
        <v>25.02</v>
      </c>
      <c r="M1480" s="16">
        <v>34.295628072061078</v>
      </c>
      <c r="N1480" s="16">
        <f t="shared" si="66"/>
        <v>2.2269888358481218</v>
      </c>
      <c r="O1480" s="41">
        <f t="shared" si="67"/>
        <v>2.2269888358481218</v>
      </c>
      <c r="P1480" s="1">
        <v>7.1879999999999997</v>
      </c>
      <c r="Q1480" s="16">
        <v>731.57100000000003</v>
      </c>
      <c r="S1480" s="1"/>
    </row>
    <row r="1481" spans="1:19" x14ac:dyDescent="0.2">
      <c r="A1481" s="42">
        <f t="shared" si="68"/>
        <v>43526</v>
      </c>
      <c r="B1481" s="16">
        <v>0</v>
      </c>
      <c r="C1481" s="16">
        <v>89.05</v>
      </c>
      <c r="D1481" s="16">
        <v>24.51</v>
      </c>
      <c r="E1481" s="16">
        <v>22.1</v>
      </c>
      <c r="F1481" s="16">
        <v>30.38</v>
      </c>
      <c r="G1481" s="16">
        <v>4.1900000000000004</v>
      </c>
      <c r="H1481" s="16">
        <v>10.07</v>
      </c>
      <c r="I1481" s="16">
        <v>353.17</v>
      </c>
      <c r="J1481" s="41">
        <v>4.38</v>
      </c>
      <c r="K1481" s="16">
        <v>20.13</v>
      </c>
      <c r="L1481" s="16">
        <v>25.08</v>
      </c>
      <c r="M1481" s="16">
        <v>44.888358200702086</v>
      </c>
      <c r="N1481" s="16">
        <f t="shared" si="66"/>
        <v>2.2299234078838595</v>
      </c>
      <c r="O1481" s="41">
        <f t="shared" si="67"/>
        <v>2.2299234078838595</v>
      </c>
      <c r="P1481" s="1">
        <v>9.1489999999999991</v>
      </c>
      <c r="Q1481" s="16">
        <v>731.46299999999997</v>
      </c>
      <c r="S1481" s="1"/>
    </row>
    <row r="1482" spans="1:19" x14ac:dyDescent="0.2">
      <c r="A1482" s="42">
        <f t="shared" si="68"/>
        <v>43527</v>
      </c>
      <c r="B1482" s="16">
        <v>0</v>
      </c>
      <c r="C1482" s="16">
        <v>90.08</v>
      </c>
      <c r="D1482" s="16">
        <v>24.26</v>
      </c>
      <c r="E1482" s="16">
        <v>21.51</v>
      </c>
      <c r="F1482" s="16">
        <v>29.26</v>
      </c>
      <c r="G1482" s="16">
        <v>3.86</v>
      </c>
      <c r="H1482" s="16">
        <v>10.72</v>
      </c>
      <c r="I1482" s="16">
        <v>350.43</v>
      </c>
      <c r="J1482" s="41">
        <v>3.7</v>
      </c>
      <c r="K1482" s="16">
        <v>17.02</v>
      </c>
      <c r="L1482" s="16">
        <v>25.15</v>
      </c>
      <c r="M1482" s="16">
        <v>38.413712721626872</v>
      </c>
      <c r="N1482" s="16">
        <f t="shared" si="66"/>
        <v>2.2569748955127422</v>
      </c>
      <c r="O1482" s="41">
        <f t="shared" si="67"/>
        <v>2.2569748955127422</v>
      </c>
      <c r="P1482" s="1">
        <v>7.9960000000000004</v>
      </c>
      <c r="Q1482" s="16">
        <v>730.67899999999997</v>
      </c>
      <c r="S1482" s="1"/>
    </row>
    <row r="1483" spans="1:19" x14ac:dyDescent="0.2">
      <c r="A1483" s="42">
        <f t="shared" si="68"/>
        <v>43528</v>
      </c>
      <c r="B1483" s="16">
        <v>0</v>
      </c>
      <c r="C1483" s="16">
        <v>87.18</v>
      </c>
      <c r="D1483" s="16">
        <v>24.45</v>
      </c>
      <c r="E1483" s="16">
        <v>21.51</v>
      </c>
      <c r="F1483" s="16">
        <v>29.67</v>
      </c>
      <c r="G1483" s="16">
        <v>3.97</v>
      </c>
      <c r="H1483" s="16">
        <v>10.31</v>
      </c>
      <c r="I1483" s="16">
        <v>357.24</v>
      </c>
      <c r="J1483" s="41">
        <v>5.33</v>
      </c>
      <c r="K1483" s="16">
        <v>25.23</v>
      </c>
      <c r="L1483" s="16">
        <v>25.29</v>
      </c>
      <c r="M1483" s="16">
        <v>56.754019977415027</v>
      </c>
      <c r="N1483" s="16">
        <f t="shared" ref="N1483:N1546" si="69">M1483/K1483</f>
        <v>2.2494657145229895</v>
      </c>
      <c r="O1483" s="41">
        <f t="shared" ref="O1483:O1546" si="70">N1483-$N3258</f>
        <v>2.2494657145229895</v>
      </c>
      <c r="P1483" s="1">
        <v>12.569000000000001</v>
      </c>
      <c r="Q1483" s="16">
        <v>730.88800000000003</v>
      </c>
      <c r="S1483" s="1"/>
    </row>
    <row r="1484" spans="1:19" x14ac:dyDescent="0.2">
      <c r="A1484" s="42">
        <f t="shared" si="68"/>
        <v>43529</v>
      </c>
      <c r="B1484" s="16">
        <v>0</v>
      </c>
      <c r="C1484" s="16">
        <v>86.93</v>
      </c>
      <c r="D1484" s="16">
        <v>24.48</v>
      </c>
      <c r="E1484" s="16">
        <v>21.93</v>
      </c>
      <c r="F1484" s="16">
        <v>29.88</v>
      </c>
      <c r="G1484" s="16">
        <v>4.67</v>
      </c>
      <c r="H1484" s="16">
        <v>11.37</v>
      </c>
      <c r="I1484" s="16">
        <v>358.45</v>
      </c>
      <c r="J1484" s="41">
        <v>4.37</v>
      </c>
      <c r="K1484" s="16">
        <v>19.079999999999998</v>
      </c>
      <c r="L1484" s="16">
        <v>25.32</v>
      </c>
      <c r="M1484" s="16">
        <v>42.740885444791672</v>
      </c>
      <c r="N1484" s="16">
        <f t="shared" si="69"/>
        <v>2.2400883356809054</v>
      </c>
      <c r="O1484" s="41">
        <f t="shared" si="70"/>
        <v>2.2400883356809054</v>
      </c>
      <c r="P1484" s="1">
        <v>8.31</v>
      </c>
      <c r="Q1484" s="16">
        <v>731.30399999999997</v>
      </c>
      <c r="S1484" s="1"/>
    </row>
    <row r="1485" spans="1:19" x14ac:dyDescent="0.2">
      <c r="A1485" s="42">
        <f t="shared" si="68"/>
        <v>43530</v>
      </c>
      <c r="B1485" s="16">
        <v>0</v>
      </c>
      <c r="C1485" s="16">
        <v>86.21</v>
      </c>
      <c r="D1485" s="16">
        <v>24.28</v>
      </c>
      <c r="E1485" s="16">
        <v>21.99</v>
      </c>
      <c r="F1485" s="16">
        <v>29.6</v>
      </c>
      <c r="G1485" s="16">
        <v>5.69</v>
      </c>
      <c r="H1485" s="16">
        <v>13.19</v>
      </c>
      <c r="I1485" s="16">
        <v>0.62</v>
      </c>
      <c r="J1485" s="41">
        <v>5.03</v>
      </c>
      <c r="K1485" s="16">
        <v>22.58</v>
      </c>
      <c r="L1485" s="16">
        <v>25.48</v>
      </c>
      <c r="M1485" s="16">
        <v>50.749131463694276</v>
      </c>
      <c r="N1485" s="16">
        <f t="shared" si="69"/>
        <v>2.2475257512707829</v>
      </c>
      <c r="O1485" s="41">
        <f t="shared" si="70"/>
        <v>2.2475257512707829</v>
      </c>
      <c r="P1485" s="1">
        <v>10.474</v>
      </c>
      <c r="Q1485" s="16">
        <v>732.12099999999998</v>
      </c>
      <c r="S1485" s="1"/>
    </row>
    <row r="1486" spans="1:19" x14ac:dyDescent="0.2">
      <c r="A1486" s="42">
        <f t="shared" ref="A1486:A1549" si="71">A1485+1</f>
        <v>43531</v>
      </c>
      <c r="B1486" s="16">
        <v>0</v>
      </c>
      <c r="C1486" s="16">
        <v>84.52</v>
      </c>
      <c r="D1486" s="16">
        <v>24.35</v>
      </c>
      <c r="E1486" s="16">
        <v>21.94</v>
      </c>
      <c r="F1486" s="16">
        <v>29.17</v>
      </c>
      <c r="G1486" s="16">
        <v>5.15</v>
      </c>
      <c r="H1486" s="16">
        <v>13.92</v>
      </c>
      <c r="I1486" s="16">
        <v>3.53</v>
      </c>
      <c r="J1486" s="41">
        <v>4.99</v>
      </c>
      <c r="K1486" s="16">
        <v>20.32</v>
      </c>
      <c r="L1486" s="16">
        <v>25.6</v>
      </c>
      <c r="M1486" s="16">
        <v>45.560118437161691</v>
      </c>
      <c r="N1486" s="16">
        <f t="shared" si="69"/>
        <v>2.2421318128524454</v>
      </c>
      <c r="O1486" s="41">
        <f t="shared" si="70"/>
        <v>2.2421318128524454</v>
      </c>
      <c r="P1486" s="1">
        <v>9.2590000000000003</v>
      </c>
      <c r="Q1486" s="16">
        <v>732</v>
      </c>
      <c r="S1486" s="1"/>
    </row>
    <row r="1487" spans="1:19" x14ac:dyDescent="0.2">
      <c r="A1487" s="42">
        <f t="shared" si="71"/>
        <v>43532</v>
      </c>
      <c r="B1487" s="16">
        <v>0</v>
      </c>
      <c r="C1487" s="16">
        <v>87.29</v>
      </c>
      <c r="D1487" s="16">
        <v>23.84</v>
      </c>
      <c r="E1487" s="16">
        <v>21.41</v>
      </c>
      <c r="F1487" s="16">
        <v>28.23</v>
      </c>
      <c r="G1487" s="16">
        <v>5.51</v>
      </c>
      <c r="H1487" s="16">
        <v>12.17</v>
      </c>
      <c r="I1487" s="16">
        <v>358.91</v>
      </c>
      <c r="J1487" s="41">
        <v>4.2</v>
      </c>
      <c r="K1487" s="16">
        <v>18.12</v>
      </c>
      <c r="L1487" s="16">
        <v>25.61</v>
      </c>
      <c r="M1487" s="16">
        <v>40.749019143654735</v>
      </c>
      <c r="N1487" s="16">
        <f t="shared" si="69"/>
        <v>2.2488421160957359</v>
      </c>
      <c r="O1487" s="41">
        <f t="shared" si="70"/>
        <v>2.2488421160957359</v>
      </c>
      <c r="P1487" s="1">
        <v>8.4220000000000006</v>
      </c>
      <c r="Q1487" s="16">
        <v>730.7</v>
      </c>
      <c r="S1487" s="1"/>
    </row>
    <row r="1488" spans="1:19" x14ac:dyDescent="0.2">
      <c r="A1488" s="42">
        <f t="shared" si="71"/>
        <v>43533</v>
      </c>
      <c r="B1488" s="16">
        <v>0</v>
      </c>
      <c r="C1488" s="16">
        <v>89.74</v>
      </c>
      <c r="D1488" s="16">
        <v>24.41</v>
      </c>
      <c r="E1488" s="16">
        <v>22.29</v>
      </c>
      <c r="F1488" s="16">
        <v>29.32</v>
      </c>
      <c r="G1488" s="16">
        <v>5.44</v>
      </c>
      <c r="H1488" s="16">
        <v>12.49</v>
      </c>
      <c r="I1488" s="16">
        <v>359</v>
      </c>
      <c r="J1488" s="41">
        <v>4.05</v>
      </c>
      <c r="K1488" s="16">
        <v>17.77</v>
      </c>
      <c r="L1488" s="16">
        <v>25.56</v>
      </c>
      <c r="M1488" s="16">
        <v>39.755937194089896</v>
      </c>
      <c r="N1488" s="16">
        <f t="shared" si="69"/>
        <v>2.237250264158126</v>
      </c>
      <c r="O1488" s="41">
        <f t="shared" si="70"/>
        <v>2.237250264158126</v>
      </c>
      <c r="P1488" s="1">
        <v>9.4450000000000003</v>
      </c>
      <c r="Q1488" s="16">
        <v>729.42499999999995</v>
      </c>
      <c r="S1488" s="1"/>
    </row>
    <row r="1489" spans="1:19" x14ac:dyDescent="0.2">
      <c r="A1489" s="42">
        <f t="shared" si="71"/>
        <v>43534</v>
      </c>
      <c r="B1489" s="16">
        <v>0</v>
      </c>
      <c r="C1489" s="16">
        <v>93.79</v>
      </c>
      <c r="D1489" s="16">
        <v>24.28</v>
      </c>
      <c r="E1489" s="16">
        <v>22.66</v>
      </c>
      <c r="F1489" s="16">
        <v>27.64</v>
      </c>
      <c r="G1489" s="16">
        <v>5.34</v>
      </c>
      <c r="H1489" s="16">
        <v>13.19</v>
      </c>
      <c r="I1489" s="16">
        <v>355.11</v>
      </c>
      <c r="J1489" s="41">
        <v>3.34</v>
      </c>
      <c r="K1489" s="16">
        <v>16.48</v>
      </c>
      <c r="L1489" s="16">
        <v>25.49</v>
      </c>
      <c r="M1489" s="16">
        <v>36.621776090865183</v>
      </c>
      <c r="N1489" s="16">
        <f t="shared" si="69"/>
        <v>2.222195151144732</v>
      </c>
      <c r="O1489" s="41">
        <f t="shared" si="70"/>
        <v>2.222195151144732</v>
      </c>
      <c r="P1489" s="1">
        <v>9.7059999999999995</v>
      </c>
      <c r="Q1489" s="16">
        <v>730.42499999999995</v>
      </c>
      <c r="S1489" s="1"/>
    </row>
    <row r="1490" spans="1:19" x14ac:dyDescent="0.2">
      <c r="A1490" s="42">
        <f t="shared" si="71"/>
        <v>43535</v>
      </c>
      <c r="B1490" s="16">
        <v>0.25</v>
      </c>
      <c r="C1490" s="16">
        <v>92.67</v>
      </c>
      <c r="D1490" s="16">
        <v>24.42</v>
      </c>
      <c r="E1490" s="16">
        <v>22.91</v>
      </c>
      <c r="F1490" s="16">
        <v>28.62</v>
      </c>
      <c r="G1490" s="16">
        <v>3.93</v>
      </c>
      <c r="H1490" s="16">
        <v>9.5299999999999994</v>
      </c>
      <c r="I1490" s="16">
        <v>1.18</v>
      </c>
      <c r="J1490" s="41">
        <v>2.69</v>
      </c>
      <c r="K1490" s="16">
        <v>12.38</v>
      </c>
      <c r="L1490" s="16">
        <v>25.59</v>
      </c>
      <c r="M1490" s="16">
        <v>27.862022607431953</v>
      </c>
      <c r="N1490" s="16">
        <f t="shared" si="69"/>
        <v>2.250567254235214</v>
      </c>
      <c r="O1490" s="41">
        <f t="shared" si="70"/>
        <v>2.250567254235214</v>
      </c>
      <c r="P1490" s="1">
        <v>6.7839999999999998</v>
      </c>
      <c r="Q1490" s="16">
        <v>730.58299999999997</v>
      </c>
      <c r="S1490" s="1"/>
    </row>
    <row r="1491" spans="1:19" x14ac:dyDescent="0.2">
      <c r="A1491" s="42">
        <f t="shared" si="71"/>
        <v>43536</v>
      </c>
      <c r="B1491" s="16">
        <v>0</v>
      </c>
      <c r="C1491" s="16">
        <v>83.29</v>
      </c>
      <c r="D1491" s="16">
        <v>24.94</v>
      </c>
      <c r="E1491" s="16">
        <v>22.42</v>
      </c>
      <c r="F1491" s="16">
        <v>30.34</v>
      </c>
      <c r="G1491" s="16">
        <v>5.0999999999999996</v>
      </c>
      <c r="H1491" s="16">
        <v>12.09</v>
      </c>
      <c r="I1491" s="16">
        <v>2.76</v>
      </c>
      <c r="J1491" s="41">
        <v>5.59</v>
      </c>
      <c r="K1491" s="16">
        <v>22.58</v>
      </c>
      <c r="L1491" s="16">
        <v>25.82</v>
      </c>
      <c r="M1491" s="16">
        <v>50.304171307068302</v>
      </c>
      <c r="N1491" s="16">
        <f t="shared" si="69"/>
        <v>2.2278198098790214</v>
      </c>
      <c r="O1491" s="41">
        <f t="shared" si="70"/>
        <v>2.2278198098790214</v>
      </c>
      <c r="P1491" s="1">
        <v>10.422000000000001</v>
      </c>
      <c r="Q1491" s="16">
        <v>730.60400000000004</v>
      </c>
      <c r="S1491" s="1"/>
    </row>
    <row r="1492" spans="1:19" x14ac:dyDescent="0.2">
      <c r="A1492" s="42">
        <f t="shared" si="71"/>
        <v>43537</v>
      </c>
      <c r="B1492" s="16">
        <v>0</v>
      </c>
      <c r="C1492" s="16">
        <v>83.84</v>
      </c>
      <c r="D1492" s="16">
        <v>24.3</v>
      </c>
      <c r="E1492" s="16">
        <v>22.08</v>
      </c>
      <c r="F1492" s="16">
        <v>29.43</v>
      </c>
      <c r="G1492" s="16">
        <v>5.3</v>
      </c>
      <c r="H1492" s="16">
        <v>12.07</v>
      </c>
      <c r="I1492" s="16">
        <v>356.18</v>
      </c>
      <c r="J1492" s="41">
        <v>4.22</v>
      </c>
      <c r="K1492" s="16">
        <v>20.170000000000002</v>
      </c>
      <c r="L1492" s="16">
        <v>26.114000000000001</v>
      </c>
      <c r="M1492" s="16">
        <v>44.655769318830799</v>
      </c>
      <c r="N1492" s="16">
        <f t="shared" si="69"/>
        <v>2.2139697232935447</v>
      </c>
      <c r="O1492" s="41">
        <f t="shared" si="70"/>
        <v>2.2139697232935447</v>
      </c>
      <c r="P1492" s="1">
        <v>9.15</v>
      </c>
      <c r="Q1492" s="16">
        <v>730.16499999999996</v>
      </c>
      <c r="S1492" s="1"/>
    </row>
    <row r="1493" spans="1:19" x14ac:dyDescent="0.2">
      <c r="A1493" s="42">
        <f t="shared" si="71"/>
        <v>43538</v>
      </c>
      <c r="B1493" s="16">
        <v>0</v>
      </c>
      <c r="C1493" s="16">
        <v>93.17</v>
      </c>
      <c r="D1493" s="16">
        <v>23.7</v>
      </c>
      <c r="E1493" s="16">
        <v>22.19</v>
      </c>
      <c r="F1493" s="16">
        <v>27.57</v>
      </c>
      <c r="G1493" s="16">
        <v>5.04</v>
      </c>
      <c r="H1493" s="16">
        <v>10.43</v>
      </c>
      <c r="I1493" s="16">
        <v>348.88</v>
      </c>
      <c r="J1493" s="41">
        <v>3.41</v>
      </c>
      <c r="K1493" s="16">
        <v>17.84</v>
      </c>
      <c r="L1493" s="16">
        <v>25.78</v>
      </c>
      <c r="M1493" s="16">
        <v>39.952842863400676</v>
      </c>
      <c r="N1493" s="16">
        <f t="shared" si="69"/>
        <v>2.2395091291143876</v>
      </c>
      <c r="O1493" s="41">
        <f t="shared" si="70"/>
        <v>2.2395091291143876</v>
      </c>
      <c r="P1493" s="1">
        <v>7.9269999999999996</v>
      </c>
      <c r="Q1493" s="16">
        <v>730.53300000000002</v>
      </c>
      <c r="S1493" s="1"/>
    </row>
    <row r="1494" spans="1:19" x14ac:dyDescent="0.2">
      <c r="A1494" s="42">
        <f t="shared" si="71"/>
        <v>43539</v>
      </c>
      <c r="B1494" s="16">
        <v>0</v>
      </c>
      <c r="C1494" s="16">
        <v>86.38</v>
      </c>
      <c r="D1494" s="16">
        <v>25.39</v>
      </c>
      <c r="E1494" s="16">
        <v>22.39</v>
      </c>
      <c r="F1494" s="16">
        <v>33.18</v>
      </c>
      <c r="G1494" s="16">
        <v>3.68</v>
      </c>
      <c r="H1494" s="16">
        <v>10.58</v>
      </c>
      <c r="I1494" s="16">
        <v>1.78</v>
      </c>
      <c r="J1494" s="41">
        <v>4.37</v>
      </c>
      <c r="K1494" s="16">
        <v>17.920000000000002</v>
      </c>
      <c r="L1494" s="16">
        <v>25.83</v>
      </c>
      <c r="M1494" s="16">
        <v>40.314599790739116</v>
      </c>
      <c r="N1494" s="16">
        <f t="shared" si="69"/>
        <v>2.2496986490367807</v>
      </c>
      <c r="O1494" s="41">
        <f t="shared" si="70"/>
        <v>2.2496986490367807</v>
      </c>
      <c r="P1494" s="1">
        <v>7.2249999999999996</v>
      </c>
      <c r="Q1494" s="16">
        <v>730.77499999999998</v>
      </c>
      <c r="S1494" s="1"/>
    </row>
    <row r="1495" spans="1:19" x14ac:dyDescent="0.2">
      <c r="A1495" s="42">
        <f t="shared" si="71"/>
        <v>43540</v>
      </c>
      <c r="B1495" s="16">
        <v>0</v>
      </c>
      <c r="C1495" s="16">
        <v>79.44</v>
      </c>
      <c r="D1495" s="16">
        <v>25.71</v>
      </c>
      <c r="E1495" s="16">
        <v>22.72</v>
      </c>
      <c r="F1495" s="16">
        <v>31.09</v>
      </c>
      <c r="G1495" s="16">
        <v>4.99</v>
      </c>
      <c r="H1495" s="16">
        <v>14.6</v>
      </c>
      <c r="I1495" s="16">
        <v>27.42</v>
      </c>
      <c r="J1495" s="41">
        <v>6.35</v>
      </c>
      <c r="K1495" s="16">
        <v>23.05</v>
      </c>
      <c r="L1495" s="16">
        <v>26.02</v>
      </c>
      <c r="M1495" s="16">
        <v>51.465992516029367</v>
      </c>
      <c r="N1495" s="16">
        <f t="shared" si="69"/>
        <v>2.2327979399578899</v>
      </c>
      <c r="O1495" s="41">
        <f t="shared" si="70"/>
        <v>2.2327979399578899</v>
      </c>
      <c r="P1495" s="1">
        <v>10.61</v>
      </c>
      <c r="Q1495" s="16">
        <v>730.49199999999996</v>
      </c>
      <c r="S1495" s="1"/>
    </row>
    <row r="1496" spans="1:19" x14ac:dyDescent="0.2">
      <c r="A1496" s="42">
        <f t="shared" si="71"/>
        <v>43541</v>
      </c>
      <c r="B1496" s="16">
        <v>0</v>
      </c>
      <c r="C1496" s="16">
        <v>82.31</v>
      </c>
      <c r="D1496" s="16">
        <v>25.14</v>
      </c>
      <c r="E1496" s="16">
        <v>22.57</v>
      </c>
      <c r="F1496" s="16">
        <v>30.73</v>
      </c>
      <c r="G1496" s="16">
        <v>4.8099999999999996</v>
      </c>
      <c r="H1496" s="16">
        <v>12.64</v>
      </c>
      <c r="I1496" s="16">
        <v>358.67</v>
      </c>
      <c r="J1496" s="41">
        <v>5.46</v>
      </c>
      <c r="K1496" s="16">
        <v>20.83</v>
      </c>
      <c r="L1496" s="16">
        <v>26.12</v>
      </c>
      <c r="M1496" s="16">
        <v>46.038515405557419</v>
      </c>
      <c r="N1496" s="16">
        <f t="shared" si="69"/>
        <v>2.2102023718462518</v>
      </c>
      <c r="O1496" s="41">
        <f t="shared" si="70"/>
        <v>2.2102023718462518</v>
      </c>
      <c r="P1496" s="1">
        <v>9.4429999999999996</v>
      </c>
      <c r="Q1496" s="16">
        <v>730.13800000000003</v>
      </c>
      <c r="S1496" s="1"/>
    </row>
    <row r="1497" spans="1:19" x14ac:dyDescent="0.2">
      <c r="A1497" s="42">
        <f t="shared" si="71"/>
        <v>43542</v>
      </c>
      <c r="B1497" s="16">
        <v>3.56</v>
      </c>
      <c r="C1497" s="16">
        <v>89.38</v>
      </c>
      <c r="D1497" s="16">
        <v>24.42</v>
      </c>
      <c r="E1497" s="16">
        <v>22.77</v>
      </c>
      <c r="F1497" s="16">
        <v>28.13</v>
      </c>
      <c r="G1497" s="16">
        <v>4.82</v>
      </c>
      <c r="H1497" s="16">
        <v>12.03</v>
      </c>
      <c r="I1497" s="16">
        <v>352.59</v>
      </c>
      <c r="J1497" s="41">
        <v>3.08</v>
      </c>
      <c r="K1497" s="16">
        <v>13.44</v>
      </c>
      <c r="L1497" s="16">
        <v>26.06</v>
      </c>
      <c r="M1497" s="16">
        <v>30.410564304518633</v>
      </c>
      <c r="N1497" s="16">
        <f t="shared" si="69"/>
        <v>2.2626907964671603</v>
      </c>
      <c r="O1497" s="41">
        <f t="shared" si="70"/>
        <v>2.2626907964671603</v>
      </c>
      <c r="P1497" s="1">
        <v>6.5519999999999996</v>
      </c>
      <c r="Q1497" s="16">
        <v>730.40800000000002</v>
      </c>
      <c r="S1497" s="1"/>
    </row>
    <row r="1498" spans="1:19" x14ac:dyDescent="0.2">
      <c r="A1498" s="42">
        <f t="shared" si="71"/>
        <v>43543</v>
      </c>
      <c r="B1498" s="16">
        <v>0</v>
      </c>
      <c r="C1498" s="16">
        <v>87.57</v>
      </c>
      <c r="D1498" s="16">
        <v>24.68</v>
      </c>
      <c r="E1498" s="16">
        <v>22.34</v>
      </c>
      <c r="F1498" s="16">
        <v>29.77</v>
      </c>
      <c r="G1498" s="16">
        <v>3.91</v>
      </c>
      <c r="H1498" s="16">
        <v>10.35</v>
      </c>
      <c r="I1498" s="16">
        <v>347.92</v>
      </c>
      <c r="J1498" s="41">
        <v>3.78</v>
      </c>
      <c r="K1498" s="16">
        <v>15.9</v>
      </c>
      <c r="L1498" s="16">
        <v>26</v>
      </c>
      <c r="M1498" s="16">
        <v>35.669561355685595</v>
      </c>
      <c r="N1498" s="16">
        <f t="shared" si="69"/>
        <v>2.2433686387223646</v>
      </c>
      <c r="O1498" s="41">
        <f t="shared" si="70"/>
        <v>2.2433686387223646</v>
      </c>
      <c r="P1498" s="1">
        <v>7.2530000000000001</v>
      </c>
      <c r="Q1498" s="16">
        <v>730.79200000000003</v>
      </c>
      <c r="S1498" s="1"/>
    </row>
    <row r="1499" spans="1:19" x14ac:dyDescent="0.2">
      <c r="A1499" s="42">
        <f t="shared" si="71"/>
        <v>43544</v>
      </c>
      <c r="B1499" s="16">
        <v>15.620000000000001</v>
      </c>
      <c r="C1499" s="16">
        <v>88.4</v>
      </c>
      <c r="D1499" s="16">
        <v>24.67</v>
      </c>
      <c r="E1499" s="16">
        <v>22.15</v>
      </c>
      <c r="F1499" s="16">
        <v>29.11</v>
      </c>
      <c r="G1499" s="16">
        <v>3.4</v>
      </c>
      <c r="H1499" s="16">
        <v>11.39</v>
      </c>
      <c r="I1499" s="16">
        <v>351.04</v>
      </c>
      <c r="J1499" s="41">
        <v>3.16</v>
      </c>
      <c r="K1499" s="16">
        <v>13.37</v>
      </c>
      <c r="L1499" s="16">
        <v>26.03</v>
      </c>
      <c r="M1499" s="16">
        <v>30.410823504609869</v>
      </c>
      <c r="N1499" s="16">
        <f t="shared" si="69"/>
        <v>2.274556731833199</v>
      </c>
      <c r="O1499" s="41">
        <f t="shared" si="70"/>
        <v>2.274556731833199</v>
      </c>
      <c r="P1499" s="1">
        <v>6.5270000000000001</v>
      </c>
      <c r="Q1499" s="16">
        <v>730.87099999999998</v>
      </c>
      <c r="S1499" s="1"/>
    </row>
    <row r="1500" spans="1:19" x14ac:dyDescent="0.2">
      <c r="A1500" s="42">
        <f t="shared" si="71"/>
        <v>43545</v>
      </c>
      <c r="B1500" s="16">
        <v>0</v>
      </c>
      <c r="C1500" s="16">
        <v>79.78</v>
      </c>
      <c r="D1500" s="16">
        <v>25.13</v>
      </c>
      <c r="E1500" s="16">
        <v>22.61</v>
      </c>
      <c r="F1500" s="16">
        <v>30.81</v>
      </c>
      <c r="G1500" s="16">
        <v>4.4800000000000004</v>
      </c>
      <c r="H1500" s="16">
        <v>12.13</v>
      </c>
      <c r="I1500" s="16">
        <v>2.75</v>
      </c>
      <c r="J1500" s="41">
        <v>6.02</v>
      </c>
      <c r="K1500" s="16">
        <v>23.13</v>
      </c>
      <c r="L1500" s="16">
        <v>26.32</v>
      </c>
      <c r="M1500" s="16">
        <v>51.984651898597463</v>
      </c>
      <c r="N1500" s="16">
        <f t="shared" si="69"/>
        <v>2.2474990012363798</v>
      </c>
      <c r="O1500" s="41">
        <f t="shared" si="70"/>
        <v>2.2474990012363798</v>
      </c>
      <c r="P1500" s="1">
        <v>12.065</v>
      </c>
      <c r="Q1500" s="16">
        <v>731.32899999999995</v>
      </c>
      <c r="S1500" s="1"/>
    </row>
    <row r="1501" spans="1:19" x14ac:dyDescent="0.2">
      <c r="A1501" s="42">
        <f t="shared" si="71"/>
        <v>43546</v>
      </c>
      <c r="B1501" s="16">
        <v>0</v>
      </c>
      <c r="C1501" s="16">
        <v>78.14</v>
      </c>
      <c r="D1501" s="16">
        <v>24.37</v>
      </c>
      <c r="E1501" s="16">
        <v>21.9</v>
      </c>
      <c r="F1501" s="16">
        <v>28.96</v>
      </c>
      <c r="G1501" s="16">
        <v>5.42</v>
      </c>
      <c r="H1501" s="16">
        <v>12.64</v>
      </c>
      <c r="I1501" s="16">
        <v>356.32</v>
      </c>
      <c r="J1501" s="41">
        <v>6.97</v>
      </c>
      <c r="K1501" s="16">
        <v>27.4</v>
      </c>
      <c r="L1501" s="16">
        <v>26.46</v>
      </c>
      <c r="M1501" s="16">
        <v>61.271445567548831</v>
      </c>
      <c r="N1501" s="16">
        <f t="shared" si="69"/>
        <v>2.2361841448010522</v>
      </c>
      <c r="O1501" s="41">
        <f t="shared" si="70"/>
        <v>2.2361841448010522</v>
      </c>
      <c r="P1501" s="1">
        <v>13.621</v>
      </c>
      <c r="Q1501" s="16">
        <v>732.10400000000004</v>
      </c>
      <c r="S1501" s="1"/>
    </row>
    <row r="1502" spans="1:19" x14ac:dyDescent="0.2">
      <c r="A1502" s="42">
        <f t="shared" si="71"/>
        <v>43547</v>
      </c>
      <c r="B1502" s="16">
        <v>0</v>
      </c>
      <c r="C1502" s="16">
        <v>78.86</v>
      </c>
      <c r="D1502" s="16">
        <v>24.33</v>
      </c>
      <c r="E1502" s="16">
        <v>21.67</v>
      </c>
      <c r="F1502" s="16">
        <v>29.61</v>
      </c>
      <c r="G1502" s="16">
        <v>5.28</v>
      </c>
      <c r="H1502" s="16">
        <v>11.54</v>
      </c>
      <c r="I1502" s="16">
        <v>357.6</v>
      </c>
      <c r="J1502" s="41">
        <v>6.14</v>
      </c>
      <c r="K1502" s="16">
        <v>23.46</v>
      </c>
      <c r="L1502" s="16">
        <v>26.5</v>
      </c>
      <c r="M1502" s="16">
        <v>52.297506408722249</v>
      </c>
      <c r="N1502" s="16">
        <f t="shared" si="69"/>
        <v>2.2292202220256714</v>
      </c>
      <c r="O1502" s="41">
        <f t="shared" si="70"/>
        <v>2.2292202220256714</v>
      </c>
      <c r="P1502" s="1">
        <v>11.484999999999999</v>
      </c>
      <c r="Q1502" s="16">
        <v>732.48800000000006</v>
      </c>
      <c r="S1502" s="1"/>
    </row>
    <row r="1503" spans="1:19" x14ac:dyDescent="0.2">
      <c r="A1503" s="42">
        <f t="shared" si="71"/>
        <v>43548</v>
      </c>
      <c r="B1503" s="16">
        <v>0</v>
      </c>
      <c r="C1503" s="16">
        <v>89.51</v>
      </c>
      <c r="D1503" s="16">
        <v>24.16</v>
      </c>
      <c r="E1503" s="16">
        <v>22.53</v>
      </c>
      <c r="F1503" s="16">
        <v>28</v>
      </c>
      <c r="G1503" s="16">
        <v>5</v>
      </c>
      <c r="H1503" s="16">
        <v>11.64</v>
      </c>
      <c r="I1503" s="16">
        <v>354.76</v>
      </c>
      <c r="J1503" s="41">
        <v>3.6</v>
      </c>
      <c r="K1503" s="16">
        <v>15.98</v>
      </c>
      <c r="L1503" s="16">
        <v>26.24</v>
      </c>
      <c r="M1503" s="16">
        <v>36.09637750592487</v>
      </c>
      <c r="N1503" s="16">
        <f t="shared" si="69"/>
        <v>2.2588471530616312</v>
      </c>
      <c r="O1503" s="41">
        <f t="shared" si="70"/>
        <v>2.2588471530616312</v>
      </c>
      <c r="P1503" s="1">
        <v>8.3040000000000003</v>
      </c>
      <c r="Q1503" s="16">
        <v>732.06700000000001</v>
      </c>
      <c r="S1503" s="1"/>
    </row>
    <row r="1504" spans="1:19" x14ac:dyDescent="0.2">
      <c r="A1504" s="42">
        <f t="shared" si="71"/>
        <v>43549</v>
      </c>
      <c r="B1504" s="16">
        <v>0</v>
      </c>
      <c r="C1504" s="16">
        <v>81.709999999999994</v>
      </c>
      <c r="D1504" s="16">
        <v>25.64</v>
      </c>
      <c r="E1504" s="16">
        <v>22.63</v>
      </c>
      <c r="F1504" s="16">
        <v>32.049999999999997</v>
      </c>
      <c r="G1504" s="16">
        <v>3.52</v>
      </c>
      <c r="H1504" s="16">
        <v>10.37</v>
      </c>
      <c r="I1504" s="16">
        <v>16.04</v>
      </c>
      <c r="J1504" s="41">
        <v>4.92</v>
      </c>
      <c r="K1504" s="16">
        <v>17.940000000000001</v>
      </c>
      <c r="L1504" s="16">
        <v>26.33</v>
      </c>
      <c r="M1504" s="16">
        <v>40.11268291966438</v>
      </c>
      <c r="N1504" s="16">
        <f t="shared" si="69"/>
        <v>2.2359355027683598</v>
      </c>
      <c r="O1504" s="41">
        <f t="shared" si="70"/>
        <v>2.2359355027683598</v>
      </c>
      <c r="P1504" s="1">
        <v>8.4819999999999993</v>
      </c>
      <c r="Q1504" s="16">
        <v>730.60400000000004</v>
      </c>
      <c r="S1504" s="1"/>
    </row>
    <row r="1505" spans="1:19" x14ac:dyDescent="0.2">
      <c r="A1505" s="42">
        <f t="shared" si="71"/>
        <v>43550</v>
      </c>
      <c r="B1505" s="16">
        <v>0</v>
      </c>
      <c r="C1505" s="16">
        <v>85.75</v>
      </c>
      <c r="D1505" s="16">
        <v>24.6</v>
      </c>
      <c r="E1505" s="16">
        <v>22.75</v>
      </c>
      <c r="F1505" s="16">
        <v>28.13</v>
      </c>
      <c r="G1505" s="16">
        <v>5.51</v>
      </c>
      <c r="H1505" s="16">
        <v>14.05</v>
      </c>
      <c r="I1505" s="16">
        <v>353.37</v>
      </c>
      <c r="J1505" s="41">
        <v>4.83</v>
      </c>
      <c r="K1505" s="16">
        <v>19.579999999999998</v>
      </c>
      <c r="L1505" s="16">
        <v>26.37</v>
      </c>
      <c r="M1505" s="16">
        <v>43.526088921183295</v>
      </c>
      <c r="N1505" s="16">
        <f t="shared" si="69"/>
        <v>2.2229871767713636</v>
      </c>
      <c r="O1505" s="41">
        <f t="shared" si="70"/>
        <v>2.2229871767713636</v>
      </c>
      <c r="P1505" s="1">
        <v>10.343</v>
      </c>
      <c r="Q1505" s="16">
        <v>730.57100000000003</v>
      </c>
      <c r="S1505" s="1"/>
    </row>
    <row r="1506" spans="1:19" x14ac:dyDescent="0.2">
      <c r="A1506" s="42">
        <f t="shared" si="71"/>
        <v>43551</v>
      </c>
      <c r="B1506" s="16">
        <v>0</v>
      </c>
      <c r="C1506" s="16">
        <v>84.44</v>
      </c>
      <c r="D1506" s="16">
        <v>24.84</v>
      </c>
      <c r="E1506" s="16">
        <v>22.14</v>
      </c>
      <c r="F1506" s="16">
        <v>29.31</v>
      </c>
      <c r="G1506" s="16">
        <v>6.08</v>
      </c>
      <c r="H1506" s="16">
        <v>13.84</v>
      </c>
      <c r="I1506" s="16">
        <v>353.58</v>
      </c>
      <c r="J1506" s="41">
        <v>6.57</v>
      </c>
      <c r="K1506" s="16">
        <v>27.97</v>
      </c>
      <c r="L1506" s="16">
        <v>26.43</v>
      </c>
      <c r="M1506" s="16">
        <v>62.348594746705345</v>
      </c>
      <c r="N1506" s="16">
        <f t="shared" si="69"/>
        <v>2.2291238736755576</v>
      </c>
      <c r="O1506" s="41">
        <f t="shared" si="70"/>
        <v>2.2291238736755576</v>
      </c>
      <c r="P1506" s="1">
        <v>15.074999999999999</v>
      </c>
      <c r="Q1506" s="16">
        <v>730.9</v>
      </c>
      <c r="S1506" s="1"/>
    </row>
    <row r="1507" spans="1:19" x14ac:dyDescent="0.2">
      <c r="A1507" s="42">
        <f t="shared" si="71"/>
        <v>43552</v>
      </c>
      <c r="B1507" s="16">
        <v>0</v>
      </c>
      <c r="C1507" s="16">
        <v>86.1</v>
      </c>
      <c r="D1507" s="16">
        <v>24.29</v>
      </c>
      <c r="E1507" s="16">
        <v>22.67</v>
      </c>
      <c r="F1507" s="16">
        <v>28.76</v>
      </c>
      <c r="G1507" s="16">
        <v>5.4</v>
      </c>
      <c r="H1507" s="16">
        <v>12.94</v>
      </c>
      <c r="I1507" s="16">
        <v>353.08</v>
      </c>
      <c r="J1507" s="41">
        <v>4.22</v>
      </c>
      <c r="K1507" s="16">
        <v>16.670000000000002</v>
      </c>
      <c r="L1507" s="16">
        <v>26.44</v>
      </c>
      <c r="M1507" s="16">
        <v>37.500378000133054</v>
      </c>
      <c r="N1507" s="16">
        <f t="shared" si="69"/>
        <v>2.249572765454892</v>
      </c>
      <c r="O1507" s="41">
        <f t="shared" si="70"/>
        <v>2.249572765454892</v>
      </c>
      <c r="P1507" s="1">
        <v>8.2370000000000001</v>
      </c>
      <c r="Q1507" s="16">
        <v>731.80799999999999</v>
      </c>
      <c r="S1507" s="1"/>
    </row>
    <row r="1508" spans="1:19" x14ac:dyDescent="0.2">
      <c r="A1508" s="42">
        <f t="shared" si="71"/>
        <v>43553</v>
      </c>
      <c r="B1508" s="16">
        <v>0</v>
      </c>
      <c r="C1508" s="16">
        <v>79.64</v>
      </c>
      <c r="D1508" s="16">
        <v>24.97</v>
      </c>
      <c r="E1508" s="16">
        <v>22.44</v>
      </c>
      <c r="F1508" s="16">
        <v>30.21</v>
      </c>
      <c r="G1508" s="16">
        <v>4.62</v>
      </c>
      <c r="H1508" s="16">
        <v>10.94</v>
      </c>
      <c r="I1508" s="16">
        <v>356.65</v>
      </c>
      <c r="J1508" s="41">
        <v>6.75</v>
      </c>
      <c r="K1508" s="16">
        <v>26.16</v>
      </c>
      <c r="L1508" s="16">
        <v>26.61</v>
      </c>
      <c r="M1508" s="16">
        <v>58.701822263041429</v>
      </c>
      <c r="N1508" s="16">
        <f t="shared" si="69"/>
        <v>2.2439534504220728</v>
      </c>
      <c r="O1508" s="41">
        <f t="shared" si="70"/>
        <v>2.2439534504220728</v>
      </c>
      <c r="P1508" s="1">
        <v>12.683</v>
      </c>
      <c r="Q1508" s="16">
        <v>731.75800000000004</v>
      </c>
      <c r="S1508" s="1"/>
    </row>
    <row r="1509" spans="1:19" x14ac:dyDescent="0.2">
      <c r="A1509" s="42">
        <f t="shared" si="71"/>
        <v>43554</v>
      </c>
      <c r="B1509" s="16">
        <v>0</v>
      </c>
      <c r="C1509" s="16">
        <v>79.959999999999994</v>
      </c>
      <c r="D1509" s="16">
        <v>25.12</v>
      </c>
      <c r="E1509" s="16">
        <v>22.4</v>
      </c>
      <c r="F1509" s="16">
        <v>31.62</v>
      </c>
      <c r="G1509" s="16">
        <v>3.69</v>
      </c>
      <c r="H1509" s="16">
        <v>11.33</v>
      </c>
      <c r="I1509" s="16">
        <v>359.87</v>
      </c>
      <c r="J1509" s="41">
        <v>5.63</v>
      </c>
      <c r="K1509" s="16">
        <v>22.5</v>
      </c>
      <c r="L1509" s="16">
        <v>26.58</v>
      </c>
      <c r="M1509" s="16">
        <v>50.533736187875135</v>
      </c>
      <c r="N1509" s="16">
        <f t="shared" si="69"/>
        <v>2.2459438305722284</v>
      </c>
      <c r="O1509" s="41">
        <f t="shared" si="70"/>
        <v>2.2459438305722284</v>
      </c>
      <c r="P1509" s="1">
        <v>10.034000000000001</v>
      </c>
      <c r="Q1509" s="16">
        <v>730.63800000000003</v>
      </c>
      <c r="S1509" s="1"/>
    </row>
    <row r="1510" spans="1:19" x14ac:dyDescent="0.2">
      <c r="A1510" s="42">
        <f t="shared" si="71"/>
        <v>43555</v>
      </c>
      <c r="B1510" s="16">
        <v>0</v>
      </c>
      <c r="C1510" s="16">
        <v>88.06</v>
      </c>
      <c r="D1510" s="16">
        <v>25.24</v>
      </c>
      <c r="E1510" s="16">
        <v>22.83</v>
      </c>
      <c r="F1510" s="16">
        <v>29.5</v>
      </c>
      <c r="G1510" s="16">
        <v>4.9400000000000004</v>
      </c>
      <c r="H1510" s="16">
        <v>12.37</v>
      </c>
      <c r="I1510" s="16">
        <v>346.9</v>
      </c>
      <c r="J1510" s="41">
        <v>4.88</v>
      </c>
      <c r="K1510" s="16">
        <v>20.77</v>
      </c>
      <c r="L1510" s="16">
        <v>26.37</v>
      </c>
      <c r="M1510" s="16">
        <v>46.042144206834756</v>
      </c>
      <c r="N1510" s="16">
        <f t="shared" si="69"/>
        <v>2.2167618780373015</v>
      </c>
      <c r="O1510" s="41">
        <f t="shared" si="70"/>
        <v>2.2167618780373015</v>
      </c>
      <c r="P1510" s="1">
        <v>10.542</v>
      </c>
      <c r="Q1510" s="16">
        <v>730.63300000000004</v>
      </c>
      <c r="S1510" s="1"/>
    </row>
    <row r="1511" spans="1:19" x14ac:dyDescent="0.2">
      <c r="A1511" s="42">
        <f t="shared" si="71"/>
        <v>43556</v>
      </c>
      <c r="B1511" s="16">
        <v>0.125</v>
      </c>
      <c r="C1511" s="16">
        <v>88.35</v>
      </c>
      <c r="D1511" s="16">
        <v>25.85</v>
      </c>
      <c r="E1511" s="16">
        <v>23.63</v>
      </c>
      <c r="F1511" s="16">
        <v>31.11</v>
      </c>
      <c r="G1511" s="16">
        <v>4.5599999999999996</v>
      </c>
      <c r="H1511" s="16">
        <v>12.09</v>
      </c>
      <c r="I1511" s="16">
        <v>345.58</v>
      </c>
      <c r="J1511" s="41">
        <v>4.83</v>
      </c>
      <c r="K1511" s="16">
        <v>20.12</v>
      </c>
      <c r="L1511" s="16">
        <v>26.34</v>
      </c>
      <c r="M1511" s="16">
        <v>44.762732556481858</v>
      </c>
      <c r="N1511" s="16">
        <f t="shared" si="69"/>
        <v>2.2247879004215636</v>
      </c>
      <c r="O1511" s="41">
        <f t="shared" si="70"/>
        <v>2.2247879004215636</v>
      </c>
      <c r="P1511" s="1">
        <v>10.744999999999999</v>
      </c>
      <c r="Q1511" s="16">
        <v>731.3</v>
      </c>
      <c r="S1511" s="1"/>
    </row>
    <row r="1512" spans="1:19" x14ac:dyDescent="0.2">
      <c r="A1512" s="42">
        <f t="shared" si="71"/>
        <v>43557</v>
      </c>
      <c r="B1512" s="16">
        <v>0</v>
      </c>
      <c r="C1512" s="16">
        <v>88.64</v>
      </c>
      <c r="D1512" s="16">
        <v>25.3</v>
      </c>
      <c r="E1512" s="16">
        <v>23.46</v>
      </c>
      <c r="F1512" s="16">
        <v>29.27</v>
      </c>
      <c r="G1512" s="16">
        <v>4.18</v>
      </c>
      <c r="H1512" s="16">
        <v>10.19</v>
      </c>
      <c r="I1512" s="16">
        <v>352.75</v>
      </c>
      <c r="J1512" s="16">
        <v>3.21</v>
      </c>
      <c r="K1512" s="16">
        <v>13.15</v>
      </c>
      <c r="L1512" s="16">
        <v>26.35</v>
      </c>
      <c r="M1512" s="16">
        <v>29.726621663770825</v>
      </c>
      <c r="N1512" s="16">
        <f t="shared" si="69"/>
        <v>2.2605795942031044</v>
      </c>
      <c r="O1512" s="41">
        <f t="shared" si="70"/>
        <v>2.2605795942031044</v>
      </c>
      <c r="P1512" s="1">
        <v>5.6950000000000003</v>
      </c>
      <c r="Q1512" s="16">
        <v>731.904</v>
      </c>
      <c r="S1512" s="1"/>
    </row>
    <row r="1513" spans="1:19" x14ac:dyDescent="0.2">
      <c r="A1513" s="42">
        <f t="shared" si="71"/>
        <v>43558</v>
      </c>
      <c r="B1513" s="16">
        <v>0</v>
      </c>
      <c r="C1513" s="16">
        <v>81.98</v>
      </c>
      <c r="D1513" s="16">
        <v>25.55</v>
      </c>
      <c r="E1513" s="16">
        <v>23.15</v>
      </c>
      <c r="F1513" s="16">
        <v>30.21</v>
      </c>
      <c r="G1513" s="16">
        <v>5.04</v>
      </c>
      <c r="H1513" s="16">
        <v>14.27</v>
      </c>
      <c r="I1513" s="16">
        <v>355.43</v>
      </c>
      <c r="J1513" s="16">
        <v>6.16</v>
      </c>
      <c r="K1513" s="16">
        <v>24.28</v>
      </c>
      <c r="L1513" s="16">
        <v>26.53</v>
      </c>
      <c r="M1513" s="16">
        <v>53.920012579844418</v>
      </c>
      <c r="N1513" s="16">
        <f t="shared" si="69"/>
        <v>2.2207583434861786</v>
      </c>
      <c r="O1513" s="41">
        <f t="shared" si="70"/>
        <v>2.2207583434861786</v>
      </c>
      <c r="P1513" s="1">
        <v>11.670999999999999</v>
      </c>
      <c r="Q1513" s="16">
        <v>732.779</v>
      </c>
      <c r="S1513" s="1"/>
    </row>
    <row r="1514" spans="1:19" x14ac:dyDescent="0.2">
      <c r="A1514" s="42">
        <f t="shared" si="71"/>
        <v>43559</v>
      </c>
      <c r="B1514" s="16">
        <v>0</v>
      </c>
      <c r="C1514" s="16">
        <v>82.15</v>
      </c>
      <c r="D1514" s="16">
        <v>25.33</v>
      </c>
      <c r="E1514" s="16">
        <v>22.69</v>
      </c>
      <c r="F1514" s="16">
        <v>31.21</v>
      </c>
      <c r="G1514" s="16">
        <v>4.6500000000000004</v>
      </c>
      <c r="H1514" s="16">
        <v>12.47</v>
      </c>
      <c r="I1514" s="16">
        <v>355.78</v>
      </c>
      <c r="J1514" s="16">
        <v>5.45</v>
      </c>
      <c r="K1514" s="16">
        <v>21.08</v>
      </c>
      <c r="L1514" s="16">
        <v>26.6</v>
      </c>
      <c r="M1514" s="16">
        <v>46.84782449043422</v>
      </c>
      <c r="N1514" s="16">
        <f t="shared" si="69"/>
        <v>2.2223825659598777</v>
      </c>
      <c r="O1514" s="41">
        <f t="shared" si="70"/>
        <v>2.2223825659598777</v>
      </c>
      <c r="P1514" s="1">
        <v>9.5229999999999997</v>
      </c>
      <c r="Q1514" s="16">
        <v>732.11699999999996</v>
      </c>
      <c r="S1514" s="1"/>
    </row>
    <row r="1515" spans="1:19" x14ac:dyDescent="0.2">
      <c r="A1515" s="42">
        <f t="shared" si="71"/>
        <v>43560</v>
      </c>
      <c r="B1515" s="16">
        <v>0</v>
      </c>
      <c r="C1515" s="16">
        <v>80.67</v>
      </c>
      <c r="D1515" s="16">
        <v>25.86</v>
      </c>
      <c r="E1515" s="16">
        <v>22.57</v>
      </c>
      <c r="F1515" s="16">
        <v>32.380000000000003</v>
      </c>
      <c r="G1515" s="16">
        <v>3.15</v>
      </c>
      <c r="H1515" s="16">
        <v>9.33</v>
      </c>
      <c r="I1515" s="16">
        <v>25.22</v>
      </c>
      <c r="J1515" s="16">
        <v>4.55</v>
      </c>
      <c r="K1515" s="16">
        <v>16.489999999999998</v>
      </c>
      <c r="L1515" s="16">
        <v>26.56</v>
      </c>
      <c r="M1515" s="16">
        <v>37.154259478299338</v>
      </c>
      <c r="N1515" s="16">
        <f t="shared" si="69"/>
        <v>2.2531388404062671</v>
      </c>
      <c r="O1515" s="41">
        <f t="shared" si="70"/>
        <v>2.2531388404062671</v>
      </c>
      <c r="P1515" s="1">
        <v>7.8819999999999997</v>
      </c>
      <c r="Q1515" s="16">
        <v>731.13300000000004</v>
      </c>
      <c r="S1515" s="1"/>
    </row>
    <row r="1516" spans="1:19" x14ac:dyDescent="0.2">
      <c r="A1516" s="42">
        <f t="shared" si="71"/>
        <v>43561</v>
      </c>
      <c r="B1516" s="16">
        <v>2.29</v>
      </c>
      <c r="C1516" s="16">
        <v>92.11</v>
      </c>
      <c r="D1516" s="16">
        <v>24.58</v>
      </c>
      <c r="E1516" s="16">
        <v>22.72</v>
      </c>
      <c r="F1516" s="16">
        <v>29.51</v>
      </c>
      <c r="G1516" s="16">
        <v>3.43</v>
      </c>
      <c r="H1516" s="16">
        <v>10.27</v>
      </c>
      <c r="I1516" s="16">
        <v>340.12</v>
      </c>
      <c r="J1516" s="16">
        <v>3.44</v>
      </c>
      <c r="K1516" s="16">
        <v>15.82</v>
      </c>
      <c r="L1516" s="16">
        <v>26.41</v>
      </c>
      <c r="M1516" s="16">
        <v>35.64899814844734</v>
      </c>
      <c r="N1516" s="16">
        <f t="shared" si="69"/>
        <v>2.2534132837198064</v>
      </c>
      <c r="O1516" s="41">
        <f t="shared" si="70"/>
        <v>2.2534132837198064</v>
      </c>
      <c r="P1516" s="1">
        <v>8.6180000000000003</v>
      </c>
      <c r="Q1516" s="16">
        <v>731.29200000000003</v>
      </c>
      <c r="S1516" s="1"/>
    </row>
    <row r="1517" spans="1:19" x14ac:dyDescent="0.2">
      <c r="A1517" s="42">
        <f t="shared" si="71"/>
        <v>43562</v>
      </c>
      <c r="B1517" s="16">
        <v>0</v>
      </c>
      <c r="C1517" s="16">
        <v>87.54</v>
      </c>
      <c r="D1517" s="16">
        <v>25.32</v>
      </c>
      <c r="E1517" s="16">
        <v>22.89</v>
      </c>
      <c r="F1517" s="16">
        <v>29.92</v>
      </c>
      <c r="G1517" s="16">
        <v>3.76</v>
      </c>
      <c r="H1517" s="16">
        <v>10.39</v>
      </c>
      <c r="I1517" s="16">
        <v>345.54</v>
      </c>
      <c r="J1517" s="16">
        <v>4.25</v>
      </c>
      <c r="K1517" s="16">
        <v>17.05</v>
      </c>
      <c r="L1517" s="16">
        <v>26.44</v>
      </c>
      <c r="M1517" s="16">
        <v>38.255341465880193</v>
      </c>
      <c r="N1517" s="16">
        <f t="shared" si="69"/>
        <v>2.2437150419871079</v>
      </c>
      <c r="O1517" s="41">
        <f t="shared" si="70"/>
        <v>2.2437150419871079</v>
      </c>
      <c r="P1517" s="1">
        <v>8.1690000000000005</v>
      </c>
      <c r="Q1517" s="16">
        <v>731.25800000000004</v>
      </c>
      <c r="S1517" s="1"/>
    </row>
    <row r="1518" spans="1:19" x14ac:dyDescent="0.2">
      <c r="A1518" s="42">
        <f t="shared" si="71"/>
        <v>43563</v>
      </c>
      <c r="B1518" s="16">
        <v>0</v>
      </c>
      <c r="C1518" s="16">
        <v>87.26</v>
      </c>
      <c r="D1518" s="16">
        <v>25.58</v>
      </c>
      <c r="E1518" s="16">
        <v>23.25</v>
      </c>
      <c r="F1518" s="16">
        <v>30.91</v>
      </c>
      <c r="G1518" s="16">
        <v>4.13</v>
      </c>
      <c r="H1518" s="16">
        <v>10.43</v>
      </c>
      <c r="I1518" s="16">
        <v>346.15</v>
      </c>
      <c r="J1518" s="16">
        <v>5.59</v>
      </c>
      <c r="K1518" s="16">
        <v>23.78</v>
      </c>
      <c r="L1518" s="16">
        <v>26.5</v>
      </c>
      <c r="M1518" s="16">
        <v>52.910341824440323</v>
      </c>
      <c r="N1518" s="16">
        <f t="shared" si="69"/>
        <v>2.2249933483784829</v>
      </c>
      <c r="O1518" s="41">
        <f t="shared" si="70"/>
        <v>2.2249933483784829</v>
      </c>
      <c r="P1518" s="1">
        <v>12.47</v>
      </c>
      <c r="Q1518" s="16">
        <v>730.80799999999999</v>
      </c>
      <c r="S1518" s="1"/>
    </row>
    <row r="1519" spans="1:19" x14ac:dyDescent="0.2">
      <c r="A1519" s="42">
        <f t="shared" si="71"/>
        <v>43564</v>
      </c>
      <c r="B1519" s="16">
        <v>0</v>
      </c>
      <c r="C1519" s="16">
        <v>82.69</v>
      </c>
      <c r="D1519" s="16">
        <v>26.15</v>
      </c>
      <c r="E1519" s="16">
        <v>23.35</v>
      </c>
      <c r="F1519" s="16">
        <v>31.59</v>
      </c>
      <c r="G1519" s="16">
        <v>3.73</v>
      </c>
      <c r="H1519" s="16">
        <v>9.23</v>
      </c>
      <c r="I1519" s="16">
        <v>345.41</v>
      </c>
      <c r="J1519" s="16">
        <v>6.19</v>
      </c>
      <c r="K1519" s="16">
        <v>25.1</v>
      </c>
      <c r="L1519" s="16">
        <v>26.58</v>
      </c>
      <c r="M1519" s="16">
        <v>55.608269174110745</v>
      </c>
      <c r="N1519" s="16">
        <f t="shared" si="69"/>
        <v>2.2154688913988343</v>
      </c>
      <c r="O1519" s="41">
        <f t="shared" si="70"/>
        <v>2.2154688913988343</v>
      </c>
      <c r="P1519" s="1">
        <v>11.999000000000001</v>
      </c>
      <c r="Q1519" s="16">
        <v>730.40800000000002</v>
      </c>
      <c r="S1519" s="1"/>
    </row>
    <row r="1520" spans="1:19" x14ac:dyDescent="0.2">
      <c r="A1520" s="42">
        <f t="shared" si="71"/>
        <v>43565</v>
      </c>
      <c r="B1520" s="16">
        <v>0</v>
      </c>
      <c r="C1520" s="16">
        <v>81.95</v>
      </c>
      <c r="D1520" s="16">
        <v>26.51</v>
      </c>
      <c r="E1520" s="16">
        <v>23.38</v>
      </c>
      <c r="F1520" s="16">
        <v>33.020000000000003</v>
      </c>
      <c r="G1520" s="16">
        <v>2.79</v>
      </c>
      <c r="H1520" s="16">
        <v>9.8800000000000008</v>
      </c>
      <c r="I1520" s="16">
        <v>9.74</v>
      </c>
      <c r="J1520" s="16">
        <v>5.84</v>
      </c>
      <c r="K1520" s="16">
        <v>24.21</v>
      </c>
      <c r="L1520" s="16">
        <v>26.55</v>
      </c>
      <c r="M1520" s="16">
        <v>53.858841358312155</v>
      </c>
      <c r="N1520" s="16">
        <f t="shared" si="69"/>
        <v>2.2246526789885235</v>
      </c>
      <c r="O1520" s="41">
        <f t="shared" si="70"/>
        <v>2.2246526789885235</v>
      </c>
      <c r="P1520" s="1">
        <v>11.353999999999999</v>
      </c>
      <c r="Q1520" s="16">
        <v>730.44200000000001</v>
      </c>
      <c r="S1520" s="1"/>
    </row>
    <row r="1521" spans="1:19" x14ac:dyDescent="0.2">
      <c r="A1521" s="42">
        <f t="shared" si="71"/>
        <v>43566</v>
      </c>
      <c r="B1521" s="16">
        <v>0</v>
      </c>
      <c r="C1521" s="16">
        <v>81.61</v>
      </c>
      <c r="D1521" s="16">
        <v>26.14</v>
      </c>
      <c r="E1521" s="16">
        <v>22.67</v>
      </c>
      <c r="F1521" s="16">
        <v>32.14</v>
      </c>
      <c r="G1521" s="16">
        <v>2.77</v>
      </c>
      <c r="H1521" s="16">
        <v>9</v>
      </c>
      <c r="I1521" s="16">
        <v>27.1</v>
      </c>
      <c r="J1521" s="16">
        <v>5.59</v>
      </c>
      <c r="K1521" s="16">
        <v>23.24</v>
      </c>
      <c r="L1521" s="16">
        <v>26.56</v>
      </c>
      <c r="M1521" s="16">
        <v>51.303301258762041</v>
      </c>
      <c r="N1521" s="16">
        <f t="shared" si="69"/>
        <v>2.2075430834234959</v>
      </c>
      <c r="O1521" s="41">
        <f t="shared" si="70"/>
        <v>2.2075430834234959</v>
      </c>
      <c r="P1521" s="1">
        <v>10.398</v>
      </c>
      <c r="Q1521" s="16">
        <v>729.73299999999995</v>
      </c>
      <c r="S1521" s="1"/>
    </row>
    <row r="1522" spans="1:19" x14ac:dyDescent="0.2">
      <c r="A1522" s="42">
        <f t="shared" si="71"/>
        <v>43567</v>
      </c>
      <c r="B1522" s="16">
        <v>0</v>
      </c>
      <c r="C1522" s="16">
        <v>83.77</v>
      </c>
      <c r="D1522" s="16">
        <v>26.51</v>
      </c>
      <c r="E1522" s="16">
        <v>23.61</v>
      </c>
      <c r="F1522" s="16">
        <v>32.270000000000003</v>
      </c>
      <c r="G1522" s="16">
        <v>3.18</v>
      </c>
      <c r="H1522" s="16">
        <v>10.39</v>
      </c>
      <c r="I1522" s="16">
        <v>4.28</v>
      </c>
      <c r="J1522" s="16">
        <v>4.8899999999999997</v>
      </c>
      <c r="K1522" s="16">
        <v>19.940000000000001</v>
      </c>
      <c r="L1522" s="16">
        <v>26.44</v>
      </c>
      <c r="M1522" s="16">
        <v>44.161993145021583</v>
      </c>
      <c r="N1522" s="16">
        <f t="shared" si="69"/>
        <v>2.2147438889178326</v>
      </c>
      <c r="O1522" s="41">
        <f t="shared" si="70"/>
        <v>2.2147438889178326</v>
      </c>
      <c r="P1522" s="1">
        <v>9.2240000000000002</v>
      </c>
      <c r="Q1522" s="16">
        <v>729.54200000000003</v>
      </c>
      <c r="S1522" s="1"/>
    </row>
    <row r="1523" spans="1:19" x14ac:dyDescent="0.2">
      <c r="A1523" s="42">
        <f t="shared" si="71"/>
        <v>43568</v>
      </c>
      <c r="B1523" s="16">
        <v>0</v>
      </c>
      <c r="C1523" s="16">
        <v>90.82</v>
      </c>
      <c r="D1523" s="16">
        <v>25.39</v>
      </c>
      <c r="E1523" s="16">
        <v>23.61</v>
      </c>
      <c r="F1523" s="16">
        <v>30.27</v>
      </c>
      <c r="G1523" s="16">
        <v>3.93</v>
      </c>
      <c r="H1523" s="16">
        <v>9.68</v>
      </c>
      <c r="I1523" s="16">
        <v>347.23</v>
      </c>
      <c r="J1523" s="16">
        <v>3.2</v>
      </c>
      <c r="K1523" s="16">
        <v>13.82</v>
      </c>
      <c r="L1523" s="16">
        <v>26.42</v>
      </c>
      <c r="M1523" s="16">
        <v>30.78519483638858</v>
      </c>
      <c r="N1523" s="16">
        <f t="shared" si="69"/>
        <v>2.2275828391019235</v>
      </c>
      <c r="O1523" s="41">
        <f t="shared" si="70"/>
        <v>2.2275828391019235</v>
      </c>
      <c r="P1523" s="1">
        <v>6.29</v>
      </c>
      <c r="Q1523" s="16">
        <v>729.66700000000003</v>
      </c>
      <c r="S1523" s="1"/>
    </row>
    <row r="1524" spans="1:19" x14ac:dyDescent="0.2">
      <c r="A1524" s="42">
        <f t="shared" si="71"/>
        <v>43569</v>
      </c>
      <c r="B1524" s="16">
        <v>0</v>
      </c>
      <c r="C1524" s="16">
        <v>89.35</v>
      </c>
      <c r="D1524" s="16">
        <v>26.01</v>
      </c>
      <c r="E1524" s="16">
        <v>24.15</v>
      </c>
      <c r="F1524" s="16">
        <v>30.64</v>
      </c>
      <c r="G1524" s="16">
        <v>4.32</v>
      </c>
      <c r="H1524" s="16">
        <v>9.43</v>
      </c>
      <c r="I1524" s="16">
        <v>346.23</v>
      </c>
      <c r="J1524" s="16">
        <v>4.3099999999999996</v>
      </c>
      <c r="K1524" s="16">
        <v>18.11</v>
      </c>
      <c r="L1524" s="16">
        <v>26.42</v>
      </c>
      <c r="M1524" s="16">
        <v>39.985588474927141</v>
      </c>
      <c r="N1524" s="16">
        <f t="shared" si="69"/>
        <v>2.2079286844244694</v>
      </c>
      <c r="O1524" s="41">
        <f t="shared" si="70"/>
        <v>2.2079286844244694</v>
      </c>
      <c r="P1524" s="1">
        <v>10.243</v>
      </c>
      <c r="Q1524" s="16">
        <v>729.95399999999995</v>
      </c>
      <c r="S1524" s="1"/>
    </row>
    <row r="1525" spans="1:19" x14ac:dyDescent="0.2">
      <c r="A1525" s="42">
        <f t="shared" si="71"/>
        <v>43570</v>
      </c>
      <c r="B1525" s="16">
        <v>0</v>
      </c>
      <c r="C1525" s="16">
        <v>84.98</v>
      </c>
      <c r="D1525" s="16">
        <v>26.45</v>
      </c>
      <c r="E1525" s="16">
        <v>23.95</v>
      </c>
      <c r="F1525" s="16">
        <v>32.200000000000003</v>
      </c>
      <c r="G1525" s="16">
        <v>4.32</v>
      </c>
      <c r="H1525" s="16">
        <v>9.64</v>
      </c>
      <c r="I1525" s="16">
        <v>349.95</v>
      </c>
      <c r="J1525" s="16">
        <v>5.91</v>
      </c>
      <c r="K1525" s="16">
        <v>23.94</v>
      </c>
      <c r="L1525" s="16">
        <v>26.5</v>
      </c>
      <c r="M1525" s="16">
        <v>52.466677668270542</v>
      </c>
      <c r="N1525" s="16">
        <f t="shared" si="69"/>
        <v>2.1915905458759624</v>
      </c>
      <c r="O1525" s="41">
        <f t="shared" si="70"/>
        <v>2.1915905458759624</v>
      </c>
      <c r="P1525" s="1">
        <v>12.093</v>
      </c>
      <c r="Q1525" s="16">
        <v>730.68299999999999</v>
      </c>
      <c r="S1525" s="1"/>
    </row>
    <row r="1526" spans="1:19" x14ac:dyDescent="0.2">
      <c r="A1526" s="42">
        <f t="shared" si="71"/>
        <v>43571</v>
      </c>
      <c r="B1526" s="16">
        <v>0</v>
      </c>
      <c r="C1526" s="16">
        <v>83.09</v>
      </c>
      <c r="D1526" s="16">
        <v>26.41</v>
      </c>
      <c r="E1526" s="16">
        <v>23.71</v>
      </c>
      <c r="F1526" s="16">
        <v>31.78</v>
      </c>
      <c r="G1526" s="16">
        <v>3.87</v>
      </c>
      <c r="H1526" s="16">
        <v>10.15</v>
      </c>
      <c r="I1526" s="16">
        <v>1.25</v>
      </c>
      <c r="J1526" s="16">
        <v>4.05</v>
      </c>
      <c r="K1526" s="16">
        <v>14.11</v>
      </c>
      <c r="L1526" s="16">
        <v>26.51</v>
      </c>
      <c r="M1526" s="16">
        <v>31.508449490974218</v>
      </c>
      <c r="N1526" s="16">
        <f t="shared" si="69"/>
        <v>2.2330580787366561</v>
      </c>
      <c r="O1526" s="41">
        <f t="shared" si="70"/>
        <v>2.2330580787366561</v>
      </c>
      <c r="P1526" s="1">
        <v>5.3339999999999996</v>
      </c>
      <c r="Q1526" s="16">
        <v>730.81299999999999</v>
      </c>
      <c r="S1526" s="1"/>
    </row>
    <row r="1527" spans="1:19" x14ac:dyDescent="0.2">
      <c r="A1527" s="42">
        <f t="shared" si="71"/>
        <v>43572</v>
      </c>
      <c r="B1527" s="16">
        <v>0</v>
      </c>
      <c r="C1527" s="16">
        <v>85.55</v>
      </c>
      <c r="D1527" s="16">
        <v>25.89</v>
      </c>
      <c r="E1527" s="16">
        <v>22.95</v>
      </c>
      <c r="F1527" s="16">
        <v>31.67</v>
      </c>
      <c r="G1527" s="16">
        <v>3.9</v>
      </c>
      <c r="H1527" s="16">
        <v>9.7200000000000006</v>
      </c>
      <c r="I1527" s="16">
        <v>349.55</v>
      </c>
      <c r="J1527" s="16">
        <v>4.72</v>
      </c>
      <c r="K1527" s="16">
        <v>18.260000000000002</v>
      </c>
      <c r="L1527" s="16">
        <v>26.52</v>
      </c>
      <c r="M1527" s="16">
        <v>40.987656027654921</v>
      </c>
      <c r="N1527" s="16">
        <f t="shared" si="69"/>
        <v>2.2446690048003788</v>
      </c>
      <c r="O1527" s="41">
        <f t="shared" si="70"/>
        <v>2.2446690048003788</v>
      </c>
      <c r="P1527" s="1">
        <v>8.6560000000000006</v>
      </c>
      <c r="Q1527" s="16">
        <v>730.25800000000004</v>
      </c>
      <c r="S1527" s="1"/>
    </row>
    <row r="1528" spans="1:19" x14ac:dyDescent="0.2">
      <c r="A1528" s="42">
        <f t="shared" si="71"/>
        <v>43573</v>
      </c>
      <c r="B1528" s="16">
        <v>5.46</v>
      </c>
      <c r="C1528" s="16">
        <v>81.3</v>
      </c>
      <c r="D1528" s="16">
        <v>26.36</v>
      </c>
      <c r="E1528" s="16">
        <v>23.65</v>
      </c>
      <c r="F1528" s="16">
        <v>32.799999999999997</v>
      </c>
      <c r="G1528" s="16">
        <v>3.23</v>
      </c>
      <c r="H1528" s="16">
        <v>10.15</v>
      </c>
      <c r="I1528" s="16">
        <v>28.17</v>
      </c>
      <c r="J1528" s="16">
        <v>4.83</v>
      </c>
      <c r="K1528" s="16">
        <v>17.87</v>
      </c>
      <c r="L1528" s="16">
        <v>26.54</v>
      </c>
      <c r="M1528" s="16">
        <v>39.544084319517673</v>
      </c>
      <c r="N1528" s="16">
        <f t="shared" si="69"/>
        <v>2.2128754515678608</v>
      </c>
      <c r="O1528" s="41">
        <f t="shared" si="70"/>
        <v>2.2128754515678608</v>
      </c>
      <c r="P1528" s="1">
        <v>7.6420000000000003</v>
      </c>
      <c r="Q1528" s="16">
        <v>729.57100000000003</v>
      </c>
      <c r="S1528" s="1"/>
    </row>
    <row r="1529" spans="1:19" x14ac:dyDescent="0.2">
      <c r="A1529" s="42">
        <f t="shared" si="71"/>
        <v>43574</v>
      </c>
      <c r="B1529" s="16">
        <v>14.350000000000001</v>
      </c>
      <c r="C1529" s="16">
        <v>90.3</v>
      </c>
      <c r="D1529" s="16">
        <v>25.63</v>
      </c>
      <c r="E1529" s="16">
        <v>23.27</v>
      </c>
      <c r="F1529" s="16">
        <v>30.95</v>
      </c>
      <c r="G1529" s="16">
        <v>3.82</v>
      </c>
      <c r="H1529" s="16">
        <v>9.4499999999999993</v>
      </c>
      <c r="I1529" s="16">
        <v>342.89</v>
      </c>
      <c r="J1529" s="16">
        <v>4.1100000000000003</v>
      </c>
      <c r="K1529" s="16">
        <v>17.46</v>
      </c>
      <c r="L1529" s="16">
        <v>26.38</v>
      </c>
      <c r="M1529" s="16">
        <v>39.228465008419683</v>
      </c>
      <c r="N1529" s="16">
        <f t="shared" si="69"/>
        <v>2.2467620279736358</v>
      </c>
      <c r="O1529" s="41">
        <f t="shared" si="70"/>
        <v>2.2467620279736358</v>
      </c>
      <c r="P1529" s="1">
        <v>9.61</v>
      </c>
      <c r="Q1529" s="16">
        <v>730.07899999999995</v>
      </c>
      <c r="S1529" s="1"/>
    </row>
    <row r="1530" spans="1:19" x14ac:dyDescent="0.2">
      <c r="A1530" s="42">
        <f t="shared" si="71"/>
        <v>43575</v>
      </c>
      <c r="B1530" s="16">
        <v>13.59</v>
      </c>
      <c r="C1530" s="16">
        <v>91.21</v>
      </c>
      <c r="D1530" s="16">
        <v>25.3</v>
      </c>
      <c r="E1530" s="16">
        <v>22.13</v>
      </c>
      <c r="F1530" s="16">
        <v>30.5</v>
      </c>
      <c r="G1530" s="16">
        <v>4.1399999999999997</v>
      </c>
      <c r="H1530" s="16">
        <v>9.58</v>
      </c>
      <c r="I1530" s="16">
        <v>342.38</v>
      </c>
      <c r="J1530" s="16">
        <v>4.0599999999999996</v>
      </c>
      <c r="K1530" s="16">
        <v>17.36</v>
      </c>
      <c r="L1530" s="16">
        <v>26.43</v>
      </c>
      <c r="M1530" s="16">
        <v>39.030349738683107</v>
      </c>
      <c r="N1530" s="16">
        <f t="shared" si="69"/>
        <v>2.2482920356384279</v>
      </c>
      <c r="O1530" s="41">
        <f t="shared" si="70"/>
        <v>2.2482920356384279</v>
      </c>
      <c r="P1530" s="1">
        <v>10.396000000000001</v>
      </c>
      <c r="Q1530" s="16">
        <v>731.22900000000004</v>
      </c>
      <c r="S1530" s="1"/>
    </row>
    <row r="1531" spans="1:19" x14ac:dyDescent="0.2">
      <c r="A1531" s="42">
        <f t="shared" si="71"/>
        <v>43576</v>
      </c>
      <c r="B1531" s="16">
        <v>32.510000000000005</v>
      </c>
      <c r="C1531" s="16">
        <v>96.81</v>
      </c>
      <c r="D1531" s="16">
        <v>24.51</v>
      </c>
      <c r="E1531" s="16">
        <v>21.9</v>
      </c>
      <c r="F1531" s="16">
        <v>28.63</v>
      </c>
      <c r="G1531" s="16">
        <v>3.37</v>
      </c>
      <c r="H1531" s="16">
        <v>8.98</v>
      </c>
      <c r="I1531" s="16">
        <v>324.51</v>
      </c>
      <c r="J1531" s="16">
        <v>2.81</v>
      </c>
      <c r="K1531" s="16">
        <v>13.63</v>
      </c>
      <c r="L1531" s="16">
        <v>26.3</v>
      </c>
      <c r="M1531" s="16">
        <v>31.284587012174622</v>
      </c>
      <c r="N1531" s="16">
        <f t="shared" si="69"/>
        <v>2.2952741755080428</v>
      </c>
      <c r="O1531" s="41">
        <f t="shared" si="70"/>
        <v>2.2952741755080428</v>
      </c>
      <c r="P1531" s="1">
        <v>9.484</v>
      </c>
      <c r="Q1531" s="16">
        <v>731.50800000000004</v>
      </c>
      <c r="S1531" s="1"/>
    </row>
    <row r="1532" spans="1:19" x14ac:dyDescent="0.2">
      <c r="A1532" s="42">
        <f t="shared" si="71"/>
        <v>43577</v>
      </c>
      <c r="B1532" s="16">
        <v>3.4299999999999997</v>
      </c>
      <c r="C1532" s="16">
        <v>86.8</v>
      </c>
      <c r="D1532" s="16">
        <v>25.67</v>
      </c>
      <c r="E1532" s="16">
        <v>22.77</v>
      </c>
      <c r="F1532" s="16">
        <v>30.06</v>
      </c>
      <c r="G1532" s="16">
        <v>3.78</v>
      </c>
      <c r="H1532" s="16">
        <v>10.9</v>
      </c>
      <c r="I1532" s="16">
        <v>28.89</v>
      </c>
      <c r="J1532" s="16">
        <v>4.71</v>
      </c>
      <c r="K1532" s="16">
        <v>18.28</v>
      </c>
      <c r="L1532" s="16">
        <v>26.42</v>
      </c>
      <c r="M1532" s="16">
        <v>41.906952351247227</v>
      </c>
      <c r="N1532" s="16">
        <f t="shared" si="69"/>
        <v>2.292502863853787</v>
      </c>
      <c r="O1532" s="41">
        <f t="shared" si="70"/>
        <v>2.292502863853787</v>
      </c>
      <c r="P1532" s="1">
        <v>11.789</v>
      </c>
      <c r="Q1532" s="16">
        <v>730.8</v>
      </c>
      <c r="S1532" s="1"/>
    </row>
    <row r="1533" spans="1:19" x14ac:dyDescent="0.2">
      <c r="A1533" s="42">
        <f t="shared" si="71"/>
        <v>43578</v>
      </c>
      <c r="B1533" s="16">
        <v>0</v>
      </c>
      <c r="C1533" s="16">
        <v>84.76</v>
      </c>
      <c r="D1533" s="16">
        <v>25.54</v>
      </c>
      <c r="E1533" s="16">
        <v>23.31</v>
      </c>
      <c r="F1533" s="16">
        <v>30.25</v>
      </c>
      <c r="G1533" s="16">
        <v>4.58</v>
      </c>
      <c r="H1533" s="16">
        <v>11.98</v>
      </c>
      <c r="I1533" s="16">
        <v>355.38</v>
      </c>
      <c r="J1533" s="16">
        <v>5.56</v>
      </c>
      <c r="K1533" s="16">
        <v>22.59</v>
      </c>
      <c r="L1533" s="16">
        <v>26.46</v>
      </c>
      <c r="M1533" s="16">
        <v>50.62203701895703</v>
      </c>
      <c r="N1533" s="16">
        <f t="shared" si="69"/>
        <v>2.240904693180922</v>
      </c>
      <c r="O1533" s="41">
        <f t="shared" si="70"/>
        <v>2.240904693180922</v>
      </c>
      <c r="P1533" s="1">
        <v>12.579000000000001</v>
      </c>
      <c r="Q1533" s="16">
        <v>730.85799999999995</v>
      </c>
      <c r="S1533" s="1"/>
    </row>
    <row r="1534" spans="1:19" x14ac:dyDescent="0.2">
      <c r="A1534" s="42">
        <f t="shared" si="71"/>
        <v>43579</v>
      </c>
      <c r="B1534" s="16">
        <v>0</v>
      </c>
      <c r="C1534" s="16">
        <v>80.400000000000006</v>
      </c>
      <c r="D1534" s="16">
        <v>25.76</v>
      </c>
      <c r="E1534" s="16">
        <v>22.72</v>
      </c>
      <c r="F1534" s="16">
        <v>30.63</v>
      </c>
      <c r="G1534" s="16">
        <v>3.61</v>
      </c>
      <c r="H1534" s="16">
        <v>10.84</v>
      </c>
      <c r="I1534" s="16">
        <v>356.12</v>
      </c>
      <c r="J1534" s="16">
        <v>5.69</v>
      </c>
      <c r="K1534" s="16">
        <v>22.36</v>
      </c>
      <c r="L1534" s="16">
        <v>26.56</v>
      </c>
      <c r="M1534" s="16">
        <v>49.586705454520313</v>
      </c>
      <c r="N1534" s="16">
        <f t="shared" si="69"/>
        <v>2.2176523011860607</v>
      </c>
      <c r="O1534" s="41">
        <f t="shared" si="70"/>
        <v>2.2176523011860607</v>
      </c>
      <c r="P1534" s="1">
        <v>11.369</v>
      </c>
      <c r="Q1534" s="16">
        <v>730.69200000000001</v>
      </c>
      <c r="S1534" s="1"/>
    </row>
    <row r="1535" spans="1:19" x14ac:dyDescent="0.2">
      <c r="A1535" s="42">
        <f t="shared" si="71"/>
        <v>43580</v>
      </c>
      <c r="B1535" s="16">
        <v>0</v>
      </c>
      <c r="C1535" s="16">
        <v>83.65</v>
      </c>
      <c r="D1535" s="16">
        <v>25.83</v>
      </c>
      <c r="E1535" s="16">
        <v>22.92</v>
      </c>
      <c r="F1535" s="16">
        <v>31.85</v>
      </c>
      <c r="G1535" s="16">
        <v>3.83</v>
      </c>
      <c r="H1535" s="16">
        <v>9.92</v>
      </c>
      <c r="I1535" s="16">
        <v>353.3</v>
      </c>
      <c r="J1535" s="16">
        <v>5.78</v>
      </c>
      <c r="K1535" s="16">
        <v>24.31</v>
      </c>
      <c r="L1535" s="16">
        <v>26.46</v>
      </c>
      <c r="M1535" s="16">
        <v>53.273221952174119</v>
      </c>
      <c r="N1535" s="16">
        <f t="shared" si="69"/>
        <v>2.1914118450092195</v>
      </c>
      <c r="O1535" s="41">
        <f t="shared" si="70"/>
        <v>2.1914118450092195</v>
      </c>
      <c r="P1535" s="1">
        <v>12.561</v>
      </c>
      <c r="Q1535" s="16">
        <v>730.68799999999999</v>
      </c>
      <c r="S1535" s="1"/>
    </row>
    <row r="1536" spans="1:19" x14ac:dyDescent="0.2">
      <c r="A1536" s="42">
        <f t="shared" si="71"/>
        <v>43581</v>
      </c>
      <c r="B1536" s="16">
        <v>0</v>
      </c>
      <c r="C1536" s="16">
        <v>88.83</v>
      </c>
      <c r="D1536" s="16">
        <v>26.17</v>
      </c>
      <c r="E1536" s="16">
        <v>23.81</v>
      </c>
      <c r="F1536" s="16">
        <v>31.31</v>
      </c>
      <c r="G1536" s="16">
        <v>4.1399999999999997</v>
      </c>
      <c r="H1536" s="16">
        <v>10.23</v>
      </c>
      <c r="I1536" s="16">
        <v>347.76</v>
      </c>
      <c r="J1536" s="16">
        <v>5.28</v>
      </c>
      <c r="K1536" s="16">
        <v>23.16</v>
      </c>
      <c r="L1536" s="16">
        <v>26.3</v>
      </c>
      <c r="M1536" s="16">
        <v>51.314792462806949</v>
      </c>
      <c r="N1536" s="16">
        <f t="shared" si="69"/>
        <v>2.2156646141108354</v>
      </c>
      <c r="O1536" s="41">
        <f t="shared" si="70"/>
        <v>2.2156646141108354</v>
      </c>
      <c r="P1536" s="1">
        <v>12.914</v>
      </c>
      <c r="Q1536" s="16">
        <v>730.81299999999999</v>
      </c>
      <c r="S1536" s="1"/>
    </row>
    <row r="1537" spans="1:19" x14ac:dyDescent="0.2">
      <c r="A1537" s="42">
        <f t="shared" si="71"/>
        <v>43582</v>
      </c>
      <c r="B1537" s="16">
        <v>3.4299999999999997</v>
      </c>
      <c r="C1537" s="16">
        <v>92.31</v>
      </c>
      <c r="D1537" s="16">
        <v>25.94</v>
      </c>
      <c r="E1537" s="16">
        <v>23.92</v>
      </c>
      <c r="F1537" s="16">
        <v>29.81</v>
      </c>
      <c r="G1537" s="16">
        <v>4.57</v>
      </c>
      <c r="H1537" s="16">
        <v>10.130000000000001</v>
      </c>
      <c r="I1537" s="16">
        <v>344.88</v>
      </c>
      <c r="J1537" s="16">
        <v>3.76</v>
      </c>
      <c r="K1537" s="16">
        <v>16.84</v>
      </c>
      <c r="L1537" s="16">
        <v>26.28</v>
      </c>
      <c r="M1537" s="16">
        <v>37.818675712173849</v>
      </c>
      <c r="N1537" s="16">
        <f t="shared" si="69"/>
        <v>2.2457645909841952</v>
      </c>
      <c r="O1537" s="41">
        <f t="shared" si="70"/>
        <v>2.2457645909841952</v>
      </c>
      <c r="P1537" s="1">
        <v>10.208</v>
      </c>
      <c r="Q1537" s="16">
        <v>730.00400000000002</v>
      </c>
      <c r="S1537" s="1"/>
    </row>
    <row r="1538" spans="1:19" x14ac:dyDescent="0.2">
      <c r="A1538" s="42">
        <f t="shared" si="71"/>
        <v>43583</v>
      </c>
      <c r="B1538" s="16">
        <v>0</v>
      </c>
      <c r="C1538" s="16">
        <v>90.52</v>
      </c>
      <c r="D1538" s="16">
        <v>26.56</v>
      </c>
      <c r="E1538" s="16">
        <v>24.05</v>
      </c>
      <c r="F1538" s="16">
        <v>30.94</v>
      </c>
      <c r="G1538" s="16">
        <v>3.82</v>
      </c>
      <c r="H1538" s="16">
        <v>10.58</v>
      </c>
      <c r="I1538" s="16">
        <v>2.78</v>
      </c>
      <c r="J1538" s="16">
        <v>3.98</v>
      </c>
      <c r="K1538" s="16">
        <v>16.86</v>
      </c>
      <c r="L1538" s="16">
        <v>26.22</v>
      </c>
      <c r="M1538" s="16">
        <v>38.267091870016337</v>
      </c>
      <c r="N1538" s="16">
        <f t="shared" si="69"/>
        <v>2.2696970266913605</v>
      </c>
      <c r="O1538" s="41">
        <f t="shared" si="70"/>
        <v>2.2696970266913605</v>
      </c>
      <c r="P1538" s="1">
        <v>10.316000000000001</v>
      </c>
      <c r="Q1538" s="16">
        <v>728.97500000000002</v>
      </c>
      <c r="S1538" s="1"/>
    </row>
    <row r="1539" spans="1:19" x14ac:dyDescent="0.2">
      <c r="A1539" s="42">
        <f t="shared" si="71"/>
        <v>43584</v>
      </c>
      <c r="B1539" s="16">
        <v>0</v>
      </c>
      <c r="C1539" s="16">
        <v>84.76</v>
      </c>
      <c r="D1539" s="16">
        <v>27.37</v>
      </c>
      <c r="E1539" s="16">
        <v>24.61</v>
      </c>
      <c r="F1539" s="16">
        <v>33.85</v>
      </c>
      <c r="G1539" s="16">
        <v>3.4</v>
      </c>
      <c r="H1539" s="16">
        <v>9.15</v>
      </c>
      <c r="I1539" s="16">
        <v>15.96</v>
      </c>
      <c r="J1539" s="16">
        <v>5.16</v>
      </c>
      <c r="K1539" s="16">
        <v>19.97</v>
      </c>
      <c r="L1539" s="16">
        <v>26.26</v>
      </c>
      <c r="M1539" s="16">
        <v>44.646783715667866</v>
      </c>
      <c r="N1539" s="16">
        <f t="shared" si="69"/>
        <v>2.2356927248706993</v>
      </c>
      <c r="O1539" s="41">
        <f t="shared" si="70"/>
        <v>2.2356927248706993</v>
      </c>
      <c r="P1539" s="1">
        <v>11.09</v>
      </c>
      <c r="Q1539" s="16">
        <v>728.87099999999998</v>
      </c>
      <c r="S1539" s="1"/>
    </row>
    <row r="1540" spans="1:19" x14ac:dyDescent="0.2">
      <c r="A1540" s="42">
        <f t="shared" si="71"/>
        <v>43585</v>
      </c>
      <c r="B1540" s="16">
        <v>0.51</v>
      </c>
      <c r="C1540" s="16">
        <v>91.31</v>
      </c>
      <c r="D1540" s="16">
        <v>26.27</v>
      </c>
      <c r="E1540" s="16">
        <v>24.23</v>
      </c>
      <c r="F1540" s="16">
        <v>30.14</v>
      </c>
      <c r="G1540" s="16">
        <v>2.93</v>
      </c>
      <c r="H1540" s="16">
        <v>6.7</v>
      </c>
      <c r="I1540" s="16">
        <v>11.18</v>
      </c>
      <c r="J1540" s="16">
        <v>2.77</v>
      </c>
      <c r="K1540" s="16">
        <v>11.79</v>
      </c>
      <c r="L1540" s="16">
        <v>26.2</v>
      </c>
      <c r="M1540" s="16">
        <v>27.305779211634281</v>
      </c>
      <c r="N1540" s="16">
        <f t="shared" si="69"/>
        <v>2.3160118076025684</v>
      </c>
      <c r="O1540" s="41">
        <f t="shared" si="70"/>
        <v>2.3160118076025684</v>
      </c>
      <c r="P1540" s="1">
        <v>6.28</v>
      </c>
      <c r="Q1540" s="16">
        <v>729.346</v>
      </c>
      <c r="S1540" s="1"/>
    </row>
    <row r="1541" spans="1:19" x14ac:dyDescent="0.2">
      <c r="A1541" s="42">
        <f t="shared" si="71"/>
        <v>43586</v>
      </c>
      <c r="B1541" s="16">
        <v>0</v>
      </c>
      <c r="C1541" s="16">
        <v>86.494</v>
      </c>
      <c r="D1541" s="16">
        <v>27.079000000000001</v>
      </c>
      <c r="E1541" s="16">
        <v>24.48</v>
      </c>
      <c r="F1541" s="16">
        <v>33.880000000000003</v>
      </c>
      <c r="G1541" s="16">
        <v>3.3279999999999998</v>
      </c>
      <c r="H1541" s="16">
        <v>8.06</v>
      </c>
      <c r="I1541" s="16">
        <v>357.85399999999998</v>
      </c>
      <c r="J1541" s="16">
        <v>4.149</v>
      </c>
      <c r="K1541" s="16">
        <v>16.422000000000001</v>
      </c>
      <c r="L1541" s="16">
        <v>26.207000000000001</v>
      </c>
      <c r="M1541" s="16">
        <v>36.656768103182365</v>
      </c>
      <c r="N1541" s="16">
        <f t="shared" si="69"/>
        <v>2.2321744064780393</v>
      </c>
      <c r="O1541" s="41">
        <f t="shared" si="70"/>
        <v>2.2321744064780393</v>
      </c>
      <c r="P1541" s="1">
        <v>8.8000000000000007</v>
      </c>
      <c r="Q1541" s="16">
        <v>729.44600000000003</v>
      </c>
      <c r="S1541" s="1"/>
    </row>
    <row r="1542" spans="1:19" x14ac:dyDescent="0.2">
      <c r="A1542" s="42">
        <f t="shared" si="71"/>
        <v>43587</v>
      </c>
      <c r="B1542" s="16">
        <v>0</v>
      </c>
      <c r="C1542" s="16">
        <v>86.736999999999995</v>
      </c>
      <c r="D1542" s="16">
        <v>26.725000000000001</v>
      </c>
      <c r="E1542" s="16">
        <v>24.39</v>
      </c>
      <c r="F1542" s="16">
        <v>31.18</v>
      </c>
      <c r="G1542" s="16">
        <v>4.3209999999999997</v>
      </c>
      <c r="H1542" s="16">
        <v>10.72</v>
      </c>
      <c r="I1542" s="16">
        <v>352.18099999999998</v>
      </c>
      <c r="J1542" s="16">
        <v>5.2869999999999999</v>
      </c>
      <c r="K1542" s="16">
        <v>21.544</v>
      </c>
      <c r="L1542" s="16">
        <v>26.23</v>
      </c>
      <c r="M1542" s="16">
        <v>47.201978215096325</v>
      </c>
      <c r="N1542" s="16">
        <f t="shared" si="69"/>
        <v>2.1909570281793691</v>
      </c>
      <c r="O1542" s="41">
        <f t="shared" si="70"/>
        <v>2.1909570281793691</v>
      </c>
      <c r="P1542" s="1">
        <v>12.154999999999999</v>
      </c>
      <c r="Q1542" s="16">
        <v>729.31299999999999</v>
      </c>
      <c r="S1542" s="1"/>
    </row>
    <row r="1543" spans="1:19" x14ac:dyDescent="0.2">
      <c r="A1543" s="42">
        <f t="shared" si="71"/>
        <v>43588</v>
      </c>
      <c r="B1543" s="16">
        <v>0</v>
      </c>
      <c r="C1543" s="16">
        <v>90.103999999999999</v>
      </c>
      <c r="D1543" s="16">
        <v>26.422999999999998</v>
      </c>
      <c r="E1543" s="16">
        <v>23.89</v>
      </c>
      <c r="F1543" s="16">
        <v>30.65</v>
      </c>
      <c r="G1543" s="16">
        <v>3.8239999999999998</v>
      </c>
      <c r="H1543" s="16">
        <v>8.5299999999999994</v>
      </c>
      <c r="I1543" s="16">
        <v>344.24200000000002</v>
      </c>
      <c r="J1543" s="16">
        <v>3.871</v>
      </c>
      <c r="K1543" s="16">
        <v>16.143000000000001</v>
      </c>
      <c r="L1543" s="16">
        <v>26.164000000000001</v>
      </c>
      <c r="M1543" s="16">
        <v>36.269868766993802</v>
      </c>
      <c r="N1543" s="16">
        <f t="shared" si="69"/>
        <v>2.2467861467505297</v>
      </c>
      <c r="O1543" s="41">
        <f t="shared" si="70"/>
        <v>2.2467861467505297</v>
      </c>
      <c r="P1543" s="1">
        <v>8.8369999999999997</v>
      </c>
      <c r="Q1543" s="16">
        <v>729.21699999999998</v>
      </c>
      <c r="S1543" s="1"/>
    </row>
    <row r="1544" spans="1:19" x14ac:dyDescent="0.2">
      <c r="A1544" s="42">
        <f t="shared" si="71"/>
        <v>43589</v>
      </c>
      <c r="B1544" s="16">
        <v>0</v>
      </c>
      <c r="C1544" s="16">
        <v>88.141000000000005</v>
      </c>
      <c r="D1544" s="16">
        <v>26.829000000000001</v>
      </c>
      <c r="E1544" s="16">
        <v>24.35</v>
      </c>
      <c r="F1544" s="16">
        <v>31.9</v>
      </c>
      <c r="G1544" s="16">
        <v>3.6269999999999998</v>
      </c>
      <c r="H1544" s="16">
        <v>10.02</v>
      </c>
      <c r="I1544" s="16">
        <v>354.93200000000002</v>
      </c>
      <c r="J1544" s="16">
        <v>4.6950000000000003</v>
      </c>
      <c r="K1544" s="16">
        <v>19.027999999999999</v>
      </c>
      <c r="L1544" s="16">
        <v>26.187999999999999</v>
      </c>
      <c r="M1544" s="16">
        <v>42.225941263531325</v>
      </c>
      <c r="N1544" s="16">
        <f t="shared" si="69"/>
        <v>2.2191476384029496</v>
      </c>
      <c r="O1544" s="41">
        <f t="shared" si="70"/>
        <v>2.2191476384029496</v>
      </c>
      <c r="P1544" s="1">
        <v>11.172000000000001</v>
      </c>
      <c r="Q1544" s="16">
        <v>729.08799999999997</v>
      </c>
      <c r="S1544" s="1"/>
    </row>
    <row r="1545" spans="1:19" x14ac:dyDescent="0.2">
      <c r="A1545" s="42">
        <f t="shared" si="71"/>
        <v>43590</v>
      </c>
      <c r="B1545" s="16">
        <v>0</v>
      </c>
      <c r="C1545" s="16">
        <v>91.397999999999996</v>
      </c>
      <c r="D1545" s="16">
        <v>26.536000000000001</v>
      </c>
      <c r="E1545" s="16">
        <v>24.41</v>
      </c>
      <c r="F1545" s="16">
        <v>30.32</v>
      </c>
      <c r="G1545" s="16">
        <v>3.3090000000000002</v>
      </c>
      <c r="H1545" s="16">
        <v>9.39</v>
      </c>
      <c r="I1545" s="16">
        <v>341.46899999999999</v>
      </c>
      <c r="J1545" s="16">
        <v>3.9769999999999999</v>
      </c>
      <c r="K1545" s="16">
        <v>17.248000000000001</v>
      </c>
      <c r="L1545" s="16">
        <v>26.074999999999999</v>
      </c>
      <c r="M1545" s="16">
        <v>38.121767018861995</v>
      </c>
      <c r="N1545" s="16">
        <f t="shared" si="69"/>
        <v>2.2102137650082323</v>
      </c>
      <c r="O1545" s="41">
        <f t="shared" si="70"/>
        <v>2.2102137650082323</v>
      </c>
      <c r="P1545" s="1">
        <v>9.5960000000000001</v>
      </c>
      <c r="Q1545" s="16">
        <v>728.44600000000003</v>
      </c>
      <c r="S1545" s="1"/>
    </row>
    <row r="1546" spans="1:19" x14ac:dyDescent="0.2">
      <c r="A1546" s="42">
        <f t="shared" si="71"/>
        <v>43591</v>
      </c>
      <c r="B1546" s="16">
        <v>6.0960000000000001</v>
      </c>
      <c r="C1546" s="16">
        <v>90.298000000000002</v>
      </c>
      <c r="D1546" s="16">
        <v>26.562999999999999</v>
      </c>
      <c r="E1546" s="16">
        <v>24.31</v>
      </c>
      <c r="F1546" s="16">
        <v>31.89</v>
      </c>
      <c r="G1546" s="16">
        <v>2.6920000000000002</v>
      </c>
      <c r="H1546" s="16">
        <v>8.4700000000000006</v>
      </c>
      <c r="I1546" s="16">
        <v>351.79199999999997</v>
      </c>
      <c r="J1546" s="16">
        <v>3.0910000000000002</v>
      </c>
      <c r="K1546" s="16">
        <v>12.868</v>
      </c>
      <c r="L1546" s="16">
        <v>26.079000000000001</v>
      </c>
      <c r="M1546" s="16">
        <v>29.162429465175173</v>
      </c>
      <c r="N1546" s="16">
        <f t="shared" si="69"/>
        <v>2.2662752148877194</v>
      </c>
      <c r="O1546" s="41">
        <f t="shared" si="70"/>
        <v>2.2662752148877194</v>
      </c>
      <c r="P1546" s="1">
        <v>6.827</v>
      </c>
      <c r="Q1546" s="16">
        <v>729.375</v>
      </c>
      <c r="S1546" s="1"/>
    </row>
    <row r="1547" spans="1:19" x14ac:dyDescent="0.2">
      <c r="A1547" s="42">
        <f t="shared" si="71"/>
        <v>43592</v>
      </c>
      <c r="B1547" s="16">
        <v>0.38100000000000001</v>
      </c>
      <c r="C1547" s="16">
        <v>91.552000000000007</v>
      </c>
      <c r="D1547" s="16">
        <v>26.716000000000001</v>
      </c>
      <c r="E1547" s="16">
        <v>24.42</v>
      </c>
      <c r="F1547" s="16">
        <v>32.56</v>
      </c>
      <c r="G1547" s="16">
        <v>2.4950000000000001</v>
      </c>
      <c r="H1547" s="16">
        <v>7.72</v>
      </c>
      <c r="I1547" s="16">
        <v>344.61700000000002</v>
      </c>
      <c r="J1547" s="16">
        <v>3.4910000000000001</v>
      </c>
      <c r="K1547" s="16">
        <v>15.289</v>
      </c>
      <c r="L1547" s="16">
        <v>25.991</v>
      </c>
      <c r="M1547" s="16">
        <v>34.51758975019159</v>
      </c>
      <c r="N1547" s="16">
        <f t="shared" ref="N1547:N1610" si="72">M1547/K1547</f>
        <v>2.257674782535914</v>
      </c>
      <c r="O1547" s="41">
        <f t="shared" ref="O1547:O1610" si="73">N1547-$N3322</f>
        <v>2.257674782535914</v>
      </c>
      <c r="P1547" s="1">
        <v>8.8569999999999993</v>
      </c>
      <c r="Q1547" s="16">
        <v>729.67499999999995</v>
      </c>
      <c r="S1547" s="1"/>
    </row>
    <row r="1548" spans="1:19" x14ac:dyDescent="0.2">
      <c r="A1548" s="42">
        <f t="shared" si="71"/>
        <v>43593</v>
      </c>
      <c r="B1548" s="16">
        <v>2.4130000000000003</v>
      </c>
      <c r="C1548" s="16">
        <v>93.353999999999999</v>
      </c>
      <c r="D1548" s="16">
        <v>25.744</v>
      </c>
      <c r="E1548" s="16">
        <v>24.29</v>
      </c>
      <c r="F1548" s="16">
        <v>32.26</v>
      </c>
      <c r="G1548" s="16">
        <v>2.7429999999999999</v>
      </c>
      <c r="H1548" s="16">
        <v>9.09</v>
      </c>
      <c r="I1548" s="16">
        <v>32.521000000000001</v>
      </c>
      <c r="J1548" s="16">
        <v>2.1349999999999998</v>
      </c>
      <c r="K1548" s="16">
        <v>8.4949999999999992</v>
      </c>
      <c r="L1548" s="16">
        <v>26.094999999999999</v>
      </c>
      <c r="M1548" s="16">
        <v>20.463588003182974</v>
      </c>
      <c r="N1548" s="16">
        <f t="shared" si="72"/>
        <v>2.4088979403393731</v>
      </c>
      <c r="O1548" s="41">
        <f t="shared" si="73"/>
        <v>2.4088979403393731</v>
      </c>
      <c r="P1548" s="1">
        <v>4.5720000000000001</v>
      </c>
      <c r="Q1548" s="16">
        <v>729.4</v>
      </c>
      <c r="S1548" s="1"/>
    </row>
    <row r="1549" spans="1:19" x14ac:dyDescent="0.2">
      <c r="A1549" s="42">
        <f t="shared" si="71"/>
        <v>43594</v>
      </c>
      <c r="B1549" s="16">
        <v>30.353000000000002</v>
      </c>
      <c r="C1549" s="16">
        <v>97.96</v>
      </c>
      <c r="D1549" s="16">
        <v>24.896000000000001</v>
      </c>
      <c r="E1549" s="16">
        <v>23.48</v>
      </c>
      <c r="F1549" s="16">
        <v>29.2</v>
      </c>
      <c r="G1549" s="16">
        <v>1.677</v>
      </c>
      <c r="H1549" s="16">
        <v>5.92</v>
      </c>
      <c r="I1549" s="16">
        <v>319.65199999999999</v>
      </c>
      <c r="J1549" s="16">
        <v>1.157</v>
      </c>
      <c r="K1549" s="16">
        <v>5.2610000000000001</v>
      </c>
      <c r="L1549" s="16">
        <v>26.047000000000001</v>
      </c>
      <c r="M1549" s="16">
        <v>12.915422146228595</v>
      </c>
      <c r="N1549" s="16">
        <f t="shared" si="72"/>
        <v>2.4549367318434889</v>
      </c>
      <c r="O1549" s="41">
        <f t="shared" si="73"/>
        <v>2.4549367318434889</v>
      </c>
      <c r="P1549" s="1">
        <v>3.1560000000000001</v>
      </c>
      <c r="Q1549" s="16">
        <v>729.66300000000001</v>
      </c>
      <c r="S1549" s="1"/>
    </row>
    <row r="1550" spans="1:19" x14ac:dyDescent="0.2">
      <c r="A1550" s="42">
        <f t="shared" ref="A1550:A1613" si="74">A1549+1</f>
        <v>43595</v>
      </c>
      <c r="B1550" s="16">
        <v>15.620999999999999</v>
      </c>
      <c r="C1550" s="16">
        <v>94.572000000000003</v>
      </c>
      <c r="D1550" s="16">
        <v>25.202000000000002</v>
      </c>
      <c r="E1550" s="16">
        <v>22.98</v>
      </c>
      <c r="F1550" s="16">
        <v>29.21</v>
      </c>
      <c r="G1550" s="16">
        <v>1.86</v>
      </c>
      <c r="H1550" s="16">
        <v>6.31</v>
      </c>
      <c r="I1550" s="16">
        <v>188.488</v>
      </c>
      <c r="J1550" s="16">
        <v>2.677</v>
      </c>
      <c r="K1550" s="16">
        <v>12.462</v>
      </c>
      <c r="L1550" s="16">
        <v>26.024000000000001</v>
      </c>
      <c r="M1550" s="16">
        <v>29.28745030918251</v>
      </c>
      <c r="N1550" s="16">
        <f t="shared" si="72"/>
        <v>2.3501404517077926</v>
      </c>
      <c r="O1550" s="41">
        <f t="shared" si="73"/>
        <v>2.3501404517077926</v>
      </c>
      <c r="P1550" s="1">
        <v>8.2409999999999997</v>
      </c>
      <c r="Q1550" s="16">
        <v>729.81299999999999</v>
      </c>
      <c r="S1550" s="1"/>
    </row>
    <row r="1551" spans="1:19" x14ac:dyDescent="0.2">
      <c r="A1551" s="42">
        <f t="shared" si="74"/>
        <v>43596</v>
      </c>
      <c r="B1551" s="16">
        <v>12.192</v>
      </c>
      <c r="C1551" s="16">
        <v>92.51</v>
      </c>
      <c r="D1551" s="16">
        <v>25.402999999999999</v>
      </c>
      <c r="E1551" s="16">
        <v>23.59</v>
      </c>
      <c r="F1551" s="16">
        <v>29.72</v>
      </c>
      <c r="G1551" s="16">
        <v>1.7230000000000001</v>
      </c>
      <c r="H1551" s="16">
        <v>7.8</v>
      </c>
      <c r="I1551" s="16">
        <v>118.23699999999999</v>
      </c>
      <c r="J1551" s="16">
        <v>2.2029999999999998</v>
      </c>
      <c r="K1551" s="16">
        <v>9.8160000000000007</v>
      </c>
      <c r="L1551" s="16">
        <v>26.04</v>
      </c>
      <c r="M1551" s="16">
        <v>23.287227397104044</v>
      </c>
      <c r="N1551" s="16">
        <f t="shared" si="72"/>
        <v>2.3723744292078282</v>
      </c>
      <c r="O1551" s="41">
        <f t="shared" si="73"/>
        <v>2.3723744292078282</v>
      </c>
      <c r="P1551" s="1">
        <v>5.5549999999999997</v>
      </c>
      <c r="Q1551" s="16">
        <v>730.02499999999998</v>
      </c>
      <c r="S1551" s="1"/>
    </row>
    <row r="1552" spans="1:19" x14ac:dyDescent="0.2">
      <c r="A1552" s="42">
        <f t="shared" si="74"/>
        <v>43597</v>
      </c>
      <c r="B1552" s="16">
        <v>0.38100000000000001</v>
      </c>
      <c r="C1552" s="16">
        <v>91.391999999999996</v>
      </c>
      <c r="D1552" s="16">
        <v>26.274000000000001</v>
      </c>
      <c r="E1552" s="16">
        <v>23.85</v>
      </c>
      <c r="F1552" s="16">
        <v>30.83</v>
      </c>
      <c r="G1552" s="16">
        <v>2.847</v>
      </c>
      <c r="H1552" s="16">
        <v>8.57</v>
      </c>
      <c r="I1552" s="16">
        <v>340.10599999999999</v>
      </c>
      <c r="J1552" s="16">
        <v>5.032</v>
      </c>
      <c r="K1552" s="16">
        <v>22.271000000000001</v>
      </c>
      <c r="L1552" s="16">
        <v>25.981999999999999</v>
      </c>
      <c r="M1552" s="16">
        <v>49.418225395215337</v>
      </c>
      <c r="N1552" s="16">
        <f t="shared" si="72"/>
        <v>2.2189495485256763</v>
      </c>
      <c r="O1552" s="41">
        <f t="shared" si="73"/>
        <v>2.2189495485256763</v>
      </c>
      <c r="P1552" s="1">
        <v>13.204000000000001</v>
      </c>
      <c r="Q1552" s="16">
        <v>729.81700000000001</v>
      </c>
      <c r="S1552" s="1"/>
    </row>
    <row r="1553" spans="1:19" x14ac:dyDescent="0.2">
      <c r="A1553" s="42">
        <f t="shared" si="74"/>
        <v>43598</v>
      </c>
      <c r="B1553" s="16">
        <v>0.63500000000000001</v>
      </c>
      <c r="C1553" s="16">
        <v>92.831000000000003</v>
      </c>
      <c r="D1553" s="16">
        <v>26.308</v>
      </c>
      <c r="E1553" s="16">
        <v>24.2</v>
      </c>
      <c r="F1553" s="16">
        <v>31.88</v>
      </c>
      <c r="G1553" s="16">
        <v>2.5939999999999999</v>
      </c>
      <c r="H1553" s="16">
        <v>6.59</v>
      </c>
      <c r="I1553" s="16">
        <v>332.01</v>
      </c>
      <c r="J1553" s="16">
        <v>3.3740000000000001</v>
      </c>
      <c r="K1553" s="16">
        <v>14.779</v>
      </c>
      <c r="L1553" s="16">
        <v>25.94</v>
      </c>
      <c r="M1553" s="16">
        <v>33.769279086786234</v>
      </c>
      <c r="N1553" s="16">
        <f t="shared" si="72"/>
        <v>2.2849502054798183</v>
      </c>
      <c r="O1553" s="41">
        <f t="shared" si="73"/>
        <v>2.2849502054798183</v>
      </c>
      <c r="P1553" s="1">
        <v>8.7530000000000001</v>
      </c>
      <c r="Q1553" s="16">
        <v>730.13300000000004</v>
      </c>
      <c r="S1553" s="1"/>
    </row>
    <row r="1554" spans="1:19" x14ac:dyDescent="0.2">
      <c r="A1554" s="42">
        <f t="shared" si="74"/>
        <v>43599</v>
      </c>
      <c r="B1554" s="16">
        <v>79.503999999999991</v>
      </c>
      <c r="C1554" s="16">
        <v>92.346000000000004</v>
      </c>
      <c r="D1554" s="16">
        <v>26.204000000000001</v>
      </c>
      <c r="E1554" s="16">
        <v>23.73</v>
      </c>
      <c r="F1554" s="16">
        <v>31.87</v>
      </c>
      <c r="G1554" s="16">
        <v>1.8520000000000001</v>
      </c>
      <c r="H1554" s="16">
        <v>8.25</v>
      </c>
      <c r="I1554" s="16">
        <v>134.42099999999999</v>
      </c>
      <c r="J1554" s="16">
        <v>3.8490000000000002</v>
      </c>
      <c r="K1554" s="16">
        <v>17.189</v>
      </c>
      <c r="L1554" s="16">
        <v>25.9</v>
      </c>
      <c r="M1554" s="16">
        <v>38.747389639081142</v>
      </c>
      <c r="N1554" s="16">
        <f t="shared" si="72"/>
        <v>2.2541968490942548</v>
      </c>
      <c r="O1554" s="41">
        <f t="shared" si="73"/>
        <v>2.2541968490942548</v>
      </c>
      <c r="P1554" s="1">
        <v>11.18</v>
      </c>
      <c r="Q1554" s="16">
        <v>730.17499999999995</v>
      </c>
      <c r="S1554" s="1"/>
    </row>
    <row r="1555" spans="1:19" x14ac:dyDescent="0.2">
      <c r="A1555" s="42">
        <f t="shared" si="74"/>
        <v>43600</v>
      </c>
      <c r="B1555" s="16">
        <v>37.972999999999999</v>
      </c>
      <c r="C1555" s="16">
        <v>95.254999999999995</v>
      </c>
      <c r="D1555" s="16">
        <v>24.637</v>
      </c>
      <c r="E1555" s="16">
        <v>22.54</v>
      </c>
      <c r="F1555" s="16">
        <v>29.16</v>
      </c>
      <c r="G1555" s="16">
        <v>1.8420000000000001</v>
      </c>
      <c r="H1555" s="16">
        <v>8.27</v>
      </c>
      <c r="I1555" s="16">
        <v>107.04300000000001</v>
      </c>
      <c r="J1555" s="16">
        <v>1.458</v>
      </c>
      <c r="K1555" s="16">
        <v>6.9420000000000002</v>
      </c>
      <c r="L1555" s="16">
        <v>25.954000000000001</v>
      </c>
      <c r="M1555" s="16">
        <v>16.685055473139528</v>
      </c>
      <c r="N1555" s="16">
        <f t="shared" si="72"/>
        <v>2.403494018026437</v>
      </c>
      <c r="O1555" s="41">
        <f t="shared" si="73"/>
        <v>2.403494018026437</v>
      </c>
      <c r="P1555" s="1">
        <v>3.645</v>
      </c>
      <c r="Q1555" s="16">
        <v>730.23800000000006</v>
      </c>
      <c r="S1555" s="1"/>
    </row>
    <row r="1556" spans="1:19" x14ac:dyDescent="0.2">
      <c r="A1556" s="42">
        <f t="shared" si="74"/>
        <v>43601</v>
      </c>
      <c r="B1556" s="16">
        <v>0.63500000000000001</v>
      </c>
      <c r="C1556" s="16">
        <v>92.265000000000001</v>
      </c>
      <c r="D1556" s="16">
        <v>26.231999999999999</v>
      </c>
      <c r="E1556" s="16">
        <v>23.73</v>
      </c>
      <c r="F1556" s="16">
        <v>32.51</v>
      </c>
      <c r="G1556" s="16">
        <v>2.1459999999999999</v>
      </c>
      <c r="H1556" s="16">
        <v>9.15</v>
      </c>
      <c r="I1556" s="16">
        <v>351.73200000000003</v>
      </c>
      <c r="J1556" s="16">
        <v>4.2240000000000002</v>
      </c>
      <c r="K1556" s="16">
        <v>18.824000000000002</v>
      </c>
      <c r="L1556" s="16">
        <v>25.878</v>
      </c>
      <c r="M1556" s="16">
        <v>42.611371799202871</v>
      </c>
      <c r="N1556" s="16">
        <f t="shared" si="72"/>
        <v>2.263672535019277</v>
      </c>
      <c r="O1556" s="41">
        <f t="shared" si="73"/>
        <v>2.263672535019277</v>
      </c>
      <c r="P1556" s="1">
        <v>11.238</v>
      </c>
      <c r="Q1556" s="16">
        <v>730.35400000000004</v>
      </c>
      <c r="S1556" s="1"/>
    </row>
    <row r="1557" spans="1:19" x14ac:dyDescent="0.2">
      <c r="A1557" s="42">
        <f t="shared" si="74"/>
        <v>43602</v>
      </c>
      <c r="B1557" s="16">
        <v>22.097999999999999</v>
      </c>
      <c r="C1557" s="16">
        <v>95.977000000000004</v>
      </c>
      <c r="D1557" s="16">
        <v>25.356999999999999</v>
      </c>
      <c r="E1557" s="16">
        <v>23.65</v>
      </c>
      <c r="F1557" s="16">
        <v>31.67</v>
      </c>
      <c r="G1557" s="16">
        <v>1.611</v>
      </c>
      <c r="H1557" s="16">
        <v>8.2100000000000009</v>
      </c>
      <c r="I1557" s="16">
        <v>327.47399999999999</v>
      </c>
      <c r="J1557" s="16">
        <v>2.1240000000000001</v>
      </c>
      <c r="K1557" s="16">
        <v>9.5039999999999996</v>
      </c>
      <c r="L1557" s="16">
        <v>25.896000000000001</v>
      </c>
      <c r="M1557" s="16">
        <v>22.351515067733299</v>
      </c>
      <c r="N1557" s="16">
        <f t="shared" si="72"/>
        <v>2.3518008278338911</v>
      </c>
      <c r="O1557" s="41">
        <f t="shared" si="73"/>
        <v>2.3518008278338911</v>
      </c>
      <c r="P1557" s="1">
        <v>5.6689999999999996</v>
      </c>
      <c r="Q1557" s="16">
        <v>729.904</v>
      </c>
      <c r="S1557" s="1"/>
    </row>
    <row r="1558" spans="1:19" x14ac:dyDescent="0.2">
      <c r="A1558" s="42">
        <f t="shared" si="74"/>
        <v>43603</v>
      </c>
      <c r="B1558" s="16">
        <v>2.9210000000000003</v>
      </c>
      <c r="C1558" s="16">
        <v>97.373000000000005</v>
      </c>
      <c r="D1558" s="16">
        <v>24.905999999999999</v>
      </c>
      <c r="E1558" s="16">
        <v>23.69</v>
      </c>
      <c r="F1558" s="16">
        <v>28.29</v>
      </c>
      <c r="G1558" s="16">
        <v>1.5640000000000001</v>
      </c>
      <c r="H1558" s="16">
        <v>5.72</v>
      </c>
      <c r="I1558" s="16">
        <v>281.404</v>
      </c>
      <c r="J1558" s="16">
        <v>2.2280000000000002</v>
      </c>
      <c r="K1558" s="16">
        <v>10.396000000000001</v>
      </c>
      <c r="L1558" s="16">
        <v>25.872</v>
      </c>
      <c r="M1558" s="16">
        <v>24.771666319626544</v>
      </c>
      <c r="N1558" s="16">
        <f t="shared" si="72"/>
        <v>2.3828074566781976</v>
      </c>
      <c r="O1558" s="41">
        <f t="shared" si="73"/>
        <v>2.3828074566781976</v>
      </c>
      <c r="P1558" s="1">
        <v>7.2270000000000003</v>
      </c>
      <c r="Q1558" s="16">
        <v>729.74199999999996</v>
      </c>
      <c r="S1558" s="1"/>
    </row>
    <row r="1559" spans="1:19" x14ac:dyDescent="0.2">
      <c r="A1559" s="42">
        <f t="shared" si="74"/>
        <v>43604</v>
      </c>
      <c r="B1559" s="16">
        <v>52.326000000000001</v>
      </c>
      <c r="C1559" s="16">
        <v>96.194000000000003</v>
      </c>
      <c r="D1559" s="16">
        <v>24.65</v>
      </c>
      <c r="E1559" s="16">
        <v>22.58</v>
      </c>
      <c r="F1559" s="16">
        <v>29.66</v>
      </c>
      <c r="G1559" s="16">
        <v>1.63</v>
      </c>
      <c r="H1559" s="16">
        <v>9.82</v>
      </c>
      <c r="I1559" s="16">
        <v>340.36500000000001</v>
      </c>
      <c r="J1559" s="16">
        <v>2.302</v>
      </c>
      <c r="K1559" s="16">
        <v>10.859</v>
      </c>
      <c r="L1559" s="16">
        <v>25.9</v>
      </c>
      <c r="M1559" s="16">
        <v>25.104652036837514</v>
      </c>
      <c r="N1559" s="16">
        <f t="shared" si="72"/>
        <v>2.3118751300154261</v>
      </c>
      <c r="O1559" s="41">
        <f t="shared" si="73"/>
        <v>2.3118751300154261</v>
      </c>
      <c r="P1559" s="1">
        <v>6.4909999999999997</v>
      </c>
      <c r="Q1559" s="16">
        <v>729.39200000000005</v>
      </c>
      <c r="S1559" s="1"/>
    </row>
    <row r="1560" spans="1:19" x14ac:dyDescent="0.2">
      <c r="A1560" s="42">
        <f t="shared" si="74"/>
        <v>43605</v>
      </c>
      <c r="B1560" s="16">
        <v>1.778</v>
      </c>
      <c r="C1560" s="16">
        <v>96.638000000000005</v>
      </c>
      <c r="D1560" s="16">
        <v>24.658000000000001</v>
      </c>
      <c r="E1560" s="16">
        <v>23.44</v>
      </c>
      <c r="F1560" s="16">
        <v>30.7</v>
      </c>
      <c r="G1560" s="16">
        <v>1.6519999999999999</v>
      </c>
      <c r="H1560" s="16">
        <v>6.02</v>
      </c>
      <c r="I1560" s="16">
        <v>126.164</v>
      </c>
      <c r="J1560" s="16">
        <v>1.7370000000000001</v>
      </c>
      <c r="K1560" s="16">
        <v>8.1359999999999992</v>
      </c>
      <c r="L1560" s="16">
        <v>25.859000000000002</v>
      </c>
      <c r="M1560" s="16">
        <v>19.685987729467676</v>
      </c>
      <c r="N1560" s="16">
        <f t="shared" si="72"/>
        <v>2.4196150109965191</v>
      </c>
      <c r="O1560" s="41">
        <f t="shared" si="73"/>
        <v>2.4196150109965191</v>
      </c>
      <c r="P1560" s="1">
        <v>4.29</v>
      </c>
      <c r="Q1560" s="16">
        <v>729.404</v>
      </c>
      <c r="S1560" s="1"/>
    </row>
    <row r="1561" spans="1:19" x14ac:dyDescent="0.2">
      <c r="A1561" s="42">
        <f t="shared" si="74"/>
        <v>43606</v>
      </c>
      <c r="B1561" s="16">
        <v>2.286</v>
      </c>
      <c r="C1561" s="16">
        <v>93.69</v>
      </c>
      <c r="D1561" s="16">
        <v>25.408999999999999</v>
      </c>
      <c r="E1561" s="16">
        <v>22.81</v>
      </c>
      <c r="F1561" s="16">
        <v>30.25</v>
      </c>
      <c r="G1561" s="16">
        <v>2.7280000000000002</v>
      </c>
      <c r="H1561" s="16">
        <v>10.66</v>
      </c>
      <c r="I1561" s="16">
        <v>146.88300000000001</v>
      </c>
      <c r="J1561" s="16">
        <v>3.9049999999999998</v>
      </c>
      <c r="K1561" s="16">
        <v>18.242999999999999</v>
      </c>
      <c r="L1561" s="16">
        <v>25.806999999999999</v>
      </c>
      <c r="M1561" s="16">
        <v>41.017377638116933</v>
      </c>
      <c r="N1561" s="16">
        <f t="shared" si="72"/>
        <v>2.2483899379552121</v>
      </c>
      <c r="O1561" s="41">
        <f t="shared" si="73"/>
        <v>2.2483899379552121</v>
      </c>
      <c r="P1561" s="1">
        <v>11.853999999999999</v>
      </c>
      <c r="Q1561" s="16">
        <v>729.31299999999999</v>
      </c>
      <c r="S1561" s="1"/>
    </row>
    <row r="1562" spans="1:19" x14ac:dyDescent="0.2">
      <c r="A1562" s="42">
        <f t="shared" si="74"/>
        <v>43607</v>
      </c>
      <c r="B1562" s="16">
        <v>15.367000000000001</v>
      </c>
      <c r="C1562" s="16">
        <v>96.131</v>
      </c>
      <c r="D1562" s="16">
        <v>25.187999999999999</v>
      </c>
      <c r="E1562" s="16">
        <v>23.66</v>
      </c>
      <c r="F1562" s="16">
        <v>29.3</v>
      </c>
      <c r="G1562" s="16">
        <v>2.3940000000000001</v>
      </c>
      <c r="H1562" s="16">
        <v>9.33</v>
      </c>
      <c r="I1562" s="16">
        <v>122.08799999999999</v>
      </c>
      <c r="J1562" s="16">
        <v>2.0030000000000001</v>
      </c>
      <c r="K1562" s="16">
        <v>9.5790000000000006</v>
      </c>
      <c r="L1562" s="16">
        <v>25.777000000000001</v>
      </c>
      <c r="M1562" s="16">
        <v>22.724331198964578</v>
      </c>
      <c r="N1562" s="16">
        <f t="shared" si="72"/>
        <v>2.3723072553465472</v>
      </c>
      <c r="O1562" s="41">
        <f t="shared" si="73"/>
        <v>2.3723072553465472</v>
      </c>
      <c r="P1562" s="1">
        <v>5.3330000000000002</v>
      </c>
      <c r="Q1562" s="16">
        <v>729.625</v>
      </c>
      <c r="S1562" s="1"/>
    </row>
    <row r="1563" spans="1:19" x14ac:dyDescent="0.2">
      <c r="A1563" s="42">
        <f t="shared" si="74"/>
        <v>43608</v>
      </c>
      <c r="B1563" s="16">
        <v>2.1589999999999998</v>
      </c>
      <c r="C1563" s="16">
        <v>91.914000000000001</v>
      </c>
      <c r="D1563" s="16">
        <v>26.097000000000001</v>
      </c>
      <c r="E1563" s="16">
        <v>23.92</v>
      </c>
      <c r="F1563" s="16">
        <v>31.8</v>
      </c>
      <c r="G1563" s="16">
        <v>2.1</v>
      </c>
      <c r="H1563" s="16">
        <v>7.47</v>
      </c>
      <c r="I1563" s="16">
        <v>90.741</v>
      </c>
      <c r="J1563" s="16">
        <v>3.331</v>
      </c>
      <c r="K1563" s="16">
        <v>14.369</v>
      </c>
      <c r="L1563" s="16">
        <v>25.741</v>
      </c>
      <c r="M1563" s="16">
        <v>32.826481954921647</v>
      </c>
      <c r="N1563" s="16">
        <f t="shared" si="72"/>
        <v>2.2845348983869194</v>
      </c>
      <c r="O1563" s="41">
        <f t="shared" si="73"/>
        <v>2.2845348983869194</v>
      </c>
      <c r="P1563" s="1">
        <v>7.7240000000000002</v>
      </c>
      <c r="Q1563" s="16">
        <v>729.97900000000004</v>
      </c>
      <c r="S1563" s="1"/>
    </row>
    <row r="1564" spans="1:19" x14ac:dyDescent="0.2">
      <c r="A1564" s="42">
        <f t="shared" si="74"/>
        <v>43609</v>
      </c>
      <c r="B1564" s="16">
        <v>1.651</v>
      </c>
      <c r="C1564" s="16">
        <v>92.948999999999998</v>
      </c>
      <c r="D1564" s="16">
        <v>25.872</v>
      </c>
      <c r="E1564" s="16">
        <v>23.54</v>
      </c>
      <c r="F1564" s="16">
        <v>31.01</v>
      </c>
      <c r="G1564" s="16">
        <v>1.9410000000000001</v>
      </c>
      <c r="H1564" s="16">
        <v>6.25</v>
      </c>
      <c r="I1564" s="16">
        <v>156.422</v>
      </c>
      <c r="J1564" s="16">
        <v>3.5920000000000001</v>
      </c>
      <c r="K1564" s="16">
        <v>15.625</v>
      </c>
      <c r="L1564" s="16">
        <v>25.710999999999999</v>
      </c>
      <c r="M1564" s="16">
        <v>35.445353276764351</v>
      </c>
      <c r="N1564" s="16">
        <f t="shared" si="72"/>
        <v>2.2685026097129186</v>
      </c>
      <c r="O1564" s="41">
        <f t="shared" si="73"/>
        <v>2.2685026097129186</v>
      </c>
      <c r="P1564" s="1">
        <v>9.9090000000000007</v>
      </c>
      <c r="Q1564" s="16">
        <v>729.74199999999996</v>
      </c>
      <c r="S1564" s="1"/>
    </row>
    <row r="1565" spans="1:19" x14ac:dyDescent="0.2">
      <c r="A1565" s="42">
        <f t="shared" si="74"/>
        <v>43610</v>
      </c>
      <c r="B1565" s="16">
        <v>0</v>
      </c>
      <c r="C1565" s="16">
        <v>87.619</v>
      </c>
      <c r="D1565" s="16">
        <v>26.378</v>
      </c>
      <c r="E1565" s="16">
        <v>23.16</v>
      </c>
      <c r="F1565" s="16">
        <v>31.49</v>
      </c>
      <c r="G1565" s="16">
        <v>2.5329999999999999</v>
      </c>
      <c r="H1565" s="16">
        <v>8.33</v>
      </c>
      <c r="I1565" s="16">
        <v>129.88900000000001</v>
      </c>
      <c r="J1565" s="16">
        <v>4.5469999999999997</v>
      </c>
      <c r="K1565" s="16">
        <v>19.448</v>
      </c>
      <c r="L1565" s="16">
        <v>25.731999999999999</v>
      </c>
      <c r="M1565" s="16">
        <v>43.229564016806528</v>
      </c>
      <c r="N1565" s="16">
        <f t="shared" si="72"/>
        <v>2.2228282608394965</v>
      </c>
      <c r="O1565" s="41">
        <f t="shared" si="73"/>
        <v>2.2228282608394965</v>
      </c>
      <c r="P1565" s="1">
        <v>11.757</v>
      </c>
      <c r="Q1565" s="16">
        <v>729.74199999999996</v>
      </c>
      <c r="S1565" s="1"/>
    </row>
    <row r="1566" spans="1:19" x14ac:dyDescent="0.2">
      <c r="A1566" s="42">
        <f t="shared" si="74"/>
        <v>43611</v>
      </c>
      <c r="B1566" s="16">
        <v>0.127</v>
      </c>
      <c r="C1566" s="16">
        <v>92.15</v>
      </c>
      <c r="D1566" s="16">
        <v>26.016999999999999</v>
      </c>
      <c r="E1566" s="16">
        <v>23.99</v>
      </c>
      <c r="F1566" s="16">
        <v>30.69</v>
      </c>
      <c r="G1566" s="16">
        <v>1.974</v>
      </c>
      <c r="H1566" s="16">
        <v>7.59</v>
      </c>
      <c r="I1566" s="16">
        <v>154.63</v>
      </c>
      <c r="J1566" s="16">
        <v>3.8639999999999999</v>
      </c>
      <c r="K1566" s="16">
        <v>17.198</v>
      </c>
      <c r="L1566" s="16">
        <v>25.686</v>
      </c>
      <c r="M1566" s="16">
        <v>38.875175284061697</v>
      </c>
      <c r="N1566" s="16">
        <f t="shared" si="72"/>
        <v>2.2604474522654785</v>
      </c>
      <c r="O1566" s="41">
        <f t="shared" si="73"/>
        <v>2.2604474522654785</v>
      </c>
      <c r="P1566" s="1">
        <v>10.523</v>
      </c>
      <c r="Q1566" s="16">
        <v>730.06700000000001</v>
      </c>
      <c r="S1566" s="1"/>
    </row>
    <row r="1567" spans="1:19" x14ac:dyDescent="0.2">
      <c r="A1567" s="42">
        <f t="shared" si="74"/>
        <v>43612</v>
      </c>
      <c r="B1567" s="16">
        <v>0</v>
      </c>
      <c r="C1567" s="16">
        <v>92.766000000000005</v>
      </c>
      <c r="D1567" s="16">
        <v>25.815000000000001</v>
      </c>
      <c r="E1567" s="16">
        <v>23.17</v>
      </c>
      <c r="F1567" s="16">
        <v>32.24</v>
      </c>
      <c r="G1567" s="16">
        <v>2.7679999999999998</v>
      </c>
      <c r="H1567" s="16">
        <v>8.92</v>
      </c>
      <c r="I1567" s="16">
        <v>167.22499999999999</v>
      </c>
      <c r="J1567" s="16">
        <v>3.7290000000000001</v>
      </c>
      <c r="K1567" s="16">
        <v>16.597999999999999</v>
      </c>
      <c r="L1567" s="16">
        <v>25.637</v>
      </c>
      <c r="M1567" s="16">
        <v>36.872854579244809</v>
      </c>
      <c r="N1567" s="16">
        <f t="shared" si="72"/>
        <v>2.2215239534428735</v>
      </c>
      <c r="O1567" s="41">
        <f t="shared" si="73"/>
        <v>2.2215239534428735</v>
      </c>
      <c r="P1567" s="1">
        <v>10.433999999999999</v>
      </c>
      <c r="Q1567" s="16">
        <v>729.89599999999996</v>
      </c>
      <c r="S1567" s="1"/>
    </row>
    <row r="1568" spans="1:19" x14ac:dyDescent="0.2">
      <c r="A1568" s="42">
        <f t="shared" si="74"/>
        <v>43613</v>
      </c>
      <c r="B1568" s="16">
        <v>0</v>
      </c>
      <c r="C1568" s="16">
        <v>88.024000000000001</v>
      </c>
      <c r="D1568" s="16">
        <v>26.045000000000002</v>
      </c>
      <c r="E1568" s="16">
        <v>23.06</v>
      </c>
      <c r="F1568" s="16">
        <v>31.78</v>
      </c>
      <c r="G1568" s="16">
        <v>2.48</v>
      </c>
      <c r="H1568" s="16">
        <v>8.15</v>
      </c>
      <c r="I1568" s="16">
        <v>165.28200000000001</v>
      </c>
      <c r="J1568" s="16">
        <v>5.048</v>
      </c>
      <c r="K1568" s="16">
        <v>22.422000000000001</v>
      </c>
      <c r="L1568" s="16">
        <v>25.771999999999998</v>
      </c>
      <c r="M1568" s="16">
        <v>49.89739996388478</v>
      </c>
      <c r="N1568" s="16">
        <f t="shared" si="72"/>
        <v>2.2253768603998205</v>
      </c>
      <c r="O1568" s="41">
        <f t="shared" si="73"/>
        <v>2.2253768603998205</v>
      </c>
      <c r="P1568" s="1">
        <v>13.443</v>
      </c>
      <c r="Q1568" s="16">
        <v>729.98299999999995</v>
      </c>
      <c r="S1568" s="1"/>
    </row>
    <row r="1569" spans="1:19" x14ac:dyDescent="0.2">
      <c r="A1569" s="42">
        <f t="shared" si="74"/>
        <v>43614</v>
      </c>
      <c r="B1569" s="16">
        <v>2.1589999999999998</v>
      </c>
      <c r="C1569" s="16">
        <v>89.572000000000003</v>
      </c>
      <c r="D1569" s="16">
        <v>25.872</v>
      </c>
      <c r="E1569" s="16">
        <v>23.37</v>
      </c>
      <c r="F1569" s="16">
        <v>31.8</v>
      </c>
      <c r="G1569" s="16">
        <v>2.2650000000000001</v>
      </c>
      <c r="H1569" s="16">
        <v>7.49</v>
      </c>
      <c r="I1569" s="16">
        <v>160.18799999999999</v>
      </c>
      <c r="J1569" s="16">
        <v>3.3210000000000002</v>
      </c>
      <c r="K1569" s="16">
        <v>14.784000000000001</v>
      </c>
      <c r="L1569" s="16">
        <v>25.702000000000002</v>
      </c>
      <c r="M1569" s="16">
        <v>33.504635793631806</v>
      </c>
      <c r="N1569" s="16">
        <f t="shared" si="72"/>
        <v>2.2662767717553982</v>
      </c>
      <c r="O1569" s="41">
        <f t="shared" si="73"/>
        <v>2.2662767717553982</v>
      </c>
      <c r="P1569" s="1">
        <v>8.1609999999999996</v>
      </c>
      <c r="Q1569" s="16">
        <v>730.15</v>
      </c>
      <c r="S1569" s="1"/>
    </row>
    <row r="1570" spans="1:19" x14ac:dyDescent="0.2">
      <c r="A1570" s="42">
        <f t="shared" si="74"/>
        <v>43615</v>
      </c>
      <c r="B1570" s="16">
        <v>35.179000000000002</v>
      </c>
      <c r="C1570" s="16">
        <v>95.212000000000003</v>
      </c>
      <c r="D1570" s="16">
        <v>25.68</v>
      </c>
      <c r="E1570" s="16">
        <v>23.2</v>
      </c>
      <c r="F1570" s="16">
        <v>30.68</v>
      </c>
      <c r="G1570" s="16">
        <v>1.7649999999999999</v>
      </c>
      <c r="H1570" s="16">
        <v>6.06</v>
      </c>
      <c r="I1570" s="16">
        <v>139.91399999999999</v>
      </c>
      <c r="J1570" s="16">
        <v>2.59</v>
      </c>
      <c r="K1570" s="16">
        <v>12.112</v>
      </c>
      <c r="L1570" s="16">
        <v>25.597000000000001</v>
      </c>
      <c r="M1570" s="16">
        <v>27.97529304730315</v>
      </c>
      <c r="N1570" s="16">
        <f t="shared" si="72"/>
        <v>2.3097170613691507</v>
      </c>
      <c r="O1570" s="41">
        <f t="shared" si="73"/>
        <v>2.3097170613691507</v>
      </c>
      <c r="P1570" s="1">
        <v>6.8049999999999997</v>
      </c>
      <c r="Q1570" s="16">
        <v>730.95</v>
      </c>
      <c r="S1570" s="1"/>
    </row>
    <row r="1571" spans="1:19" x14ac:dyDescent="0.2">
      <c r="A1571" s="42">
        <f t="shared" si="74"/>
        <v>43616</v>
      </c>
      <c r="B1571" s="16">
        <v>18.033999999999999</v>
      </c>
      <c r="C1571" s="16">
        <v>96.84</v>
      </c>
      <c r="D1571" s="16">
        <v>25.382999999999999</v>
      </c>
      <c r="E1571" s="16">
        <v>23.73</v>
      </c>
      <c r="F1571" s="16">
        <v>30.9</v>
      </c>
      <c r="G1571" s="16">
        <v>1.7430000000000001</v>
      </c>
      <c r="H1571" s="16">
        <v>7.37</v>
      </c>
      <c r="I1571" s="16">
        <v>5.2549999999999999</v>
      </c>
      <c r="J1571" s="16">
        <v>1.681</v>
      </c>
      <c r="K1571" s="16">
        <v>7.8390000000000004</v>
      </c>
      <c r="L1571" s="16">
        <v>25.565000000000001</v>
      </c>
      <c r="M1571" s="16">
        <v>18.37987846971722</v>
      </c>
      <c r="N1571" s="16">
        <f t="shared" si="72"/>
        <v>2.344671319009723</v>
      </c>
      <c r="O1571" s="41">
        <f t="shared" si="73"/>
        <v>2.344671319009723</v>
      </c>
      <c r="P1571" s="1">
        <v>4.077</v>
      </c>
      <c r="Q1571" s="16">
        <v>731.11699999999996</v>
      </c>
      <c r="S1571" s="1"/>
    </row>
    <row r="1572" spans="1:19" x14ac:dyDescent="0.2">
      <c r="A1572" s="42">
        <f t="shared" si="74"/>
        <v>43617</v>
      </c>
      <c r="B1572" s="16">
        <v>30.353000000000002</v>
      </c>
      <c r="C1572" s="16">
        <v>94.352000000000004</v>
      </c>
      <c r="D1572" s="16">
        <v>24.914999999999999</v>
      </c>
      <c r="E1572" s="16">
        <v>22.3</v>
      </c>
      <c r="F1572" s="16">
        <v>30.89</v>
      </c>
      <c r="G1572" s="16">
        <v>1.6659999999999999</v>
      </c>
      <c r="H1572" s="16">
        <v>7.9</v>
      </c>
      <c r="I1572" s="16">
        <v>123.485</v>
      </c>
      <c r="J1572" s="16">
        <v>2.101</v>
      </c>
      <c r="K1572" s="16">
        <v>9.6080000000000005</v>
      </c>
      <c r="L1572" s="16">
        <v>25.629000000000001</v>
      </c>
      <c r="M1572" s="16">
        <v>22.430139095408961</v>
      </c>
      <c r="N1572" s="16">
        <f t="shared" si="72"/>
        <v>2.3345273829526394</v>
      </c>
      <c r="O1572" s="41">
        <f t="shared" si="73"/>
        <v>2.3345273829526394</v>
      </c>
      <c r="P1572" s="1">
        <v>4.4349999999999996</v>
      </c>
      <c r="Q1572" s="16">
        <v>730.62099999999998</v>
      </c>
      <c r="S1572" s="1"/>
    </row>
    <row r="1573" spans="1:19" x14ac:dyDescent="0.2">
      <c r="A1573" s="42">
        <f t="shared" si="74"/>
        <v>43618</v>
      </c>
      <c r="B1573" s="16">
        <v>0.127</v>
      </c>
      <c r="C1573" s="16">
        <v>88.141999999999996</v>
      </c>
      <c r="D1573" s="16">
        <v>26.440999999999999</v>
      </c>
      <c r="E1573" s="16">
        <v>23.01</v>
      </c>
      <c r="F1573" s="16">
        <v>32.17</v>
      </c>
      <c r="G1573" s="16">
        <v>2.347</v>
      </c>
      <c r="H1573" s="16">
        <v>7.23</v>
      </c>
      <c r="I1573" s="16">
        <v>69.552000000000007</v>
      </c>
      <c r="J1573" s="16">
        <v>5.0110000000000001</v>
      </c>
      <c r="K1573" s="16">
        <v>22.077000000000002</v>
      </c>
      <c r="L1573" s="16">
        <v>25.606000000000002</v>
      </c>
      <c r="M1573" s="16">
        <v>48.464801059609968</v>
      </c>
      <c r="N1573" s="16">
        <f t="shared" si="72"/>
        <v>2.1952620854106066</v>
      </c>
      <c r="O1573" s="41">
        <f t="shared" si="73"/>
        <v>2.1952620854106066</v>
      </c>
      <c r="P1573" s="1">
        <v>12.419</v>
      </c>
      <c r="Q1573" s="16">
        <v>730.07500000000005</v>
      </c>
      <c r="S1573" s="1"/>
    </row>
    <row r="1574" spans="1:19" x14ac:dyDescent="0.2">
      <c r="A1574" s="42">
        <f t="shared" si="74"/>
        <v>43619</v>
      </c>
      <c r="B1574" s="16">
        <v>7.1120000000000001</v>
      </c>
      <c r="C1574" s="16">
        <v>91.819000000000003</v>
      </c>
      <c r="D1574" s="16">
        <v>26.228999999999999</v>
      </c>
      <c r="E1574" s="16">
        <v>23.99</v>
      </c>
      <c r="F1574" s="16">
        <v>30.8</v>
      </c>
      <c r="G1574" s="16">
        <v>2.0710000000000002</v>
      </c>
      <c r="H1574" s="16">
        <v>7.82</v>
      </c>
      <c r="I1574" s="16">
        <v>21.109000000000002</v>
      </c>
      <c r="J1574" s="16">
        <v>3.746</v>
      </c>
      <c r="K1574" s="16">
        <v>16.97</v>
      </c>
      <c r="L1574" s="16">
        <v>25.474</v>
      </c>
      <c r="M1574" s="16">
        <v>38.497088750975237</v>
      </c>
      <c r="N1574" s="16">
        <f t="shared" si="72"/>
        <v>2.2685379346479224</v>
      </c>
      <c r="O1574" s="41">
        <f t="shared" si="73"/>
        <v>2.2685379346479224</v>
      </c>
      <c r="P1574" s="1">
        <v>10.016</v>
      </c>
      <c r="Q1574" s="16">
        <v>730.38300000000004</v>
      </c>
      <c r="S1574" s="1"/>
    </row>
    <row r="1575" spans="1:19" x14ac:dyDescent="0.2">
      <c r="A1575" s="42">
        <f t="shared" si="74"/>
        <v>43620</v>
      </c>
      <c r="B1575" s="16">
        <v>12.573</v>
      </c>
      <c r="C1575" s="16">
        <v>94.685000000000002</v>
      </c>
      <c r="D1575" s="16">
        <v>26.042000000000002</v>
      </c>
      <c r="E1575" s="16">
        <v>24.17</v>
      </c>
      <c r="F1575" s="16">
        <v>31.8</v>
      </c>
      <c r="G1575" s="16">
        <v>2.3980000000000001</v>
      </c>
      <c r="H1575" s="16">
        <v>7.76</v>
      </c>
      <c r="I1575" s="16">
        <v>1.0860000000000001</v>
      </c>
      <c r="J1575" s="16">
        <v>2.6760000000000002</v>
      </c>
      <c r="K1575" s="16">
        <v>11.926</v>
      </c>
      <c r="L1575" s="16">
        <v>25.457000000000001</v>
      </c>
      <c r="M1575" s="16">
        <v>27.350620827418528</v>
      </c>
      <c r="N1575" s="16">
        <f t="shared" si="72"/>
        <v>2.2933607938469334</v>
      </c>
      <c r="O1575" s="41">
        <f t="shared" si="73"/>
        <v>2.2933607938469334</v>
      </c>
      <c r="P1575" s="1">
        <v>6.5830000000000002</v>
      </c>
      <c r="Q1575" s="16">
        <v>730.38800000000003</v>
      </c>
      <c r="S1575" s="1"/>
    </row>
    <row r="1576" spans="1:19" x14ac:dyDescent="0.2">
      <c r="A1576" s="42">
        <f t="shared" si="74"/>
        <v>43621</v>
      </c>
      <c r="B1576" s="16">
        <v>8.1280000000000001</v>
      </c>
      <c r="C1576" s="16">
        <v>96.697000000000003</v>
      </c>
      <c r="D1576" s="16">
        <v>25.417999999999999</v>
      </c>
      <c r="E1576" s="16">
        <v>23.94</v>
      </c>
      <c r="F1576" s="16">
        <v>29.03</v>
      </c>
      <c r="G1576" s="16">
        <v>2.3290000000000002</v>
      </c>
      <c r="H1576" s="16">
        <v>6.15</v>
      </c>
      <c r="I1576" s="16">
        <v>326.06299999999999</v>
      </c>
      <c r="J1576" s="16">
        <v>1.573</v>
      </c>
      <c r="K1576" s="16">
        <v>7.4269999999999996</v>
      </c>
      <c r="L1576" s="16">
        <v>25.443999999999999</v>
      </c>
      <c r="M1576" s="16">
        <v>17.45738534499964</v>
      </c>
      <c r="N1576" s="16">
        <f t="shared" si="72"/>
        <v>2.3505298700686201</v>
      </c>
      <c r="O1576" s="41">
        <f t="shared" si="73"/>
        <v>2.3505298700686201</v>
      </c>
      <c r="P1576" s="1">
        <v>3.5430000000000001</v>
      </c>
      <c r="Q1576" s="16">
        <v>730.23800000000006</v>
      </c>
      <c r="S1576" s="1"/>
    </row>
    <row r="1577" spans="1:19" x14ac:dyDescent="0.2">
      <c r="A1577" s="42">
        <f t="shared" si="74"/>
        <v>43622</v>
      </c>
      <c r="B1577" s="16">
        <v>7.2389999999999999</v>
      </c>
      <c r="C1577" s="16">
        <v>94.88</v>
      </c>
      <c r="D1577" s="16">
        <v>24.867000000000001</v>
      </c>
      <c r="E1577" s="16">
        <v>21.71</v>
      </c>
      <c r="F1577" s="16">
        <v>28.18</v>
      </c>
      <c r="G1577" s="16">
        <v>2.2909999999999999</v>
      </c>
      <c r="H1577" s="16">
        <v>7.04</v>
      </c>
      <c r="I1577" s="16">
        <v>292.45299999999997</v>
      </c>
      <c r="J1577" s="16">
        <v>2.911</v>
      </c>
      <c r="K1577" s="16">
        <v>13.818</v>
      </c>
      <c r="L1577" s="16">
        <v>25.541</v>
      </c>
      <c r="M1577" s="16">
        <v>31.534628700189298</v>
      </c>
      <c r="N1577" s="16">
        <f t="shared" si="72"/>
        <v>2.2821413156889059</v>
      </c>
      <c r="O1577" s="41">
        <f t="shared" si="73"/>
        <v>2.2821413156889059</v>
      </c>
      <c r="P1577" s="1">
        <v>9.0190000000000001</v>
      </c>
      <c r="Q1577" s="16">
        <v>729.93799999999999</v>
      </c>
      <c r="S1577" s="1"/>
    </row>
    <row r="1578" spans="1:19" x14ac:dyDescent="0.2">
      <c r="A1578" s="42">
        <f t="shared" si="74"/>
        <v>43623</v>
      </c>
      <c r="B1578" s="16">
        <v>0.254</v>
      </c>
      <c r="C1578" s="16">
        <v>92.772999999999996</v>
      </c>
      <c r="D1578" s="16">
        <v>25.515000000000001</v>
      </c>
      <c r="E1578" s="16">
        <v>23.08</v>
      </c>
      <c r="F1578" s="16">
        <v>30.15</v>
      </c>
      <c r="G1578" s="16">
        <v>1.9950000000000001</v>
      </c>
      <c r="H1578" s="16">
        <v>7.61</v>
      </c>
      <c r="I1578" s="16">
        <v>156.37700000000001</v>
      </c>
      <c r="J1578" s="16">
        <v>3.7240000000000002</v>
      </c>
      <c r="K1578" s="16">
        <v>17.673999999999999</v>
      </c>
      <c r="L1578" s="16">
        <v>25.481000000000002</v>
      </c>
      <c r="M1578" s="16">
        <v>40.120372522371127</v>
      </c>
      <c r="N1578" s="16">
        <f t="shared" si="72"/>
        <v>2.2700222090285802</v>
      </c>
      <c r="O1578" s="41">
        <f t="shared" si="73"/>
        <v>2.2700222090285802</v>
      </c>
      <c r="P1578" s="1">
        <v>11.117000000000001</v>
      </c>
      <c r="Q1578" s="16">
        <v>730.26300000000003</v>
      </c>
      <c r="S1578" s="1"/>
    </row>
    <row r="1579" spans="1:19" x14ac:dyDescent="0.2">
      <c r="A1579" s="42">
        <f t="shared" si="74"/>
        <v>43624</v>
      </c>
      <c r="B1579" s="16">
        <v>14.350999999999999</v>
      </c>
      <c r="C1579" s="16">
        <v>92.194000000000003</v>
      </c>
      <c r="D1579" s="16">
        <v>25.891999999999999</v>
      </c>
      <c r="E1579" s="16">
        <v>23.39</v>
      </c>
      <c r="F1579" s="16">
        <v>32.119999999999997</v>
      </c>
      <c r="G1579" s="16">
        <v>1.6879999999999999</v>
      </c>
      <c r="H1579" s="16">
        <v>7.57</v>
      </c>
      <c r="I1579" s="16">
        <v>73.816000000000003</v>
      </c>
      <c r="J1579" s="16">
        <v>3.3319999999999999</v>
      </c>
      <c r="K1579" s="16">
        <v>15.095000000000001</v>
      </c>
      <c r="L1579" s="16">
        <v>25.472000000000001</v>
      </c>
      <c r="M1579" s="16">
        <v>34.338914487297899</v>
      </c>
      <c r="N1579" s="16">
        <f t="shared" si="72"/>
        <v>2.2748535599402384</v>
      </c>
      <c r="O1579" s="41">
        <f t="shared" si="73"/>
        <v>2.2748535599402384</v>
      </c>
      <c r="P1579" s="1">
        <v>8.2050000000000001</v>
      </c>
      <c r="Q1579" s="16">
        <v>730.29200000000003</v>
      </c>
      <c r="S1579" s="1"/>
    </row>
    <row r="1580" spans="1:19" x14ac:dyDescent="0.2">
      <c r="A1580" s="42">
        <f t="shared" si="74"/>
        <v>43625</v>
      </c>
      <c r="B1580" s="16">
        <v>16.763999999999999</v>
      </c>
      <c r="C1580" s="16">
        <v>95.319000000000003</v>
      </c>
      <c r="D1580" s="16">
        <v>25.992000000000001</v>
      </c>
      <c r="E1580" s="16">
        <v>24.09</v>
      </c>
      <c r="F1580" s="16">
        <v>31.74</v>
      </c>
      <c r="G1580" s="16">
        <v>2.1480000000000001</v>
      </c>
      <c r="H1580" s="16">
        <v>8.7799999999999994</v>
      </c>
      <c r="I1580" s="16">
        <v>322.43200000000002</v>
      </c>
      <c r="J1580" s="16">
        <v>3.5579999999999998</v>
      </c>
      <c r="K1580" s="16">
        <v>16.263999999999999</v>
      </c>
      <c r="L1580" s="16">
        <v>25.367000000000001</v>
      </c>
      <c r="M1580" s="16">
        <v>36.674912109569064</v>
      </c>
      <c r="N1580" s="16">
        <f t="shared" si="72"/>
        <v>2.2549749206572223</v>
      </c>
      <c r="O1580" s="41">
        <f t="shared" si="73"/>
        <v>2.2549749206572223</v>
      </c>
      <c r="P1580" s="1">
        <v>9.8979999999999997</v>
      </c>
      <c r="Q1580" s="16">
        <v>730.38800000000003</v>
      </c>
      <c r="S1580" s="1"/>
    </row>
    <row r="1581" spans="1:19" x14ac:dyDescent="0.2">
      <c r="A1581" s="42">
        <f t="shared" si="74"/>
        <v>43626</v>
      </c>
      <c r="B1581" s="16">
        <v>0.127</v>
      </c>
      <c r="C1581" s="16">
        <v>97.893000000000001</v>
      </c>
      <c r="D1581" s="16">
        <v>25.099</v>
      </c>
      <c r="E1581" s="16">
        <v>23.84</v>
      </c>
      <c r="F1581" s="16">
        <v>26.69</v>
      </c>
      <c r="G1581" s="16">
        <v>2.339</v>
      </c>
      <c r="H1581" s="16">
        <v>6.55</v>
      </c>
      <c r="I1581" s="16">
        <v>319.48700000000002</v>
      </c>
      <c r="J1581" s="16">
        <v>1.2549999999999999</v>
      </c>
      <c r="K1581" s="16">
        <v>6.1520000000000001</v>
      </c>
      <c r="L1581" s="16">
        <v>25.428999999999998</v>
      </c>
      <c r="M1581" s="16">
        <v>14.731205185384225</v>
      </c>
      <c r="N1581" s="16">
        <f t="shared" si="72"/>
        <v>2.3945392043862523</v>
      </c>
      <c r="O1581" s="41">
        <f t="shared" si="73"/>
        <v>2.3945392043862523</v>
      </c>
      <c r="P1581" s="1">
        <v>3.3279999999999998</v>
      </c>
      <c r="Q1581" s="16">
        <v>730.47900000000004</v>
      </c>
      <c r="S1581" s="1"/>
    </row>
    <row r="1582" spans="1:19" x14ac:dyDescent="0.2">
      <c r="A1582" s="42">
        <f t="shared" si="74"/>
        <v>43627</v>
      </c>
      <c r="B1582" s="16">
        <v>4.3179999999999996</v>
      </c>
      <c r="C1582" s="16">
        <v>97.545000000000002</v>
      </c>
      <c r="D1582" s="16">
        <v>25.265999999999998</v>
      </c>
      <c r="E1582" s="16">
        <v>23.4</v>
      </c>
      <c r="F1582" s="16">
        <v>30.09</v>
      </c>
      <c r="G1582" s="16">
        <v>2.6389999999999998</v>
      </c>
      <c r="H1582" s="16">
        <v>8.7799999999999994</v>
      </c>
      <c r="I1582" s="16">
        <v>332.90800000000002</v>
      </c>
      <c r="J1582" s="16">
        <v>2.1309999999999998</v>
      </c>
      <c r="K1582" s="16">
        <v>9.9339999999999993</v>
      </c>
      <c r="L1582" s="16">
        <v>25.378</v>
      </c>
      <c r="M1582" s="16">
        <v>23.043752111400739</v>
      </c>
      <c r="N1582" s="16">
        <f t="shared" si="72"/>
        <v>2.3196851330179928</v>
      </c>
      <c r="O1582" s="41">
        <f t="shared" si="73"/>
        <v>2.3196851330179928</v>
      </c>
      <c r="P1582" s="1">
        <v>5.6079999999999997</v>
      </c>
      <c r="Q1582" s="16">
        <v>730.55</v>
      </c>
      <c r="S1582" s="1"/>
    </row>
    <row r="1583" spans="1:19" x14ac:dyDescent="0.2">
      <c r="A1583" s="42">
        <f t="shared" si="74"/>
        <v>43628</v>
      </c>
      <c r="B1583" s="16">
        <v>4.4450000000000003</v>
      </c>
      <c r="C1583" s="16">
        <v>94.421000000000006</v>
      </c>
      <c r="D1583" s="16">
        <v>25.725000000000001</v>
      </c>
      <c r="E1583" s="16">
        <v>23.6</v>
      </c>
      <c r="F1583" s="16">
        <v>32.5</v>
      </c>
      <c r="G1583" s="16">
        <v>2.02</v>
      </c>
      <c r="H1583" s="16">
        <v>8.3699999999999992</v>
      </c>
      <c r="I1583" s="16">
        <v>311.74700000000001</v>
      </c>
      <c r="J1583" s="16">
        <v>3.0150000000000001</v>
      </c>
      <c r="K1583" s="16">
        <v>13.231999999999999</v>
      </c>
      <c r="L1583" s="16">
        <v>25.334</v>
      </c>
      <c r="M1583" s="16">
        <v>29.890349721403098</v>
      </c>
      <c r="N1583" s="16">
        <f t="shared" si="72"/>
        <v>2.2589442050637167</v>
      </c>
      <c r="O1583" s="41">
        <f t="shared" si="73"/>
        <v>2.2589442050637167</v>
      </c>
      <c r="P1583" s="1">
        <v>8.4540000000000006</v>
      </c>
      <c r="Q1583" s="16">
        <v>730.49599999999998</v>
      </c>
      <c r="S1583" s="1"/>
    </row>
    <row r="1584" spans="1:19" x14ac:dyDescent="0.2">
      <c r="A1584" s="42">
        <f t="shared" si="74"/>
        <v>43629</v>
      </c>
      <c r="B1584" s="16">
        <v>0.88900000000000001</v>
      </c>
      <c r="C1584" s="16">
        <v>93.370999999999995</v>
      </c>
      <c r="D1584" s="16">
        <v>25.975999999999999</v>
      </c>
      <c r="E1584" s="16">
        <v>23.7</v>
      </c>
      <c r="F1584" s="16">
        <v>31.99</v>
      </c>
      <c r="G1584" s="16">
        <v>2.1030000000000002</v>
      </c>
      <c r="H1584" s="16">
        <v>6.25</v>
      </c>
      <c r="I1584" s="16">
        <v>348.01400000000001</v>
      </c>
      <c r="J1584" s="16">
        <v>3.6139999999999999</v>
      </c>
      <c r="K1584" s="16">
        <v>16.324999999999999</v>
      </c>
      <c r="L1584" s="16">
        <v>25.375</v>
      </c>
      <c r="M1584" s="16">
        <v>36.835184165984835</v>
      </c>
      <c r="N1584" s="16">
        <f t="shared" si="72"/>
        <v>2.2563665645319961</v>
      </c>
      <c r="O1584" s="41">
        <f t="shared" si="73"/>
        <v>2.2563665645319961</v>
      </c>
      <c r="P1584" s="1">
        <v>10.247999999999999</v>
      </c>
      <c r="Q1584" s="16">
        <v>731.21299999999997</v>
      </c>
      <c r="S1584" s="1"/>
    </row>
    <row r="1585" spans="1:19" x14ac:dyDescent="0.2">
      <c r="A1585" s="42">
        <f t="shared" si="74"/>
        <v>43630</v>
      </c>
      <c r="B1585" s="16">
        <v>11.684000000000001</v>
      </c>
      <c r="C1585" s="16">
        <v>91.125</v>
      </c>
      <c r="D1585" s="16">
        <v>26.439</v>
      </c>
      <c r="E1585" s="16">
        <v>24.35</v>
      </c>
      <c r="F1585" s="16">
        <v>30.7</v>
      </c>
      <c r="G1585" s="16">
        <v>2.3180000000000001</v>
      </c>
      <c r="H1585" s="16">
        <v>9.7200000000000006</v>
      </c>
      <c r="I1585" s="16">
        <v>353.18</v>
      </c>
      <c r="J1585" s="16">
        <v>3.8340000000000001</v>
      </c>
      <c r="K1585" s="16">
        <v>16.884</v>
      </c>
      <c r="L1585" s="16">
        <v>25.356000000000002</v>
      </c>
      <c r="M1585" s="16">
        <v>37.722858078446052</v>
      </c>
      <c r="N1585" s="16">
        <f t="shared" si="72"/>
        <v>2.234237033786191</v>
      </c>
      <c r="O1585" s="41">
        <f t="shared" si="73"/>
        <v>2.234237033786191</v>
      </c>
      <c r="P1585" s="1">
        <v>9.4570000000000007</v>
      </c>
      <c r="Q1585" s="16">
        <v>731.00400000000002</v>
      </c>
      <c r="S1585" s="1"/>
    </row>
    <row r="1586" spans="1:19" x14ac:dyDescent="0.2">
      <c r="A1586" s="42">
        <f t="shared" si="74"/>
        <v>43631</v>
      </c>
      <c r="B1586" s="16">
        <v>4.1909999999999998</v>
      </c>
      <c r="C1586" s="16">
        <v>92.537999999999997</v>
      </c>
      <c r="D1586" s="16">
        <v>26.457999999999998</v>
      </c>
      <c r="E1586" s="16">
        <v>24.63</v>
      </c>
      <c r="F1586" s="16">
        <v>30.62</v>
      </c>
      <c r="G1586" s="16">
        <v>2.3849999999999998</v>
      </c>
      <c r="H1586" s="16">
        <v>8.94</v>
      </c>
      <c r="I1586" s="16">
        <v>36.908000000000001</v>
      </c>
      <c r="J1586" s="16">
        <v>2.6949999999999998</v>
      </c>
      <c r="K1586" s="16">
        <v>11.648</v>
      </c>
      <c r="L1586" s="16">
        <v>25.286999999999999</v>
      </c>
      <c r="M1586" s="16">
        <v>26.630390173897339</v>
      </c>
      <c r="N1586" s="16">
        <f t="shared" si="72"/>
        <v>2.2862628926766262</v>
      </c>
      <c r="O1586" s="41">
        <f t="shared" si="73"/>
        <v>2.2862628926766262</v>
      </c>
      <c r="P1586" s="1">
        <v>6.0069999999999997</v>
      </c>
      <c r="Q1586" s="16">
        <v>730.74199999999996</v>
      </c>
      <c r="S1586" s="1"/>
    </row>
    <row r="1587" spans="1:19" x14ac:dyDescent="0.2">
      <c r="A1587" s="42">
        <f t="shared" si="74"/>
        <v>43632</v>
      </c>
      <c r="B1587" s="16">
        <v>0</v>
      </c>
      <c r="C1587" s="16">
        <v>89.703999999999994</v>
      </c>
      <c r="D1587" s="16">
        <v>26.890999999999998</v>
      </c>
      <c r="E1587" s="16">
        <v>24.48</v>
      </c>
      <c r="F1587" s="16">
        <v>32.29</v>
      </c>
      <c r="G1587" s="16">
        <v>2.0379999999999998</v>
      </c>
      <c r="H1587" s="16">
        <v>7.78</v>
      </c>
      <c r="I1587" s="16">
        <v>23.495999999999999</v>
      </c>
      <c r="J1587" s="16">
        <v>3.38</v>
      </c>
      <c r="K1587" s="16">
        <v>14.621</v>
      </c>
      <c r="L1587" s="16">
        <v>25.283000000000001</v>
      </c>
      <c r="M1587" s="16">
        <v>32.930161991417023</v>
      </c>
      <c r="N1587" s="16">
        <f t="shared" si="72"/>
        <v>2.2522510082358953</v>
      </c>
      <c r="O1587" s="41">
        <f t="shared" si="73"/>
        <v>2.2522510082358953</v>
      </c>
      <c r="P1587" s="1">
        <v>7.4829999999999997</v>
      </c>
      <c r="Q1587" s="16">
        <v>729.9</v>
      </c>
      <c r="S1587" s="1"/>
    </row>
    <row r="1588" spans="1:19" x14ac:dyDescent="0.2">
      <c r="A1588" s="42">
        <f t="shared" si="74"/>
        <v>43633</v>
      </c>
      <c r="B1588" s="16">
        <v>0</v>
      </c>
      <c r="C1588" s="16">
        <v>90.019000000000005</v>
      </c>
      <c r="D1588" s="16">
        <v>27.228999999999999</v>
      </c>
      <c r="E1588" s="16">
        <v>24.81</v>
      </c>
      <c r="F1588" s="16">
        <v>32.17</v>
      </c>
      <c r="G1588" s="16">
        <v>3.226</v>
      </c>
      <c r="H1588" s="16">
        <v>7.86</v>
      </c>
      <c r="I1588" s="16">
        <v>358.923</v>
      </c>
      <c r="J1588" s="16">
        <v>3.8239999999999998</v>
      </c>
      <c r="K1588" s="16">
        <v>16.013000000000002</v>
      </c>
      <c r="L1588" s="16">
        <v>25.233000000000001</v>
      </c>
      <c r="M1588" s="16">
        <v>35.09949395502187</v>
      </c>
      <c r="N1588" s="16">
        <f t="shared" si="72"/>
        <v>2.1919374230326527</v>
      </c>
      <c r="O1588" s="41">
        <f t="shared" si="73"/>
        <v>2.1919374230326527</v>
      </c>
      <c r="P1588" s="1">
        <v>8.2629999999999999</v>
      </c>
      <c r="Q1588" s="16">
        <v>729.17899999999997</v>
      </c>
      <c r="S1588" s="1"/>
    </row>
    <row r="1589" spans="1:19" x14ac:dyDescent="0.2">
      <c r="A1589" s="42">
        <f t="shared" si="74"/>
        <v>43634</v>
      </c>
      <c r="B1589" s="16">
        <v>0</v>
      </c>
      <c r="C1589" s="16">
        <v>88.331000000000003</v>
      </c>
      <c r="D1589" s="16">
        <v>27.645</v>
      </c>
      <c r="E1589" s="16">
        <v>25.22</v>
      </c>
      <c r="F1589" s="16">
        <v>32.32</v>
      </c>
      <c r="G1589" s="16">
        <v>3.4159999999999999</v>
      </c>
      <c r="H1589" s="16">
        <v>9.4499999999999993</v>
      </c>
      <c r="I1589" s="16">
        <v>0.17499999999999999</v>
      </c>
      <c r="J1589" s="16">
        <v>4.87</v>
      </c>
      <c r="K1589" s="16">
        <v>20.635000000000002</v>
      </c>
      <c r="L1589" s="16">
        <v>25.231999999999999</v>
      </c>
      <c r="M1589" s="16">
        <v>44.989964636467548</v>
      </c>
      <c r="N1589" s="16">
        <f t="shared" si="72"/>
        <v>2.1802745159422119</v>
      </c>
      <c r="O1589" s="41">
        <f t="shared" si="73"/>
        <v>2.1802745159422119</v>
      </c>
      <c r="P1589" s="1">
        <v>11.503</v>
      </c>
      <c r="Q1589" s="16">
        <v>729.07100000000003</v>
      </c>
      <c r="S1589" s="1"/>
    </row>
    <row r="1590" spans="1:19" x14ac:dyDescent="0.2">
      <c r="A1590" s="42">
        <f t="shared" si="74"/>
        <v>43635</v>
      </c>
      <c r="B1590" s="16">
        <v>0</v>
      </c>
      <c r="C1590" s="16">
        <v>92.281000000000006</v>
      </c>
      <c r="D1590" s="16">
        <v>26.997</v>
      </c>
      <c r="E1590" s="16">
        <v>24.58</v>
      </c>
      <c r="F1590" s="16">
        <v>31.5</v>
      </c>
      <c r="G1590" s="16">
        <v>2.157</v>
      </c>
      <c r="H1590" s="16">
        <v>7.57</v>
      </c>
      <c r="I1590" s="16">
        <v>356.96300000000002</v>
      </c>
      <c r="J1590" s="16">
        <v>2.6819999999999999</v>
      </c>
      <c r="K1590" s="16">
        <v>11.388999999999999</v>
      </c>
      <c r="L1590" s="16">
        <v>25.221</v>
      </c>
      <c r="M1590" s="16">
        <v>25.886745112134278</v>
      </c>
      <c r="N1590" s="16">
        <f t="shared" si="72"/>
        <v>2.2729603224281569</v>
      </c>
      <c r="O1590" s="41">
        <f t="shared" si="73"/>
        <v>2.2729603224281569</v>
      </c>
      <c r="P1590" s="1">
        <v>5.7160000000000002</v>
      </c>
      <c r="Q1590" s="16">
        <v>728.99599999999998</v>
      </c>
      <c r="S1590" s="1"/>
    </row>
    <row r="1591" spans="1:19" x14ac:dyDescent="0.2">
      <c r="A1591" s="42">
        <f t="shared" si="74"/>
        <v>43636</v>
      </c>
      <c r="B1591" s="16">
        <v>5.2069999999999999</v>
      </c>
      <c r="C1591" s="16">
        <v>93.192999999999998</v>
      </c>
      <c r="D1591" s="16">
        <v>26.922000000000001</v>
      </c>
      <c r="E1591" s="16">
        <v>25.07</v>
      </c>
      <c r="F1591" s="16">
        <v>32.5</v>
      </c>
      <c r="G1591" s="16">
        <v>1.7909999999999999</v>
      </c>
      <c r="H1591" s="16">
        <v>5.61</v>
      </c>
      <c r="I1591" s="16">
        <v>22.245000000000001</v>
      </c>
      <c r="J1591" s="16">
        <v>2.8860000000000001</v>
      </c>
      <c r="K1591" s="16">
        <v>12.034000000000001</v>
      </c>
      <c r="L1591" s="16">
        <v>25.195</v>
      </c>
      <c r="M1591" s="16">
        <v>27.584073709593945</v>
      </c>
      <c r="N1591" s="16">
        <f t="shared" si="72"/>
        <v>2.2921783039383365</v>
      </c>
      <c r="O1591" s="41">
        <f t="shared" si="73"/>
        <v>2.2921783039383365</v>
      </c>
      <c r="P1591" s="1">
        <v>6.702</v>
      </c>
      <c r="Q1591" s="16">
        <v>729.27099999999996</v>
      </c>
      <c r="S1591" s="1"/>
    </row>
    <row r="1592" spans="1:19" x14ac:dyDescent="0.2">
      <c r="A1592" s="42">
        <f t="shared" si="74"/>
        <v>43637</v>
      </c>
      <c r="B1592" s="16">
        <v>18.923000000000002</v>
      </c>
      <c r="C1592" s="16">
        <v>99.058000000000007</v>
      </c>
      <c r="D1592" s="16">
        <v>25.873999999999999</v>
      </c>
      <c r="E1592" s="16">
        <v>24.75</v>
      </c>
      <c r="F1592" s="16">
        <v>28.46</v>
      </c>
      <c r="G1592" s="16">
        <v>2.0699999999999998</v>
      </c>
      <c r="H1592" s="16">
        <v>7.96</v>
      </c>
      <c r="I1592" s="16">
        <v>331.67700000000002</v>
      </c>
      <c r="J1592" s="16">
        <v>1.103</v>
      </c>
      <c r="K1592" s="16">
        <v>5.0949999999999998</v>
      </c>
      <c r="L1592" s="16">
        <v>25.224</v>
      </c>
      <c r="M1592" s="16">
        <v>12.194241092372863</v>
      </c>
      <c r="N1592" s="16">
        <f t="shared" si="72"/>
        <v>2.393374110377402</v>
      </c>
      <c r="O1592" s="41">
        <f t="shared" si="73"/>
        <v>2.393374110377402</v>
      </c>
      <c r="P1592" s="1">
        <v>3.0379999999999998</v>
      </c>
      <c r="Q1592" s="16">
        <v>730.25800000000004</v>
      </c>
      <c r="S1592" s="1"/>
    </row>
    <row r="1593" spans="1:19" x14ac:dyDescent="0.2">
      <c r="A1593" s="42">
        <f t="shared" si="74"/>
        <v>43638</v>
      </c>
      <c r="B1593" s="16">
        <v>18.542000000000002</v>
      </c>
      <c r="C1593" s="16">
        <v>95.668999999999997</v>
      </c>
      <c r="D1593" s="16">
        <v>26.442</v>
      </c>
      <c r="E1593" s="16">
        <v>24.84</v>
      </c>
      <c r="F1593" s="16">
        <v>30.85</v>
      </c>
      <c r="G1593" s="16">
        <v>2.68</v>
      </c>
      <c r="H1593" s="16">
        <v>7.17</v>
      </c>
      <c r="I1593" s="16">
        <v>356.964</v>
      </c>
      <c r="J1593" s="16">
        <v>2.9350000000000001</v>
      </c>
      <c r="K1593" s="16">
        <v>13.159000000000001</v>
      </c>
      <c r="L1593" s="16">
        <v>25.19</v>
      </c>
      <c r="M1593" s="16">
        <v>29.781140082961308</v>
      </c>
      <c r="N1593" s="16">
        <f t="shared" si="72"/>
        <v>2.2631765394757433</v>
      </c>
      <c r="O1593" s="41">
        <f t="shared" si="73"/>
        <v>2.2631765394757433</v>
      </c>
      <c r="P1593" s="1">
        <v>7.5960000000000001</v>
      </c>
      <c r="Q1593" s="16">
        <v>730.45799999999997</v>
      </c>
      <c r="S1593" s="1"/>
    </row>
    <row r="1594" spans="1:19" x14ac:dyDescent="0.2">
      <c r="A1594" s="42">
        <f t="shared" si="74"/>
        <v>43639</v>
      </c>
      <c r="B1594" s="16">
        <v>4.8259999999999996</v>
      </c>
      <c r="C1594" s="16">
        <v>94.707999999999998</v>
      </c>
      <c r="D1594" s="16">
        <v>26.19</v>
      </c>
      <c r="E1594" s="16">
        <v>24.85</v>
      </c>
      <c r="F1594" s="16">
        <v>29.28</v>
      </c>
      <c r="G1594" s="16">
        <v>2.6230000000000002</v>
      </c>
      <c r="H1594" s="16">
        <v>8.17</v>
      </c>
      <c r="I1594" s="16">
        <v>351.947</v>
      </c>
      <c r="J1594" s="16">
        <v>2.4430000000000001</v>
      </c>
      <c r="K1594" s="16">
        <v>10.791</v>
      </c>
      <c r="L1594" s="16">
        <v>25.248999999999999</v>
      </c>
      <c r="M1594" s="16">
        <v>24.695288692741617</v>
      </c>
      <c r="N1594" s="16">
        <f t="shared" si="72"/>
        <v>2.2885078947958126</v>
      </c>
      <c r="O1594" s="41">
        <f t="shared" si="73"/>
        <v>2.2885078947958126</v>
      </c>
      <c r="P1594" s="1">
        <v>5.5350000000000001</v>
      </c>
      <c r="Q1594" s="16">
        <v>730.46699999999998</v>
      </c>
      <c r="S1594" s="1"/>
    </row>
    <row r="1595" spans="1:19" x14ac:dyDescent="0.2">
      <c r="A1595" s="42">
        <f t="shared" si="74"/>
        <v>43640</v>
      </c>
      <c r="B1595" s="16">
        <v>22.987000000000002</v>
      </c>
      <c r="C1595" s="16">
        <v>93.147999999999996</v>
      </c>
      <c r="D1595" s="16">
        <v>26.003</v>
      </c>
      <c r="E1595" s="16">
        <v>22.81</v>
      </c>
      <c r="F1595" s="16">
        <v>31.1</v>
      </c>
      <c r="G1595" s="16">
        <v>2.823</v>
      </c>
      <c r="H1595" s="16">
        <v>8.9600000000000009</v>
      </c>
      <c r="I1595" s="16">
        <v>342.75299999999999</v>
      </c>
      <c r="J1595" s="16">
        <v>4.0010000000000003</v>
      </c>
      <c r="K1595" s="16">
        <v>17.459</v>
      </c>
      <c r="L1595" s="16">
        <v>25.32</v>
      </c>
      <c r="M1595" s="16">
        <v>39.042532142971311</v>
      </c>
      <c r="N1595" s="16">
        <f t="shared" si="72"/>
        <v>2.2362410300115307</v>
      </c>
      <c r="O1595" s="41">
        <f t="shared" si="73"/>
        <v>2.2362410300115307</v>
      </c>
      <c r="P1595" s="1">
        <v>11.185</v>
      </c>
      <c r="Q1595" s="16">
        <v>730.79600000000005</v>
      </c>
      <c r="S1595" s="1"/>
    </row>
    <row r="1596" spans="1:19" x14ac:dyDescent="0.2">
      <c r="A1596" s="42">
        <f t="shared" si="74"/>
        <v>43641</v>
      </c>
      <c r="B1596" s="16">
        <v>7.6199999999999992</v>
      </c>
      <c r="C1596" s="16">
        <v>95.998000000000005</v>
      </c>
      <c r="D1596" s="16">
        <v>24.068000000000001</v>
      </c>
      <c r="E1596" s="16">
        <v>21.06</v>
      </c>
      <c r="F1596" s="16">
        <v>30.54</v>
      </c>
      <c r="G1596" s="16">
        <v>2.6840000000000002</v>
      </c>
      <c r="H1596" s="16">
        <v>14.35</v>
      </c>
      <c r="I1596" s="16">
        <v>347.322</v>
      </c>
      <c r="J1596" s="16">
        <v>1.536</v>
      </c>
      <c r="K1596" s="16">
        <v>6.4480000000000004</v>
      </c>
      <c r="L1596" s="16">
        <v>25.539000000000001</v>
      </c>
      <c r="M1596" s="16">
        <v>15.21642775618257</v>
      </c>
      <c r="N1596" s="16">
        <f t="shared" si="72"/>
        <v>2.359867828192086</v>
      </c>
      <c r="O1596" s="41">
        <f t="shared" si="73"/>
        <v>2.359867828192086</v>
      </c>
      <c r="P1596" s="1">
        <v>3.4009999999999998</v>
      </c>
      <c r="Q1596" s="16">
        <v>730.92899999999997</v>
      </c>
      <c r="S1596" s="1"/>
    </row>
    <row r="1597" spans="1:19" x14ac:dyDescent="0.2">
      <c r="A1597" s="42">
        <f t="shared" si="74"/>
        <v>43642</v>
      </c>
      <c r="B1597" s="16">
        <v>0.88900000000000001</v>
      </c>
      <c r="C1597" s="16">
        <v>94.528999999999996</v>
      </c>
      <c r="D1597" s="16">
        <v>25.701000000000001</v>
      </c>
      <c r="E1597" s="16">
        <v>23.83</v>
      </c>
      <c r="F1597" s="16">
        <v>30.33</v>
      </c>
      <c r="G1597" s="16">
        <v>3.2589999999999999</v>
      </c>
      <c r="H1597" s="16">
        <v>8.02</v>
      </c>
      <c r="I1597" s="16">
        <v>3.7559999999999998</v>
      </c>
      <c r="J1597" s="16">
        <v>2.548</v>
      </c>
      <c r="K1597" s="16">
        <v>11.304</v>
      </c>
      <c r="L1597" s="16">
        <v>25.315999999999999</v>
      </c>
      <c r="M1597" s="16">
        <v>25.848815498783054</v>
      </c>
      <c r="N1597" s="16">
        <f t="shared" si="72"/>
        <v>2.2866963463183878</v>
      </c>
      <c r="O1597" s="41">
        <f t="shared" si="73"/>
        <v>2.2866963463183878</v>
      </c>
      <c r="P1597" s="1">
        <v>5.9470000000000001</v>
      </c>
      <c r="Q1597" s="16">
        <v>729.27099999999996</v>
      </c>
      <c r="S1597" s="1"/>
    </row>
    <row r="1598" spans="1:19" x14ac:dyDescent="0.2">
      <c r="A1598" s="42">
        <f t="shared" si="74"/>
        <v>43643</v>
      </c>
      <c r="B1598" s="16">
        <v>3.302</v>
      </c>
      <c r="C1598" s="16">
        <v>96.036000000000001</v>
      </c>
      <c r="D1598" s="16">
        <v>24.858000000000001</v>
      </c>
      <c r="E1598" s="16">
        <v>22.6</v>
      </c>
      <c r="F1598" s="16">
        <v>29.61</v>
      </c>
      <c r="G1598" s="16">
        <v>2.2410000000000001</v>
      </c>
      <c r="H1598" s="16">
        <v>6.27</v>
      </c>
      <c r="I1598" s="16">
        <v>348.59399999999999</v>
      </c>
      <c r="J1598" s="16">
        <v>1.51</v>
      </c>
      <c r="K1598" s="16">
        <v>6.5410000000000004</v>
      </c>
      <c r="L1598" s="16">
        <v>25.414000000000001</v>
      </c>
      <c r="M1598" s="16">
        <v>15.293064583158731</v>
      </c>
      <c r="N1598" s="16">
        <f t="shared" si="72"/>
        <v>2.3380315828097737</v>
      </c>
      <c r="O1598" s="41">
        <f t="shared" si="73"/>
        <v>2.3380315828097737</v>
      </c>
      <c r="P1598" s="1">
        <v>3.2210000000000001</v>
      </c>
      <c r="Q1598" s="16">
        <v>728.61300000000006</v>
      </c>
      <c r="S1598" s="1"/>
    </row>
    <row r="1599" spans="1:19" x14ac:dyDescent="0.2">
      <c r="A1599" s="42">
        <f t="shared" si="74"/>
        <v>43644</v>
      </c>
      <c r="B1599" s="16">
        <v>3.302</v>
      </c>
      <c r="C1599" s="16">
        <v>94.509</v>
      </c>
      <c r="D1599" s="16">
        <v>25.745999999999999</v>
      </c>
      <c r="E1599" s="16">
        <v>23.46</v>
      </c>
      <c r="F1599" s="16">
        <v>31.48</v>
      </c>
      <c r="G1599" s="16">
        <v>2.8010000000000002</v>
      </c>
      <c r="H1599" s="16">
        <v>8.84</v>
      </c>
      <c r="I1599" s="16">
        <v>1.4339999999999999</v>
      </c>
      <c r="J1599" s="16">
        <v>3.1909999999999998</v>
      </c>
      <c r="K1599" s="16">
        <v>13.851000000000001</v>
      </c>
      <c r="L1599" s="16">
        <v>25.338000000000001</v>
      </c>
      <c r="M1599" s="16">
        <v>31.284414212113802</v>
      </c>
      <c r="N1599" s="16">
        <f t="shared" si="72"/>
        <v>2.2586393915322938</v>
      </c>
      <c r="O1599" s="41">
        <f t="shared" si="73"/>
        <v>2.2586393915322938</v>
      </c>
      <c r="P1599" s="1">
        <v>8.1649999999999991</v>
      </c>
      <c r="Q1599" s="16">
        <v>728.65800000000002</v>
      </c>
      <c r="S1599" s="1"/>
    </row>
    <row r="1600" spans="1:19" x14ac:dyDescent="0.2">
      <c r="A1600" s="42">
        <f t="shared" si="74"/>
        <v>43645</v>
      </c>
      <c r="B1600" s="16">
        <v>1.143</v>
      </c>
      <c r="C1600" s="16">
        <v>95.070999999999998</v>
      </c>
      <c r="D1600" s="16">
        <v>25.838999999999999</v>
      </c>
      <c r="E1600" s="16">
        <v>23.8</v>
      </c>
      <c r="F1600" s="16">
        <v>30.51</v>
      </c>
      <c r="G1600" s="16">
        <v>2.7959999999999998</v>
      </c>
      <c r="H1600" s="16">
        <v>9.2899999999999991</v>
      </c>
      <c r="I1600" s="16">
        <v>301.36200000000002</v>
      </c>
      <c r="J1600" s="16">
        <v>4.3499999999999996</v>
      </c>
      <c r="K1600" s="16">
        <v>20.018999999999998</v>
      </c>
      <c r="L1600" s="16">
        <v>25.306999999999999</v>
      </c>
      <c r="M1600" s="16">
        <v>44.418601235347637</v>
      </c>
      <c r="N1600" s="16">
        <f t="shared" si="72"/>
        <v>2.2188221806957209</v>
      </c>
      <c r="O1600" s="41">
        <f t="shared" si="73"/>
        <v>2.2188221806957209</v>
      </c>
      <c r="P1600" s="1">
        <v>13.445</v>
      </c>
      <c r="Q1600" s="16">
        <v>729.61699999999996</v>
      </c>
      <c r="S1600" s="1"/>
    </row>
    <row r="1601" spans="1:19" x14ac:dyDescent="0.2">
      <c r="A1601" s="42">
        <f t="shared" si="74"/>
        <v>43646</v>
      </c>
      <c r="B1601" s="16">
        <v>0.76200000000000001</v>
      </c>
      <c r="C1601" s="16">
        <v>98.349000000000004</v>
      </c>
      <c r="D1601" s="16">
        <v>24.827000000000002</v>
      </c>
      <c r="E1601" s="16">
        <v>23.83</v>
      </c>
      <c r="F1601" s="16">
        <v>27.72</v>
      </c>
      <c r="G1601" s="16">
        <v>2.6640000000000001</v>
      </c>
      <c r="H1601" s="16">
        <v>8.25</v>
      </c>
      <c r="I1601" s="16">
        <v>329.59899999999999</v>
      </c>
      <c r="J1601" s="16">
        <v>1.694</v>
      </c>
      <c r="K1601" s="16">
        <v>8.8960000000000008</v>
      </c>
      <c r="L1601" s="16">
        <v>25.39</v>
      </c>
      <c r="M1601" s="16">
        <v>20.080922268484638</v>
      </c>
      <c r="N1601" s="16">
        <f t="shared" si="72"/>
        <v>2.2572979168710248</v>
      </c>
      <c r="O1601" s="41">
        <f t="shared" si="73"/>
        <v>2.2572979168710248</v>
      </c>
      <c r="P1601" s="1">
        <v>4.899</v>
      </c>
      <c r="Q1601" s="16">
        <v>730.31700000000001</v>
      </c>
      <c r="S1601" s="1"/>
    </row>
    <row r="1602" spans="1:19" x14ac:dyDescent="0.2">
      <c r="A1602" s="42">
        <f t="shared" si="74"/>
        <v>43647</v>
      </c>
      <c r="B1602" s="16">
        <v>41.021000000000001</v>
      </c>
      <c r="C1602" s="16">
        <v>96.667000000000002</v>
      </c>
      <c r="D1602" s="16">
        <v>24.902000000000001</v>
      </c>
      <c r="E1602" s="16">
        <v>22.42</v>
      </c>
      <c r="F1602" s="16">
        <v>30.62</v>
      </c>
      <c r="G1602" s="16">
        <v>2.4119999999999999</v>
      </c>
      <c r="H1602" s="16">
        <v>10.9</v>
      </c>
      <c r="I1602" s="16">
        <v>340.69</v>
      </c>
      <c r="J1602" s="16">
        <v>2.2320000000000002</v>
      </c>
      <c r="K1602" s="16">
        <v>10.505000000000001</v>
      </c>
      <c r="L1602" s="16">
        <v>25.364999999999998</v>
      </c>
      <c r="M1602" s="16">
        <v>23.911381216806188</v>
      </c>
      <c r="N1602" s="16">
        <f t="shared" si="72"/>
        <v>2.2761905013618455</v>
      </c>
      <c r="O1602" s="41">
        <f t="shared" si="73"/>
        <v>2.2761905013618455</v>
      </c>
      <c r="P1602" s="1">
        <v>6.11</v>
      </c>
      <c r="Q1602" s="16">
        <v>730.10400000000004</v>
      </c>
      <c r="S1602" s="1"/>
    </row>
    <row r="1603" spans="1:19" x14ac:dyDescent="0.2">
      <c r="A1603" s="42">
        <f t="shared" si="74"/>
        <v>43648</v>
      </c>
      <c r="B1603" s="16">
        <v>0.127</v>
      </c>
      <c r="C1603" s="16">
        <v>95.346999999999994</v>
      </c>
      <c r="D1603" s="16">
        <v>25.652999999999999</v>
      </c>
      <c r="E1603" s="16">
        <v>23.9</v>
      </c>
      <c r="F1603" s="16">
        <v>29.77</v>
      </c>
      <c r="G1603" s="16">
        <v>1.986</v>
      </c>
      <c r="H1603" s="16">
        <v>6.14</v>
      </c>
      <c r="I1603" s="16">
        <v>359.26499999999999</v>
      </c>
      <c r="J1603" s="16">
        <v>2.1549999999999998</v>
      </c>
      <c r="K1603" s="16">
        <v>9.4529999999999994</v>
      </c>
      <c r="L1603" s="16">
        <v>25.337</v>
      </c>
      <c r="M1603" s="16">
        <v>21.853418892403447</v>
      </c>
      <c r="N1603" s="16">
        <f t="shared" si="72"/>
        <v>2.3117971958535333</v>
      </c>
      <c r="O1603" s="41">
        <f t="shared" si="73"/>
        <v>2.3117971958535333</v>
      </c>
      <c r="P1603" s="1">
        <v>4.8499999999999996</v>
      </c>
      <c r="Q1603" s="16">
        <v>729.971</v>
      </c>
      <c r="S1603" s="1"/>
    </row>
    <row r="1604" spans="1:19" x14ac:dyDescent="0.2">
      <c r="A1604" s="42">
        <f t="shared" si="74"/>
        <v>43649</v>
      </c>
      <c r="B1604" s="16">
        <v>32.257999999999996</v>
      </c>
      <c r="C1604" s="16">
        <v>96.061000000000007</v>
      </c>
      <c r="D1604" s="16">
        <v>25.497</v>
      </c>
      <c r="E1604" s="16">
        <v>23.81</v>
      </c>
      <c r="F1604" s="16">
        <v>31.03</v>
      </c>
      <c r="G1604" s="16">
        <v>2.306</v>
      </c>
      <c r="H1604" s="16">
        <v>7.84</v>
      </c>
      <c r="I1604" s="16">
        <v>352.161</v>
      </c>
      <c r="J1604" s="16">
        <v>2.6659999999999999</v>
      </c>
      <c r="K1604" s="16">
        <v>11.907</v>
      </c>
      <c r="L1604" s="16">
        <v>25.346</v>
      </c>
      <c r="M1604" s="16">
        <v>27.113193543844126</v>
      </c>
      <c r="N1604" s="16">
        <f t="shared" si="72"/>
        <v>2.2770801666115834</v>
      </c>
      <c r="O1604" s="41">
        <f t="shared" si="73"/>
        <v>2.2770801666115834</v>
      </c>
      <c r="P1604" s="1">
        <v>6.617</v>
      </c>
      <c r="Q1604" s="16">
        <v>729.54600000000005</v>
      </c>
      <c r="S1604" s="1"/>
    </row>
    <row r="1605" spans="1:19" x14ac:dyDescent="0.2">
      <c r="A1605" s="42">
        <f t="shared" si="74"/>
        <v>43650</v>
      </c>
      <c r="B1605" s="16">
        <v>0.254</v>
      </c>
      <c r="C1605" s="16">
        <v>89.988</v>
      </c>
      <c r="D1605" s="16">
        <v>26.05</v>
      </c>
      <c r="E1605" s="16">
        <v>24.25</v>
      </c>
      <c r="F1605" s="16">
        <v>29.98</v>
      </c>
      <c r="G1605" s="16">
        <v>4.1280000000000001</v>
      </c>
      <c r="H1605" s="16">
        <v>10.47</v>
      </c>
      <c r="I1605" s="16">
        <v>359.34</v>
      </c>
      <c r="J1605" s="16">
        <v>4.6059999999999999</v>
      </c>
      <c r="K1605" s="16">
        <v>20.363</v>
      </c>
      <c r="L1605" s="16">
        <v>25.399000000000001</v>
      </c>
      <c r="M1605" s="16">
        <v>44.160697144565397</v>
      </c>
      <c r="N1605" s="16">
        <f t="shared" si="72"/>
        <v>2.1686734343940186</v>
      </c>
      <c r="O1605" s="41">
        <f t="shared" si="73"/>
        <v>2.1686734343940186</v>
      </c>
      <c r="P1605" s="1">
        <v>11.387</v>
      </c>
      <c r="Q1605" s="16">
        <v>729.61300000000006</v>
      </c>
      <c r="S1605" s="1"/>
    </row>
    <row r="1606" spans="1:19" x14ac:dyDescent="0.2">
      <c r="A1606" s="42">
        <f t="shared" si="74"/>
        <v>43651</v>
      </c>
      <c r="B1606" s="16">
        <v>0.127</v>
      </c>
      <c r="C1606" s="16">
        <v>91.394000000000005</v>
      </c>
      <c r="D1606" s="16">
        <v>25.449000000000002</v>
      </c>
      <c r="E1606" s="16">
        <v>23.86</v>
      </c>
      <c r="F1606" s="16">
        <v>29.53</v>
      </c>
      <c r="G1606" s="16">
        <v>4.2510000000000003</v>
      </c>
      <c r="H1606" s="16">
        <v>10.84</v>
      </c>
      <c r="I1606" s="16">
        <v>334.89699999999999</v>
      </c>
      <c r="J1606" s="16">
        <v>3.96</v>
      </c>
      <c r="K1606" s="16">
        <v>17.885000000000002</v>
      </c>
      <c r="L1606" s="16">
        <v>25.460999999999999</v>
      </c>
      <c r="M1606" s="16">
        <v>39.011514532053106</v>
      </c>
      <c r="N1606" s="16">
        <f t="shared" si="72"/>
        <v>2.1812420761561699</v>
      </c>
      <c r="O1606" s="41">
        <f t="shared" si="73"/>
        <v>2.1812420761561699</v>
      </c>
      <c r="P1606" s="1">
        <v>10.396000000000001</v>
      </c>
      <c r="Q1606" s="16">
        <v>730.65</v>
      </c>
      <c r="S1606" s="1"/>
    </row>
    <row r="1607" spans="1:19" x14ac:dyDescent="0.2">
      <c r="A1607" s="42">
        <f t="shared" si="74"/>
        <v>43652</v>
      </c>
      <c r="B1607" s="16">
        <v>0.50800000000000001</v>
      </c>
      <c r="C1607" s="16">
        <v>96.921999999999997</v>
      </c>
      <c r="D1607" s="16">
        <v>25.396999999999998</v>
      </c>
      <c r="E1607" s="16">
        <v>23.34</v>
      </c>
      <c r="F1607" s="16">
        <v>29.09</v>
      </c>
      <c r="G1607" s="16">
        <v>3.1480000000000001</v>
      </c>
      <c r="H1607" s="16">
        <v>8.33</v>
      </c>
      <c r="I1607" s="16">
        <v>315.029</v>
      </c>
      <c r="J1607" s="16">
        <v>2.8849999999999998</v>
      </c>
      <c r="K1607" s="16">
        <v>14.62</v>
      </c>
      <c r="L1607" s="16">
        <v>25.372</v>
      </c>
      <c r="M1607" s="16">
        <v>32.134072111193383</v>
      </c>
      <c r="N1607" s="16">
        <f t="shared" si="72"/>
        <v>2.1979529487820373</v>
      </c>
      <c r="O1607" s="41">
        <f t="shared" si="73"/>
        <v>2.1979529487820373</v>
      </c>
      <c r="P1607" s="1">
        <v>9.7409999999999997</v>
      </c>
      <c r="Q1607" s="16">
        <v>730.43299999999999</v>
      </c>
      <c r="S1607" s="1"/>
    </row>
    <row r="1608" spans="1:19" x14ac:dyDescent="0.2">
      <c r="A1608" s="42">
        <f t="shared" si="74"/>
        <v>43653</v>
      </c>
      <c r="B1608" s="16">
        <v>40.259</v>
      </c>
      <c r="C1608" s="16">
        <v>95.396000000000001</v>
      </c>
      <c r="D1608" s="16">
        <v>25.715</v>
      </c>
      <c r="E1608" s="16">
        <v>22.03</v>
      </c>
      <c r="F1608" s="16">
        <v>31.1</v>
      </c>
      <c r="G1608" s="16">
        <v>2.8210000000000002</v>
      </c>
      <c r="H1608" s="16">
        <v>11</v>
      </c>
      <c r="I1608" s="16">
        <v>334.70400000000001</v>
      </c>
      <c r="J1608" s="16">
        <v>2.7709999999999999</v>
      </c>
      <c r="K1608" s="16">
        <v>13.026999999999999</v>
      </c>
      <c r="L1608" s="16">
        <v>25.323</v>
      </c>
      <c r="M1608" s="16">
        <v>28.899427772598571</v>
      </c>
      <c r="N1608" s="16">
        <f t="shared" si="72"/>
        <v>2.2184254066629747</v>
      </c>
      <c r="O1608" s="41">
        <f t="shared" si="73"/>
        <v>2.2184254066629747</v>
      </c>
      <c r="P1608" s="1">
        <v>8.1440000000000001</v>
      </c>
      <c r="Q1608" s="16">
        <v>730.21299999999997</v>
      </c>
      <c r="S1608" s="1"/>
    </row>
    <row r="1609" spans="1:19" x14ac:dyDescent="0.2">
      <c r="A1609" s="42">
        <f t="shared" si="74"/>
        <v>43654</v>
      </c>
      <c r="B1609" s="16">
        <v>8.6359999999999992</v>
      </c>
      <c r="C1609" s="16">
        <v>92.885000000000005</v>
      </c>
      <c r="D1609" s="16">
        <v>25.138000000000002</v>
      </c>
      <c r="E1609" s="16">
        <v>22.67</v>
      </c>
      <c r="F1609" s="16">
        <v>31.96</v>
      </c>
      <c r="G1609" s="16">
        <v>1.851</v>
      </c>
      <c r="H1609" s="16">
        <v>7.74</v>
      </c>
      <c r="I1609" s="16">
        <v>148.02500000000001</v>
      </c>
      <c r="J1609" s="16">
        <v>3.4790000000000001</v>
      </c>
      <c r="K1609" s="16">
        <v>15.172000000000001</v>
      </c>
      <c r="L1609" s="16">
        <v>25.434000000000001</v>
      </c>
      <c r="M1609" s="16">
        <v>34.005842370056513</v>
      </c>
      <c r="N1609" s="16">
        <f t="shared" si="72"/>
        <v>2.241355284079654</v>
      </c>
      <c r="O1609" s="41">
        <f t="shared" si="73"/>
        <v>2.241355284079654</v>
      </c>
      <c r="P1609" s="1">
        <v>8.7370000000000001</v>
      </c>
      <c r="Q1609" s="16">
        <v>730.89599999999996</v>
      </c>
      <c r="S1609" s="1"/>
    </row>
    <row r="1610" spans="1:19" x14ac:dyDescent="0.2">
      <c r="A1610" s="42">
        <f t="shared" si="74"/>
        <v>43655</v>
      </c>
      <c r="B1610" s="16">
        <v>61.849000000000004</v>
      </c>
      <c r="C1610" s="16">
        <v>96.45</v>
      </c>
      <c r="D1610" s="16">
        <v>24.34</v>
      </c>
      <c r="E1610" s="16">
        <v>22.03</v>
      </c>
      <c r="F1610" s="16">
        <v>28.19</v>
      </c>
      <c r="G1610" s="16">
        <v>2.0510000000000002</v>
      </c>
      <c r="H1610" s="16">
        <v>8.15</v>
      </c>
      <c r="I1610" s="16">
        <v>332.05500000000001</v>
      </c>
      <c r="J1610" s="16">
        <v>1.603</v>
      </c>
      <c r="K1610" s="16">
        <v>7.0640000000000001</v>
      </c>
      <c r="L1610" s="16">
        <v>25.495999999999999</v>
      </c>
      <c r="M1610" s="16">
        <v>16.281740131172526</v>
      </c>
      <c r="N1610" s="16">
        <f t="shared" si="72"/>
        <v>2.3048895995431096</v>
      </c>
      <c r="O1610" s="41">
        <f t="shared" si="73"/>
        <v>2.3048895995431096</v>
      </c>
      <c r="P1610" s="1">
        <v>3.621</v>
      </c>
      <c r="Q1610" s="16">
        <v>731.85799999999995</v>
      </c>
      <c r="S1610" s="1"/>
    </row>
    <row r="1611" spans="1:19" x14ac:dyDescent="0.2">
      <c r="A1611" s="42">
        <f t="shared" si="74"/>
        <v>43656</v>
      </c>
      <c r="B1611" s="16">
        <v>11.684000000000001</v>
      </c>
      <c r="C1611" s="16">
        <v>99.012</v>
      </c>
      <c r="D1611" s="16">
        <v>24.175000000000001</v>
      </c>
      <c r="E1611" s="16">
        <v>22.18</v>
      </c>
      <c r="F1611" s="16">
        <v>28.96</v>
      </c>
      <c r="G1611" s="16">
        <v>2.891</v>
      </c>
      <c r="H1611" s="16">
        <v>8.6199999999999992</v>
      </c>
      <c r="I1611" s="16">
        <v>311.09199999999998</v>
      </c>
      <c r="J1611" s="16">
        <v>1.681</v>
      </c>
      <c r="K1611" s="16">
        <v>8.3559999999999999</v>
      </c>
      <c r="L1611" s="16">
        <v>25.495999999999999</v>
      </c>
      <c r="M1611" s="16">
        <v>18.985110682758961</v>
      </c>
      <c r="N1611" s="16">
        <f t="shared" ref="N1611:N1674" si="75">M1611/K1611</f>
        <v>2.2720333512157684</v>
      </c>
      <c r="O1611" s="41">
        <f t="shared" ref="O1611:O1674" si="76">N1611-$N3386</f>
        <v>2.2720333512157684</v>
      </c>
      <c r="P1611" s="1">
        <v>5.5460000000000003</v>
      </c>
      <c r="Q1611" s="16">
        <v>731.37099999999998</v>
      </c>
      <c r="S1611" s="1"/>
    </row>
    <row r="1612" spans="1:19" x14ac:dyDescent="0.2">
      <c r="A1612" s="42">
        <f t="shared" si="74"/>
        <v>43657</v>
      </c>
      <c r="B1612" s="16">
        <v>11.811</v>
      </c>
      <c r="C1612" s="16">
        <v>96.873000000000005</v>
      </c>
      <c r="D1612" s="16">
        <v>25.007000000000001</v>
      </c>
      <c r="E1612" s="16">
        <v>23.08</v>
      </c>
      <c r="F1612" s="16">
        <v>28.99</v>
      </c>
      <c r="G1612" s="16">
        <v>2.9039999999999999</v>
      </c>
      <c r="H1612" s="16">
        <v>7.74</v>
      </c>
      <c r="I1612" s="16">
        <v>316.505</v>
      </c>
      <c r="J1612" s="16">
        <v>2.6579999999999999</v>
      </c>
      <c r="K1612" s="16">
        <v>12.712</v>
      </c>
      <c r="L1612" s="16">
        <v>25.428000000000001</v>
      </c>
      <c r="M1612" s="16">
        <v>28.632192478531753</v>
      </c>
      <c r="N1612" s="16">
        <f t="shared" si="75"/>
        <v>2.2523751163099242</v>
      </c>
      <c r="O1612" s="41">
        <f t="shared" si="76"/>
        <v>2.2523751163099242</v>
      </c>
      <c r="P1612" s="1">
        <v>7.9210000000000003</v>
      </c>
      <c r="Q1612" s="16">
        <v>730.11300000000006</v>
      </c>
      <c r="S1612" s="1"/>
    </row>
    <row r="1613" spans="1:19" x14ac:dyDescent="0.2">
      <c r="A1613" s="42">
        <f t="shared" si="74"/>
        <v>43658</v>
      </c>
      <c r="B1613" s="16">
        <v>11.176</v>
      </c>
      <c r="C1613" s="16">
        <v>97.25</v>
      </c>
      <c r="D1613" s="16">
        <v>25.065999999999999</v>
      </c>
      <c r="E1613" s="16">
        <v>23.84</v>
      </c>
      <c r="F1613" s="16">
        <v>27.67</v>
      </c>
      <c r="G1613" s="16">
        <v>2.3420000000000001</v>
      </c>
      <c r="H1613" s="16">
        <v>6.59</v>
      </c>
      <c r="I1613" s="16">
        <v>314.93200000000002</v>
      </c>
      <c r="J1613" s="16">
        <v>2.323</v>
      </c>
      <c r="K1613" s="16">
        <v>11.622999999999999</v>
      </c>
      <c r="L1613" s="16">
        <v>25.422999999999998</v>
      </c>
      <c r="M1613" s="16">
        <v>25.895125915084318</v>
      </c>
      <c r="N1613" s="16">
        <f t="shared" si="75"/>
        <v>2.2279210113640473</v>
      </c>
      <c r="O1613" s="41">
        <f t="shared" si="76"/>
        <v>2.2279210113640473</v>
      </c>
      <c r="P1613" s="1">
        <v>6.3470000000000004</v>
      </c>
      <c r="Q1613" s="16">
        <v>729.31700000000001</v>
      </c>
      <c r="S1613" s="1"/>
    </row>
    <row r="1614" spans="1:19" x14ac:dyDescent="0.2">
      <c r="A1614" s="42">
        <f t="shared" ref="A1614:A1677" si="77">A1613+1</f>
        <v>43659</v>
      </c>
      <c r="B1614" s="16">
        <v>16.637</v>
      </c>
      <c r="C1614" s="16">
        <v>97.625</v>
      </c>
      <c r="D1614" s="16">
        <v>24.771000000000001</v>
      </c>
      <c r="E1614" s="16">
        <v>22.01</v>
      </c>
      <c r="F1614" s="16">
        <v>30.52</v>
      </c>
      <c r="G1614" s="16">
        <v>2.601</v>
      </c>
      <c r="H1614" s="16">
        <v>7.61</v>
      </c>
      <c r="I1614" s="16">
        <v>354.29700000000003</v>
      </c>
      <c r="J1614" s="16">
        <v>1.79</v>
      </c>
      <c r="K1614" s="16">
        <v>8.5250000000000004</v>
      </c>
      <c r="L1614" s="16">
        <v>25.439</v>
      </c>
      <c r="M1614" s="16">
        <v>19.700070934424968</v>
      </c>
      <c r="N1614" s="16">
        <f t="shared" si="75"/>
        <v>2.3108587606363598</v>
      </c>
      <c r="O1614" s="41">
        <f t="shared" si="76"/>
        <v>2.3108587606363598</v>
      </c>
      <c r="P1614" s="1">
        <v>4.8010000000000002</v>
      </c>
      <c r="Q1614" s="16">
        <v>729.6</v>
      </c>
      <c r="S1614" s="1"/>
    </row>
    <row r="1615" spans="1:19" x14ac:dyDescent="0.2">
      <c r="A1615" s="42">
        <f t="shared" si="77"/>
        <v>43660</v>
      </c>
      <c r="B1615" s="16">
        <v>41.656000000000006</v>
      </c>
      <c r="C1615" s="16">
        <v>98.168000000000006</v>
      </c>
      <c r="D1615" s="16">
        <v>23.702999999999999</v>
      </c>
      <c r="E1615" s="16">
        <v>21.49</v>
      </c>
      <c r="F1615" s="16">
        <v>30.44</v>
      </c>
      <c r="G1615" s="16">
        <v>1.9339999999999999</v>
      </c>
      <c r="H1615" s="16">
        <v>15.19</v>
      </c>
      <c r="I1615" s="16">
        <v>296.91500000000002</v>
      </c>
      <c r="J1615" s="16">
        <v>1.633</v>
      </c>
      <c r="K1615" s="16">
        <v>7.4119999999999999</v>
      </c>
      <c r="L1615" s="16">
        <v>25.54</v>
      </c>
      <c r="M1615" s="16">
        <v>17.007673186700963</v>
      </c>
      <c r="N1615" s="16">
        <f t="shared" si="75"/>
        <v>2.294613220008225</v>
      </c>
      <c r="O1615" s="41">
        <f t="shared" si="76"/>
        <v>2.294613220008225</v>
      </c>
      <c r="P1615" s="1">
        <v>3.7930000000000001</v>
      </c>
      <c r="Q1615" s="16">
        <v>728.89200000000005</v>
      </c>
      <c r="S1615" s="1"/>
    </row>
    <row r="1616" spans="1:19" x14ac:dyDescent="0.2">
      <c r="A1616" s="42">
        <f t="shared" si="77"/>
        <v>43661</v>
      </c>
      <c r="B1616" s="16">
        <v>41.402000000000001</v>
      </c>
      <c r="C1616" s="16">
        <v>95.995999999999995</v>
      </c>
      <c r="D1616" s="16">
        <v>23.725999999999999</v>
      </c>
      <c r="E1616" s="16">
        <v>21.14</v>
      </c>
      <c r="F1616" s="16">
        <v>31.14</v>
      </c>
      <c r="G1616" s="16">
        <v>2.2000000000000002</v>
      </c>
      <c r="H1616" s="16">
        <v>7.59</v>
      </c>
      <c r="I1616" s="16">
        <v>293.13799999999998</v>
      </c>
      <c r="J1616" s="16">
        <v>2.9809999999999999</v>
      </c>
      <c r="K1616" s="16">
        <v>13.676</v>
      </c>
      <c r="L1616" s="16">
        <v>25.539000000000001</v>
      </c>
      <c r="M1616" s="16">
        <v>30.35820588608847</v>
      </c>
      <c r="N1616" s="16">
        <f t="shared" si="75"/>
        <v>2.2198161659906748</v>
      </c>
      <c r="O1616" s="41">
        <f t="shared" si="76"/>
        <v>2.2198161659906748</v>
      </c>
      <c r="P1616" s="1">
        <v>8.34</v>
      </c>
      <c r="Q1616" s="16">
        <v>729.52099999999996</v>
      </c>
      <c r="S1616" s="1"/>
    </row>
    <row r="1617" spans="1:19" x14ac:dyDescent="0.2">
      <c r="A1617" s="42">
        <f t="shared" si="77"/>
        <v>43662</v>
      </c>
      <c r="B1617" s="16">
        <v>0.38100000000000001</v>
      </c>
      <c r="C1617" s="16">
        <v>95.793000000000006</v>
      </c>
      <c r="D1617" s="16">
        <v>24.382999999999999</v>
      </c>
      <c r="E1617" s="16">
        <v>21.88</v>
      </c>
      <c r="F1617" s="16">
        <v>28.76</v>
      </c>
      <c r="G1617" s="16">
        <v>2.64</v>
      </c>
      <c r="H1617" s="16">
        <v>7.84</v>
      </c>
      <c r="I1617" s="16">
        <v>331.08499999999998</v>
      </c>
      <c r="J1617" s="16">
        <v>3.07</v>
      </c>
      <c r="K1617" s="16">
        <v>14.686</v>
      </c>
      <c r="L1617" s="16">
        <v>25.548999999999999</v>
      </c>
      <c r="M1617" s="16">
        <v>32.534017851974284</v>
      </c>
      <c r="N1617" s="16">
        <f t="shared" si="75"/>
        <v>2.2153083107704128</v>
      </c>
      <c r="O1617" s="41">
        <f t="shared" si="76"/>
        <v>2.2153083107704128</v>
      </c>
      <c r="P1617" s="1">
        <v>9.173</v>
      </c>
      <c r="Q1617" s="16">
        <v>730.80399999999997</v>
      </c>
      <c r="S1617" s="1"/>
    </row>
    <row r="1618" spans="1:19" x14ac:dyDescent="0.2">
      <c r="A1618" s="42">
        <f t="shared" si="77"/>
        <v>43663</v>
      </c>
      <c r="B1618" s="16">
        <v>0.254</v>
      </c>
      <c r="C1618" s="16">
        <v>95.415000000000006</v>
      </c>
      <c r="D1618" s="16">
        <v>25.753</v>
      </c>
      <c r="E1618" s="16">
        <v>23.89</v>
      </c>
      <c r="F1618" s="16">
        <v>30.12</v>
      </c>
      <c r="G1618" s="16">
        <v>3.4910000000000001</v>
      </c>
      <c r="H1618" s="16">
        <v>9.7200000000000006</v>
      </c>
      <c r="I1618" s="16">
        <v>334.92200000000003</v>
      </c>
      <c r="J1618" s="16">
        <v>3.6440000000000001</v>
      </c>
      <c r="K1618" s="16">
        <v>17.640999999999998</v>
      </c>
      <c r="L1618" s="16">
        <v>25.446999999999999</v>
      </c>
      <c r="M1618" s="16">
        <v>38.245319062352308</v>
      </c>
      <c r="N1618" s="16">
        <f t="shared" si="75"/>
        <v>2.1679790863529456</v>
      </c>
      <c r="O1618" s="41">
        <f t="shared" si="76"/>
        <v>2.1679790863529456</v>
      </c>
      <c r="P1618" s="1">
        <v>10.601000000000001</v>
      </c>
      <c r="Q1618" s="16">
        <v>730.36300000000006</v>
      </c>
      <c r="S1618" s="1"/>
    </row>
    <row r="1619" spans="1:19" x14ac:dyDescent="0.2">
      <c r="A1619" s="42">
        <f t="shared" si="77"/>
        <v>43664</v>
      </c>
      <c r="B1619" s="16">
        <v>14.350999999999999</v>
      </c>
      <c r="C1619" s="16">
        <v>94.724999999999994</v>
      </c>
      <c r="D1619" s="16">
        <v>25.766999999999999</v>
      </c>
      <c r="E1619" s="16">
        <v>23.81</v>
      </c>
      <c r="F1619" s="16">
        <v>29.73</v>
      </c>
      <c r="G1619" s="16">
        <v>3.0419999999999998</v>
      </c>
      <c r="H1619" s="16">
        <v>7.76</v>
      </c>
      <c r="I1619" s="16">
        <v>2.1669999999999998</v>
      </c>
      <c r="J1619" s="16">
        <v>2.8769999999999998</v>
      </c>
      <c r="K1619" s="16">
        <v>13.411</v>
      </c>
      <c r="L1619" s="16">
        <v>25.462</v>
      </c>
      <c r="M1619" s="16">
        <v>29.854752908873021</v>
      </c>
      <c r="N1619" s="16">
        <f t="shared" si="75"/>
        <v>2.2261392072830528</v>
      </c>
      <c r="O1619" s="41">
        <f t="shared" si="76"/>
        <v>2.2261392072830528</v>
      </c>
      <c r="P1619" s="1">
        <v>6.8639999999999999</v>
      </c>
      <c r="Q1619" s="16">
        <v>729.81299999999999</v>
      </c>
      <c r="S1619" s="1"/>
    </row>
    <row r="1620" spans="1:19" x14ac:dyDescent="0.2">
      <c r="A1620" s="42">
        <f t="shared" si="77"/>
        <v>43665</v>
      </c>
      <c r="B1620" s="16">
        <v>0.254</v>
      </c>
      <c r="C1620" s="16">
        <v>93.311000000000007</v>
      </c>
      <c r="D1620" s="16">
        <v>26.212</v>
      </c>
      <c r="E1620" s="16">
        <v>24.45</v>
      </c>
      <c r="F1620" s="16">
        <v>32.28</v>
      </c>
      <c r="G1620" s="16">
        <v>3.3260000000000001</v>
      </c>
      <c r="H1620" s="16">
        <v>10.43</v>
      </c>
      <c r="I1620" s="16">
        <v>7.21</v>
      </c>
      <c r="J1620" s="16">
        <v>3.6960000000000002</v>
      </c>
      <c r="K1620" s="16">
        <v>16.305</v>
      </c>
      <c r="L1620" s="16">
        <v>25.454000000000001</v>
      </c>
      <c r="M1620" s="16">
        <v>36.129123117451336</v>
      </c>
      <c r="N1620" s="16">
        <f t="shared" si="75"/>
        <v>2.2158309179669633</v>
      </c>
      <c r="O1620" s="41">
        <f t="shared" si="76"/>
        <v>2.2158309179669633</v>
      </c>
      <c r="P1620" s="1">
        <v>8.9190000000000005</v>
      </c>
      <c r="Q1620" s="16">
        <v>729.41700000000003</v>
      </c>
      <c r="S1620" s="1"/>
    </row>
    <row r="1621" spans="1:19" x14ac:dyDescent="0.2">
      <c r="A1621" s="42">
        <f t="shared" si="77"/>
        <v>43666</v>
      </c>
      <c r="B1621" s="16">
        <v>0</v>
      </c>
      <c r="C1621" s="16">
        <v>93.218000000000004</v>
      </c>
      <c r="D1621" s="16">
        <v>26.478000000000002</v>
      </c>
      <c r="E1621" s="16">
        <v>24.54</v>
      </c>
      <c r="F1621" s="16">
        <v>30.47</v>
      </c>
      <c r="G1621" s="16">
        <v>3.8359999999999999</v>
      </c>
      <c r="H1621" s="16">
        <v>10.35</v>
      </c>
      <c r="I1621" s="16">
        <v>348.72699999999998</v>
      </c>
      <c r="J1621" s="16">
        <v>3.9140000000000001</v>
      </c>
      <c r="K1621" s="16">
        <v>17.818999999999999</v>
      </c>
      <c r="L1621" s="16">
        <v>25.452000000000002</v>
      </c>
      <c r="M1621" s="16">
        <v>38.337507894802776</v>
      </c>
      <c r="N1621" s="16">
        <f t="shared" si="75"/>
        <v>2.1514960376453662</v>
      </c>
      <c r="O1621" s="41">
        <f t="shared" si="76"/>
        <v>2.1514960376453662</v>
      </c>
      <c r="P1621" s="1">
        <v>9.8260000000000005</v>
      </c>
      <c r="Q1621" s="16">
        <v>728.83799999999997</v>
      </c>
      <c r="S1621" s="1"/>
    </row>
    <row r="1622" spans="1:19" x14ac:dyDescent="0.2">
      <c r="A1622" s="42">
        <f t="shared" si="77"/>
        <v>43667</v>
      </c>
      <c r="B1622" s="16">
        <v>0</v>
      </c>
      <c r="C1622" s="16">
        <v>94.462999999999994</v>
      </c>
      <c r="D1622" s="16">
        <v>26.257000000000001</v>
      </c>
      <c r="E1622" s="16">
        <v>24.18</v>
      </c>
      <c r="F1622" s="16">
        <v>29.49</v>
      </c>
      <c r="G1622" s="16">
        <v>3.4369999999999998</v>
      </c>
      <c r="H1622" s="16">
        <v>8.84</v>
      </c>
      <c r="I1622" s="16">
        <v>343.447</v>
      </c>
      <c r="J1622" s="16">
        <v>3.5590000000000002</v>
      </c>
      <c r="K1622" s="16">
        <v>16.550999999999998</v>
      </c>
      <c r="L1622" s="16">
        <v>25.489000000000001</v>
      </c>
      <c r="M1622" s="16">
        <v>36.350998395551429</v>
      </c>
      <c r="N1622" s="16">
        <f t="shared" si="75"/>
        <v>2.1963022412876221</v>
      </c>
      <c r="O1622" s="41">
        <f t="shared" si="76"/>
        <v>2.1963022412876221</v>
      </c>
      <c r="P1622" s="1">
        <v>8.9779999999999998</v>
      </c>
      <c r="Q1622" s="16">
        <v>729.125</v>
      </c>
      <c r="S1622" s="1"/>
    </row>
    <row r="1623" spans="1:19" x14ac:dyDescent="0.2">
      <c r="A1623" s="42">
        <f t="shared" si="77"/>
        <v>43668</v>
      </c>
      <c r="B1623" s="16">
        <v>6.0960000000000001</v>
      </c>
      <c r="C1623" s="16">
        <v>94.915999999999997</v>
      </c>
      <c r="D1623" s="16">
        <v>25.721</v>
      </c>
      <c r="E1623" s="16">
        <v>22.97</v>
      </c>
      <c r="F1623" s="16">
        <v>30.2</v>
      </c>
      <c r="G1623" s="16">
        <v>2.4860000000000002</v>
      </c>
      <c r="H1623" s="16">
        <v>8.02</v>
      </c>
      <c r="I1623" s="16">
        <v>340.786</v>
      </c>
      <c r="J1623" s="16">
        <v>2.9409999999999998</v>
      </c>
      <c r="K1623" s="16">
        <v>13.212</v>
      </c>
      <c r="L1623" s="16">
        <v>25.545000000000002</v>
      </c>
      <c r="M1623" s="16">
        <v>29.682125648108226</v>
      </c>
      <c r="N1623" s="16">
        <f t="shared" si="75"/>
        <v>2.2466035156000776</v>
      </c>
      <c r="O1623" s="41">
        <f t="shared" si="76"/>
        <v>2.2466035156000776</v>
      </c>
      <c r="P1623" s="1">
        <v>7.609</v>
      </c>
      <c r="Q1623" s="16">
        <v>729.90800000000002</v>
      </c>
      <c r="S1623" s="1"/>
    </row>
    <row r="1624" spans="1:19" x14ac:dyDescent="0.2">
      <c r="A1624" s="42">
        <f t="shared" si="77"/>
        <v>43669</v>
      </c>
      <c r="B1624" s="16">
        <v>11.43</v>
      </c>
      <c r="C1624" s="16">
        <v>98.909000000000006</v>
      </c>
      <c r="D1624" s="16">
        <v>23.422000000000001</v>
      </c>
      <c r="E1624" s="16">
        <v>22.06</v>
      </c>
      <c r="F1624" s="16">
        <v>27.48</v>
      </c>
      <c r="G1624" s="16">
        <v>2.3639999999999999</v>
      </c>
      <c r="H1624" s="16">
        <v>11.13</v>
      </c>
      <c r="I1624" s="16">
        <v>323.98099999999999</v>
      </c>
      <c r="J1624" s="16">
        <v>1.2</v>
      </c>
      <c r="K1624" s="16">
        <v>5.7169999999999996</v>
      </c>
      <c r="L1624" s="16">
        <v>25.724</v>
      </c>
      <c r="M1624" s="16">
        <v>13.159588632175199</v>
      </c>
      <c r="N1624" s="16">
        <f t="shared" si="75"/>
        <v>2.3018346391770508</v>
      </c>
      <c r="O1624" s="41">
        <f t="shared" si="76"/>
        <v>2.3018346391770508</v>
      </c>
      <c r="P1624" s="1">
        <v>2.8610000000000002</v>
      </c>
      <c r="Q1624" s="16">
        <v>731.096</v>
      </c>
      <c r="S1624" s="1"/>
    </row>
    <row r="1625" spans="1:19" x14ac:dyDescent="0.2">
      <c r="A1625" s="42">
        <f t="shared" si="77"/>
        <v>43670</v>
      </c>
      <c r="B1625" s="16">
        <v>3.4290000000000003</v>
      </c>
      <c r="C1625" s="16">
        <v>97.24</v>
      </c>
      <c r="D1625" s="16">
        <v>24.43</v>
      </c>
      <c r="E1625" s="16">
        <v>22.53</v>
      </c>
      <c r="F1625" s="16">
        <v>29.02</v>
      </c>
      <c r="G1625" s="16">
        <v>2.2970000000000002</v>
      </c>
      <c r="H1625" s="16">
        <v>6.76</v>
      </c>
      <c r="I1625" s="16">
        <v>318.11399999999998</v>
      </c>
      <c r="J1625" s="16">
        <v>2.7989999999999999</v>
      </c>
      <c r="K1625" s="16">
        <v>13.186</v>
      </c>
      <c r="L1625" s="16">
        <v>25.670999999999999</v>
      </c>
      <c r="M1625" s="16">
        <v>29.97795935224169</v>
      </c>
      <c r="N1625" s="16">
        <f t="shared" si="75"/>
        <v>2.2734687814531847</v>
      </c>
      <c r="O1625" s="41">
        <f t="shared" si="76"/>
        <v>2.2734687814531847</v>
      </c>
      <c r="P1625" s="1">
        <v>8.2750000000000004</v>
      </c>
      <c r="Q1625" s="16">
        <v>731.57100000000003</v>
      </c>
      <c r="S1625" s="1"/>
    </row>
    <row r="1626" spans="1:19" x14ac:dyDescent="0.2">
      <c r="A1626" s="42">
        <f t="shared" si="77"/>
        <v>43671</v>
      </c>
      <c r="B1626" s="16">
        <v>0</v>
      </c>
      <c r="C1626" s="16">
        <v>97.623999999999995</v>
      </c>
      <c r="D1626" s="16">
        <v>24.114999999999998</v>
      </c>
      <c r="E1626" s="16">
        <v>22.76</v>
      </c>
      <c r="F1626" s="16">
        <v>26.94</v>
      </c>
      <c r="G1626" s="16">
        <v>2.286</v>
      </c>
      <c r="H1626" s="16">
        <v>8.84</v>
      </c>
      <c r="I1626" s="16">
        <v>314.50400000000002</v>
      </c>
      <c r="J1626" s="16">
        <v>1.9370000000000001</v>
      </c>
      <c r="K1626" s="16">
        <v>9.6379999999999999</v>
      </c>
      <c r="L1626" s="16">
        <v>25.782</v>
      </c>
      <c r="M1626" s="16">
        <v>22.329051059825971</v>
      </c>
      <c r="N1626" s="16">
        <f t="shared" si="75"/>
        <v>2.3167722618620017</v>
      </c>
      <c r="O1626" s="41">
        <f t="shared" si="76"/>
        <v>2.3167722618620017</v>
      </c>
      <c r="P1626" s="1">
        <v>5.7009999999999996</v>
      </c>
      <c r="Q1626" s="16">
        <v>731.29200000000003</v>
      </c>
      <c r="S1626" s="1"/>
    </row>
    <row r="1627" spans="1:19" x14ac:dyDescent="0.2">
      <c r="A1627" s="42">
        <f t="shared" si="77"/>
        <v>43672</v>
      </c>
      <c r="B1627" s="16">
        <v>13.716000000000001</v>
      </c>
      <c r="C1627" s="16">
        <v>99.555999999999997</v>
      </c>
      <c r="D1627" s="16">
        <v>23.273</v>
      </c>
      <c r="E1627" s="16">
        <v>20.329999999999998</v>
      </c>
      <c r="F1627" s="16">
        <v>26.55</v>
      </c>
      <c r="G1627" s="16">
        <v>2.9359999999999999</v>
      </c>
      <c r="H1627" s="16">
        <v>13.15</v>
      </c>
      <c r="I1627" s="16">
        <v>313.23200000000003</v>
      </c>
      <c r="J1627" s="16">
        <v>0.76400000000000001</v>
      </c>
      <c r="K1627" s="16">
        <v>4.7439999999999998</v>
      </c>
      <c r="L1627" s="16">
        <v>25.905999999999999</v>
      </c>
      <c r="M1627" s="16">
        <v>11.033975083959229</v>
      </c>
      <c r="N1627" s="16">
        <f t="shared" si="75"/>
        <v>2.3258800767199048</v>
      </c>
      <c r="O1627" s="41">
        <f t="shared" si="76"/>
        <v>2.3258800767199048</v>
      </c>
      <c r="P1627" s="1">
        <v>2.3559999999999999</v>
      </c>
      <c r="Q1627" s="16">
        <v>731.3</v>
      </c>
      <c r="S1627" s="1"/>
    </row>
    <row r="1628" spans="1:19" x14ac:dyDescent="0.2">
      <c r="A1628" s="42">
        <f t="shared" si="77"/>
        <v>43673</v>
      </c>
      <c r="B1628" s="16">
        <v>0</v>
      </c>
      <c r="C1628" s="16">
        <v>98.387</v>
      </c>
      <c r="D1628" s="16">
        <v>24.245999999999999</v>
      </c>
      <c r="E1628" s="16">
        <v>22.25</v>
      </c>
      <c r="F1628" s="16">
        <v>27.42</v>
      </c>
      <c r="G1628" s="16">
        <v>3.7189999999999999</v>
      </c>
      <c r="H1628" s="16">
        <v>9.11</v>
      </c>
      <c r="I1628" s="16">
        <v>320.09699999999998</v>
      </c>
      <c r="J1628" s="16">
        <v>2.3639999999999999</v>
      </c>
      <c r="K1628" s="16">
        <v>12.231</v>
      </c>
      <c r="L1628" s="16">
        <v>25.756</v>
      </c>
      <c r="M1628" s="16">
        <v>26.874729459904771</v>
      </c>
      <c r="N1628" s="16">
        <f t="shared" si="75"/>
        <v>2.1972634665934732</v>
      </c>
      <c r="O1628" s="41">
        <f t="shared" si="76"/>
        <v>2.1972634665934732</v>
      </c>
      <c r="P1628" s="1">
        <v>8.4979999999999993</v>
      </c>
      <c r="Q1628" s="16">
        <v>731.49199999999996</v>
      </c>
      <c r="S1628" s="1"/>
    </row>
    <row r="1629" spans="1:19" x14ac:dyDescent="0.2">
      <c r="A1629" s="42">
        <f t="shared" si="77"/>
        <v>43674</v>
      </c>
      <c r="B1629" s="16">
        <v>0.254</v>
      </c>
      <c r="C1629" s="16">
        <v>93.236000000000004</v>
      </c>
      <c r="D1629" s="16">
        <v>26.222999999999999</v>
      </c>
      <c r="E1629" s="16">
        <v>24.13</v>
      </c>
      <c r="F1629" s="16">
        <v>31.28</v>
      </c>
      <c r="G1629" s="16">
        <v>2.93</v>
      </c>
      <c r="H1629" s="16">
        <v>7.43</v>
      </c>
      <c r="I1629" s="16">
        <v>349.08800000000002</v>
      </c>
      <c r="J1629" s="16">
        <v>3.2679999999999998</v>
      </c>
      <c r="K1629" s="16">
        <v>14.611000000000001</v>
      </c>
      <c r="L1629" s="16">
        <v>25.579000000000001</v>
      </c>
      <c r="M1629" s="16">
        <v>31.806443195868003</v>
      </c>
      <c r="N1629" s="16">
        <f t="shared" si="75"/>
        <v>2.1768833889444941</v>
      </c>
      <c r="O1629" s="41">
        <f t="shared" si="76"/>
        <v>2.1768833889444941</v>
      </c>
      <c r="P1629" s="1">
        <v>8.2650000000000006</v>
      </c>
      <c r="Q1629" s="16">
        <v>730.92100000000005</v>
      </c>
      <c r="S1629" s="1"/>
    </row>
    <row r="1630" spans="1:19" x14ac:dyDescent="0.2">
      <c r="A1630" s="42">
        <f t="shared" si="77"/>
        <v>43675</v>
      </c>
      <c r="B1630" s="16">
        <v>2.032</v>
      </c>
      <c r="C1630" s="16">
        <v>91.563000000000002</v>
      </c>
      <c r="D1630" s="16">
        <v>25.888999999999999</v>
      </c>
      <c r="E1630" s="16">
        <v>23.83</v>
      </c>
      <c r="F1630" s="16">
        <v>30.98</v>
      </c>
      <c r="G1630" s="16">
        <v>3.7509999999999999</v>
      </c>
      <c r="H1630" s="16">
        <v>9</v>
      </c>
      <c r="I1630" s="16">
        <v>359.59199999999998</v>
      </c>
      <c r="J1630" s="16">
        <v>3.6280000000000001</v>
      </c>
      <c r="K1630" s="16">
        <v>15.503</v>
      </c>
      <c r="L1630" s="16">
        <v>25.733000000000001</v>
      </c>
      <c r="M1630" s="16">
        <v>33.605896629275612</v>
      </c>
      <c r="N1630" s="16">
        <f t="shared" si="75"/>
        <v>2.1677028077969176</v>
      </c>
      <c r="O1630" s="41">
        <f t="shared" si="76"/>
        <v>2.1677028077969176</v>
      </c>
      <c r="P1630" s="1">
        <v>7.7329999999999997</v>
      </c>
      <c r="Q1630" s="16">
        <v>730.17100000000005</v>
      </c>
      <c r="S1630" s="1"/>
    </row>
    <row r="1631" spans="1:19" x14ac:dyDescent="0.2">
      <c r="A1631" s="42">
        <f t="shared" si="77"/>
        <v>43676</v>
      </c>
      <c r="B1631" s="16">
        <v>1.27</v>
      </c>
      <c r="C1631" s="16">
        <v>92.724999999999994</v>
      </c>
      <c r="D1631" s="16">
        <v>25.63</v>
      </c>
      <c r="E1631" s="16">
        <v>23.53</v>
      </c>
      <c r="F1631" s="16">
        <v>30.07</v>
      </c>
      <c r="G1631" s="16">
        <v>3.605</v>
      </c>
      <c r="H1631" s="16">
        <v>9.49</v>
      </c>
      <c r="I1631" s="16">
        <v>349.37799999999999</v>
      </c>
      <c r="J1631" s="16">
        <v>3.8359999999999999</v>
      </c>
      <c r="K1631" s="16">
        <v>17.277000000000001</v>
      </c>
      <c r="L1631" s="16">
        <v>25.774000000000001</v>
      </c>
      <c r="M1631" s="16">
        <v>37.912678945262982</v>
      </c>
      <c r="N1631" s="16">
        <f t="shared" si="75"/>
        <v>2.1944017448204538</v>
      </c>
      <c r="O1631" s="41">
        <f t="shared" si="76"/>
        <v>2.1944017448204538</v>
      </c>
      <c r="P1631" s="1">
        <v>9.6820000000000004</v>
      </c>
      <c r="Q1631" s="16">
        <v>730.28800000000001</v>
      </c>
      <c r="S1631" s="1"/>
    </row>
    <row r="1632" spans="1:19" x14ac:dyDescent="0.2">
      <c r="A1632" s="42">
        <f t="shared" si="77"/>
        <v>43677</v>
      </c>
      <c r="B1632" s="16">
        <v>0.254</v>
      </c>
      <c r="C1632" s="16">
        <v>96.983000000000004</v>
      </c>
      <c r="D1632" s="16">
        <v>25.295999999999999</v>
      </c>
      <c r="E1632" s="16">
        <v>23.55</v>
      </c>
      <c r="F1632" s="16">
        <v>29.02</v>
      </c>
      <c r="G1632" s="16">
        <v>3.544</v>
      </c>
      <c r="H1632" s="16">
        <v>7.72</v>
      </c>
      <c r="I1632" s="16">
        <v>331.83600000000001</v>
      </c>
      <c r="J1632" s="16">
        <v>2.6520000000000001</v>
      </c>
      <c r="K1632" s="16">
        <v>12.539</v>
      </c>
      <c r="L1632" s="16">
        <v>25.702999999999999</v>
      </c>
      <c r="M1632" s="16">
        <v>27.275971201141864</v>
      </c>
      <c r="N1632" s="16">
        <f t="shared" si="75"/>
        <v>2.1752907888301989</v>
      </c>
      <c r="O1632" s="41">
        <f t="shared" si="76"/>
        <v>2.1752907888301989</v>
      </c>
      <c r="P1632" s="1">
        <v>7.8289999999999997</v>
      </c>
      <c r="Q1632" s="16">
        <v>730.05799999999999</v>
      </c>
      <c r="S1632" s="1"/>
    </row>
    <row r="1633" spans="1:19" x14ac:dyDescent="0.2">
      <c r="A1633" s="42">
        <f t="shared" si="77"/>
        <v>43678</v>
      </c>
      <c r="B1633" s="16">
        <v>18.414999999999999</v>
      </c>
      <c r="C1633" s="16">
        <v>98.846000000000004</v>
      </c>
      <c r="D1633" s="16">
        <v>25.257000000000001</v>
      </c>
      <c r="E1633" s="16">
        <v>24.25</v>
      </c>
      <c r="F1633" s="16">
        <v>28.43</v>
      </c>
      <c r="G1633" s="16">
        <v>3.8690000000000002</v>
      </c>
      <c r="H1633" s="16">
        <v>9.49</v>
      </c>
      <c r="I1633" s="16">
        <v>329.42099999999999</v>
      </c>
      <c r="J1633" s="16">
        <v>2.1659999999999999</v>
      </c>
      <c r="K1633" s="16">
        <v>10.933</v>
      </c>
      <c r="L1633" s="16">
        <v>25.716000000000001</v>
      </c>
      <c r="M1633" s="16">
        <v>24.547458240705296</v>
      </c>
      <c r="N1633" s="16">
        <f t="shared" si="75"/>
        <v>2.2452628044183021</v>
      </c>
      <c r="O1633" s="41">
        <f t="shared" si="76"/>
        <v>2.2452628044183021</v>
      </c>
      <c r="P1633" s="1">
        <v>7.5419999999999998</v>
      </c>
      <c r="Q1633" s="16">
        <v>729.85799999999995</v>
      </c>
      <c r="S1633" s="1"/>
    </row>
    <row r="1634" spans="1:19" x14ac:dyDescent="0.2">
      <c r="A1634" s="42">
        <f t="shared" si="77"/>
        <v>43679</v>
      </c>
      <c r="B1634" s="16">
        <v>11.43</v>
      </c>
      <c r="C1634" s="16">
        <v>96.471999999999994</v>
      </c>
      <c r="D1634" s="16">
        <v>25.741</v>
      </c>
      <c r="E1634" s="16">
        <v>23.24</v>
      </c>
      <c r="F1634" s="16">
        <v>31.42</v>
      </c>
      <c r="G1634" s="16">
        <v>2.96</v>
      </c>
      <c r="H1634" s="16">
        <v>9.7799999999999994</v>
      </c>
      <c r="I1634" s="16">
        <v>328.44499999999999</v>
      </c>
      <c r="J1634" s="16">
        <v>2.8220000000000001</v>
      </c>
      <c r="K1634" s="16">
        <v>12.74</v>
      </c>
      <c r="L1634" s="16">
        <v>25.696000000000002</v>
      </c>
      <c r="M1634" s="16">
        <v>28.163904313694317</v>
      </c>
      <c r="N1634" s="16">
        <f t="shared" si="75"/>
        <v>2.2106675285474346</v>
      </c>
      <c r="O1634" s="41">
        <f t="shared" si="76"/>
        <v>2.2106675285474346</v>
      </c>
      <c r="P1634" s="1">
        <v>8.1219999999999999</v>
      </c>
      <c r="Q1634" s="16">
        <v>729.6</v>
      </c>
      <c r="S1634" s="1"/>
    </row>
    <row r="1635" spans="1:19" x14ac:dyDescent="0.2">
      <c r="A1635" s="42">
        <f t="shared" si="77"/>
        <v>43680</v>
      </c>
      <c r="B1635" s="16">
        <v>3.81</v>
      </c>
      <c r="C1635" s="16">
        <v>99.676000000000002</v>
      </c>
      <c r="D1635" s="16">
        <v>24.370999999999999</v>
      </c>
      <c r="E1635" s="16">
        <v>23.17</v>
      </c>
      <c r="F1635" s="16">
        <v>26.02</v>
      </c>
      <c r="G1635" s="16">
        <v>2.3460000000000001</v>
      </c>
      <c r="H1635" s="16">
        <v>7.61</v>
      </c>
      <c r="I1635" s="16">
        <v>299.52699999999999</v>
      </c>
      <c r="J1635" s="16">
        <v>0.97299999999999998</v>
      </c>
      <c r="K1635" s="16">
        <v>4.8719999999999999</v>
      </c>
      <c r="L1635" s="16">
        <v>25.867000000000001</v>
      </c>
      <c r="M1635" s="16">
        <v>11.236410355216444</v>
      </c>
      <c r="N1635" s="16">
        <f t="shared" si="75"/>
        <v>2.306323964535395</v>
      </c>
      <c r="O1635" s="41">
        <f t="shared" si="76"/>
        <v>2.306323964535395</v>
      </c>
      <c r="P1635" s="1">
        <v>2.9660000000000002</v>
      </c>
      <c r="Q1635" s="16">
        <v>730.346</v>
      </c>
      <c r="S1635" s="1"/>
    </row>
    <row r="1636" spans="1:19" x14ac:dyDescent="0.2">
      <c r="A1636" s="42">
        <f t="shared" si="77"/>
        <v>43681</v>
      </c>
      <c r="B1636" s="16">
        <v>47.626999999999995</v>
      </c>
      <c r="C1636" s="16">
        <v>96.787000000000006</v>
      </c>
      <c r="D1636" s="16">
        <v>25.11</v>
      </c>
      <c r="E1636" s="16">
        <v>22.77</v>
      </c>
      <c r="F1636" s="16">
        <v>30.46</v>
      </c>
      <c r="G1636" s="16">
        <v>2.6379999999999999</v>
      </c>
      <c r="H1636" s="16">
        <v>7.72</v>
      </c>
      <c r="I1636" s="16">
        <v>337.62599999999998</v>
      </c>
      <c r="J1636" s="16">
        <v>2.8540000000000001</v>
      </c>
      <c r="K1636" s="16">
        <v>13.6</v>
      </c>
      <c r="L1636" s="16">
        <v>25.818999999999999</v>
      </c>
      <c r="M1636" s="16">
        <v>30.239837844422919</v>
      </c>
      <c r="N1636" s="16">
        <f t="shared" si="75"/>
        <v>2.2235174885605087</v>
      </c>
      <c r="O1636" s="41">
        <f t="shared" si="76"/>
        <v>2.2235174885605087</v>
      </c>
      <c r="P1636" s="1">
        <v>8.2530000000000001</v>
      </c>
      <c r="Q1636" s="16">
        <v>730.87900000000002</v>
      </c>
      <c r="S1636" s="1"/>
    </row>
    <row r="1637" spans="1:19" x14ac:dyDescent="0.2">
      <c r="A1637" s="42">
        <f t="shared" si="77"/>
        <v>43682</v>
      </c>
      <c r="B1637" s="16">
        <v>4.4450000000000003</v>
      </c>
      <c r="C1637" s="16">
        <v>97.522999999999996</v>
      </c>
      <c r="D1637" s="16">
        <v>25.533999999999999</v>
      </c>
      <c r="E1637" s="16">
        <v>23.48</v>
      </c>
      <c r="F1637" s="16">
        <v>30.07</v>
      </c>
      <c r="G1637" s="16">
        <v>2.9319999999999999</v>
      </c>
      <c r="H1637" s="16">
        <v>9.4499999999999993</v>
      </c>
      <c r="I1637" s="16">
        <v>321.31099999999998</v>
      </c>
      <c r="J1637" s="16">
        <v>3.2890000000000001</v>
      </c>
      <c r="K1637" s="16">
        <v>15.711</v>
      </c>
      <c r="L1637" s="16">
        <v>25.742000000000001</v>
      </c>
      <c r="M1637" s="16">
        <v>34.366044096847517</v>
      </c>
      <c r="N1637" s="16">
        <f t="shared" si="75"/>
        <v>2.1873874417190198</v>
      </c>
      <c r="O1637" s="41">
        <f t="shared" si="76"/>
        <v>2.1873874417190198</v>
      </c>
      <c r="P1637" s="1">
        <v>10.292</v>
      </c>
      <c r="Q1637" s="16">
        <v>730.375</v>
      </c>
      <c r="S1637" s="1"/>
    </row>
    <row r="1638" spans="1:19" x14ac:dyDescent="0.2">
      <c r="A1638" s="42">
        <f t="shared" si="77"/>
        <v>43683</v>
      </c>
      <c r="B1638" s="16">
        <v>1.905</v>
      </c>
      <c r="C1638" s="16">
        <v>99.453999999999994</v>
      </c>
      <c r="D1638" s="16">
        <v>24.436</v>
      </c>
      <c r="E1638" s="16">
        <v>23.32</v>
      </c>
      <c r="F1638" s="16">
        <v>26.9</v>
      </c>
      <c r="G1638" s="16">
        <v>1.6020000000000001</v>
      </c>
      <c r="H1638" s="16">
        <v>5.21</v>
      </c>
      <c r="I1638" s="16">
        <v>304.27300000000002</v>
      </c>
      <c r="J1638" s="16">
        <v>0.99399999999999999</v>
      </c>
      <c r="K1638" s="16">
        <v>4.6760000000000002</v>
      </c>
      <c r="L1638" s="16">
        <v>25.850999999999999</v>
      </c>
      <c r="M1638" s="16">
        <v>10.970298261544988</v>
      </c>
      <c r="N1638" s="16">
        <f t="shared" si="75"/>
        <v>2.3460860268487997</v>
      </c>
      <c r="O1638" s="41">
        <f t="shared" si="76"/>
        <v>2.3460860268487997</v>
      </c>
      <c r="P1638" s="1">
        <v>2.1389999999999998</v>
      </c>
      <c r="Q1638" s="16">
        <v>730.49599999999998</v>
      </c>
      <c r="S1638" s="1"/>
    </row>
    <row r="1639" spans="1:19" x14ac:dyDescent="0.2">
      <c r="A1639" s="42">
        <f t="shared" si="77"/>
        <v>43684</v>
      </c>
      <c r="B1639" s="16">
        <v>0.127</v>
      </c>
      <c r="C1639" s="16">
        <v>89.429000000000002</v>
      </c>
      <c r="D1639" s="16">
        <v>25.783000000000001</v>
      </c>
      <c r="E1639" s="16">
        <v>23.03</v>
      </c>
      <c r="F1639" s="16">
        <v>30.78</v>
      </c>
      <c r="G1639" s="16">
        <v>2.1869999999999998</v>
      </c>
      <c r="H1639" s="16">
        <v>6.66</v>
      </c>
      <c r="I1639" s="16">
        <v>160.846</v>
      </c>
      <c r="J1639" s="16">
        <v>4.867</v>
      </c>
      <c r="K1639" s="16">
        <v>22.035</v>
      </c>
      <c r="L1639" s="16">
        <v>25.936</v>
      </c>
      <c r="M1639" s="16">
        <v>47.796410424336464</v>
      </c>
      <c r="N1639" s="16">
        <f t="shared" si="75"/>
        <v>2.1691132482113211</v>
      </c>
      <c r="O1639" s="41">
        <f t="shared" si="76"/>
        <v>2.1691132482113211</v>
      </c>
      <c r="P1639" s="1">
        <v>12.712999999999999</v>
      </c>
      <c r="Q1639" s="16">
        <v>731.55799999999999</v>
      </c>
      <c r="S1639" s="1"/>
    </row>
    <row r="1640" spans="1:19" x14ac:dyDescent="0.2">
      <c r="A1640" s="42">
        <f t="shared" si="77"/>
        <v>43685</v>
      </c>
      <c r="B1640" s="16">
        <v>0.254</v>
      </c>
      <c r="C1640" s="16">
        <v>91.361999999999995</v>
      </c>
      <c r="D1640" s="16">
        <v>25.654</v>
      </c>
      <c r="E1640" s="16">
        <v>22.85</v>
      </c>
      <c r="F1640" s="16">
        <v>30.79</v>
      </c>
      <c r="G1640" s="16">
        <v>2.3279999999999998</v>
      </c>
      <c r="H1640" s="16">
        <v>8.43</v>
      </c>
      <c r="I1640" s="16">
        <v>29.109000000000002</v>
      </c>
      <c r="J1640" s="16">
        <v>3.1339999999999999</v>
      </c>
      <c r="K1640" s="16">
        <v>14.131</v>
      </c>
      <c r="L1640" s="16">
        <v>25.913</v>
      </c>
      <c r="M1640" s="16">
        <v>30.921274884288756</v>
      </c>
      <c r="N1640" s="16">
        <f t="shared" si="75"/>
        <v>2.1881873104726317</v>
      </c>
      <c r="O1640" s="41">
        <f t="shared" si="76"/>
        <v>2.1881873104726317</v>
      </c>
      <c r="P1640" s="1">
        <v>6.7939999999999996</v>
      </c>
      <c r="Q1640" s="16">
        <v>731.81700000000001</v>
      </c>
      <c r="S1640" s="1"/>
    </row>
    <row r="1641" spans="1:19" x14ac:dyDescent="0.2">
      <c r="A1641" s="42">
        <f t="shared" si="77"/>
        <v>43686</v>
      </c>
      <c r="B1641" s="16">
        <v>0</v>
      </c>
      <c r="C1641" s="16">
        <v>94.162999999999997</v>
      </c>
      <c r="D1641" s="16">
        <v>26.113</v>
      </c>
      <c r="E1641" s="16">
        <v>23.75</v>
      </c>
      <c r="F1641" s="16">
        <v>31.95</v>
      </c>
      <c r="G1641" s="16">
        <v>2.8730000000000002</v>
      </c>
      <c r="H1641" s="16">
        <v>6.98</v>
      </c>
      <c r="I1641" s="16">
        <v>351.65499999999997</v>
      </c>
      <c r="J1641" s="16">
        <v>3.43</v>
      </c>
      <c r="K1641" s="16">
        <v>15.074</v>
      </c>
      <c r="L1641" s="16">
        <v>25.814</v>
      </c>
      <c r="M1641" s="16">
        <v>33.295115719880734</v>
      </c>
      <c r="N1641" s="16">
        <f t="shared" si="75"/>
        <v>2.2087777444527488</v>
      </c>
      <c r="O1641" s="41">
        <f t="shared" si="76"/>
        <v>2.2087777444527488</v>
      </c>
      <c r="P1641" s="1">
        <v>8.16</v>
      </c>
      <c r="Q1641" s="16">
        <v>731.05</v>
      </c>
      <c r="S1641" s="1"/>
    </row>
    <row r="1642" spans="1:19" x14ac:dyDescent="0.2">
      <c r="A1642" s="42">
        <f t="shared" si="77"/>
        <v>43687</v>
      </c>
      <c r="B1642" s="16">
        <v>0</v>
      </c>
      <c r="C1642" s="16">
        <v>91.537000000000006</v>
      </c>
      <c r="D1642" s="16">
        <v>26.994</v>
      </c>
      <c r="E1642" s="16">
        <v>24.36</v>
      </c>
      <c r="F1642" s="16">
        <v>32.299999999999997</v>
      </c>
      <c r="G1642" s="16">
        <v>2.3889999999999998</v>
      </c>
      <c r="H1642" s="16">
        <v>7.12</v>
      </c>
      <c r="I1642" s="16">
        <v>19.375</v>
      </c>
      <c r="J1642" s="16">
        <v>3.879</v>
      </c>
      <c r="K1642" s="16">
        <v>16.332000000000001</v>
      </c>
      <c r="L1642" s="16">
        <v>25.777000000000001</v>
      </c>
      <c r="M1642" s="16">
        <v>35.79345899929757</v>
      </c>
      <c r="N1642" s="16">
        <f t="shared" si="75"/>
        <v>2.1916151726241471</v>
      </c>
      <c r="O1642" s="41">
        <f t="shared" si="76"/>
        <v>2.1916151726241471</v>
      </c>
      <c r="P1642" s="1">
        <v>7.9560000000000004</v>
      </c>
      <c r="Q1642" s="16">
        <v>730.00400000000002</v>
      </c>
      <c r="S1642" s="1"/>
    </row>
    <row r="1643" spans="1:19" x14ac:dyDescent="0.2">
      <c r="A1643" s="42">
        <f t="shared" si="77"/>
        <v>43688</v>
      </c>
      <c r="B1643" s="16">
        <v>23.748999999999999</v>
      </c>
      <c r="C1643" s="16">
        <v>93.03</v>
      </c>
      <c r="D1643" s="16">
        <v>26.166</v>
      </c>
      <c r="E1643" s="16">
        <v>22.41</v>
      </c>
      <c r="F1643" s="16">
        <v>31.92</v>
      </c>
      <c r="G1643" s="16">
        <v>2.5910000000000002</v>
      </c>
      <c r="H1643" s="16">
        <v>13.76</v>
      </c>
      <c r="I1643" s="16">
        <v>6.4</v>
      </c>
      <c r="J1643" s="16">
        <v>3.0289999999999999</v>
      </c>
      <c r="K1643" s="16">
        <v>12.602</v>
      </c>
      <c r="L1643" s="16">
        <v>25.867999999999999</v>
      </c>
      <c r="M1643" s="16">
        <v>27.551414498097902</v>
      </c>
      <c r="N1643" s="16">
        <f t="shared" si="75"/>
        <v>2.1862731707743137</v>
      </c>
      <c r="O1643" s="41">
        <f t="shared" si="76"/>
        <v>2.1862731707743137</v>
      </c>
      <c r="P1643" s="1">
        <v>6.1760000000000002</v>
      </c>
      <c r="Q1643" s="16">
        <v>729.8</v>
      </c>
      <c r="S1643" s="1"/>
    </row>
    <row r="1644" spans="1:19" x14ac:dyDescent="0.2">
      <c r="A1644" s="42">
        <f t="shared" si="77"/>
        <v>43689</v>
      </c>
      <c r="B1644" s="16">
        <v>1.524</v>
      </c>
      <c r="C1644" s="16">
        <v>97.031999999999996</v>
      </c>
      <c r="D1644" s="16">
        <v>24.585000000000001</v>
      </c>
      <c r="E1644" s="16">
        <v>21.94</v>
      </c>
      <c r="F1644" s="16">
        <v>28.5</v>
      </c>
      <c r="G1644" s="16">
        <v>3.117</v>
      </c>
      <c r="H1644" s="16">
        <v>11.39</v>
      </c>
      <c r="I1644" s="16">
        <v>16.196999999999999</v>
      </c>
      <c r="J1644" s="16">
        <v>1.3340000000000001</v>
      </c>
      <c r="K1644" s="16">
        <v>5.7960000000000003</v>
      </c>
      <c r="L1644" s="16">
        <v>26.04</v>
      </c>
      <c r="M1644" s="16">
        <v>13.491278348929978</v>
      </c>
      <c r="N1644" s="16">
        <f t="shared" si="75"/>
        <v>2.3276877758678358</v>
      </c>
      <c r="O1644" s="41">
        <f t="shared" si="76"/>
        <v>2.3276877758678358</v>
      </c>
      <c r="P1644" s="1">
        <v>2.5409999999999999</v>
      </c>
      <c r="Q1644" s="16">
        <v>729.44600000000003</v>
      </c>
      <c r="S1644" s="1"/>
    </row>
    <row r="1645" spans="1:19" x14ac:dyDescent="0.2">
      <c r="A1645" s="42">
        <f t="shared" si="77"/>
        <v>43690</v>
      </c>
      <c r="B1645" s="16">
        <v>3.048</v>
      </c>
      <c r="C1645" s="16">
        <v>97.149000000000001</v>
      </c>
      <c r="D1645" s="16">
        <v>25.763999999999999</v>
      </c>
      <c r="E1645" s="16">
        <v>24.05</v>
      </c>
      <c r="F1645" s="16">
        <v>30.22</v>
      </c>
      <c r="G1645" s="16">
        <v>3.0390000000000001</v>
      </c>
      <c r="H1645" s="16">
        <v>8.27</v>
      </c>
      <c r="I1645" s="16">
        <v>352.32</v>
      </c>
      <c r="J1645" s="16">
        <v>2.226</v>
      </c>
      <c r="K1645" s="16">
        <v>10.228</v>
      </c>
      <c r="L1645" s="16">
        <v>25.875</v>
      </c>
      <c r="M1645" s="16">
        <v>22.66004957633745</v>
      </c>
      <c r="N1645" s="16">
        <f t="shared" si="75"/>
        <v>2.2154917458288472</v>
      </c>
      <c r="O1645" s="41">
        <f t="shared" si="76"/>
        <v>2.2154917458288472</v>
      </c>
      <c r="P1645" s="1">
        <v>5.7439999999999998</v>
      </c>
      <c r="Q1645" s="16">
        <v>729.15</v>
      </c>
      <c r="S1645" s="1"/>
    </row>
    <row r="1646" spans="1:19" x14ac:dyDescent="0.2">
      <c r="A1646" s="42">
        <f t="shared" si="77"/>
        <v>43691</v>
      </c>
      <c r="B1646" s="16">
        <v>7.7469999999999999</v>
      </c>
      <c r="C1646" s="16">
        <v>99.338999999999999</v>
      </c>
      <c r="D1646" s="16">
        <v>24.428999999999998</v>
      </c>
      <c r="E1646" s="16">
        <v>22.27</v>
      </c>
      <c r="F1646" s="16">
        <v>26.1</v>
      </c>
      <c r="G1646" s="16">
        <v>1.98</v>
      </c>
      <c r="H1646" s="16">
        <v>10.39</v>
      </c>
      <c r="I1646" s="16">
        <v>296.09800000000001</v>
      </c>
      <c r="J1646" s="16">
        <v>1.113</v>
      </c>
      <c r="K1646" s="16">
        <v>5.8860000000000001</v>
      </c>
      <c r="L1646" s="16">
        <v>26.073</v>
      </c>
      <c r="M1646" s="16">
        <v>13.426391926089957</v>
      </c>
      <c r="N1646" s="16">
        <f t="shared" si="75"/>
        <v>2.2810723625704989</v>
      </c>
      <c r="O1646" s="41">
        <f t="shared" si="76"/>
        <v>2.2810723625704989</v>
      </c>
      <c r="P1646" s="1">
        <v>3.35</v>
      </c>
      <c r="Q1646" s="16">
        <v>729.57100000000003</v>
      </c>
      <c r="S1646" s="1"/>
    </row>
    <row r="1647" spans="1:19" x14ac:dyDescent="0.2">
      <c r="A1647" s="42">
        <f t="shared" si="77"/>
        <v>43692</v>
      </c>
      <c r="B1647" s="16">
        <v>8.89</v>
      </c>
      <c r="C1647" s="16">
        <v>99.174000000000007</v>
      </c>
      <c r="D1647" s="16">
        <v>23.445</v>
      </c>
      <c r="E1647" s="16">
        <v>21.77</v>
      </c>
      <c r="F1647" s="16">
        <v>26.93</v>
      </c>
      <c r="G1647" s="16">
        <v>1.6910000000000001</v>
      </c>
      <c r="H1647" s="16">
        <v>6.74</v>
      </c>
      <c r="I1647" s="16">
        <v>203.28800000000001</v>
      </c>
      <c r="J1647" s="16">
        <v>1.0669999999999999</v>
      </c>
      <c r="K1647" s="16">
        <v>5.827</v>
      </c>
      <c r="L1647" s="16">
        <v>26.091999999999999</v>
      </c>
      <c r="M1647" s="16">
        <v>13.789704053975827</v>
      </c>
      <c r="N1647" s="16">
        <f t="shared" si="75"/>
        <v>2.3665186294792906</v>
      </c>
      <c r="O1647" s="41">
        <f t="shared" si="76"/>
        <v>2.3665186294792906</v>
      </c>
      <c r="P1647" s="1">
        <v>2.831</v>
      </c>
      <c r="Q1647" s="16">
        <v>731.19200000000001</v>
      </c>
      <c r="S1647" s="1"/>
    </row>
    <row r="1648" spans="1:19" x14ac:dyDescent="0.2">
      <c r="A1648" s="42">
        <f t="shared" si="77"/>
        <v>43693</v>
      </c>
      <c r="B1648" s="16">
        <v>0.50800000000000001</v>
      </c>
      <c r="C1648" s="16">
        <v>96.206000000000003</v>
      </c>
      <c r="D1648" s="16">
        <v>23.811</v>
      </c>
      <c r="E1648" s="16">
        <v>21.92</v>
      </c>
      <c r="F1648" s="16">
        <v>27.96</v>
      </c>
      <c r="G1648" s="16">
        <v>2.4430000000000001</v>
      </c>
      <c r="H1648" s="16">
        <v>7.57</v>
      </c>
      <c r="I1648" s="16">
        <v>155.374</v>
      </c>
      <c r="J1648" s="16">
        <v>2.4689999999999999</v>
      </c>
      <c r="K1648" s="16">
        <v>11.724</v>
      </c>
      <c r="L1648" s="16">
        <v>26.042999999999999</v>
      </c>
      <c r="M1648" s="16">
        <v>25.904889118520966</v>
      </c>
      <c r="N1648" s="16">
        <f t="shared" si="75"/>
        <v>2.2095606549403759</v>
      </c>
      <c r="O1648" s="41">
        <f t="shared" si="76"/>
        <v>2.2095606549403759</v>
      </c>
      <c r="P1648" s="1">
        <v>6.6310000000000002</v>
      </c>
      <c r="Q1648" s="16">
        <v>732.14599999999996</v>
      </c>
      <c r="S1648" s="1"/>
    </row>
    <row r="1649" spans="1:19" x14ac:dyDescent="0.2">
      <c r="A1649" s="42">
        <f t="shared" si="77"/>
        <v>43694</v>
      </c>
      <c r="B1649" s="16">
        <v>7.6199999999999992</v>
      </c>
      <c r="C1649" s="16">
        <v>91.570999999999998</v>
      </c>
      <c r="D1649" s="16">
        <v>25.166</v>
      </c>
      <c r="E1649" s="16">
        <v>22.4</v>
      </c>
      <c r="F1649" s="16">
        <v>32.68</v>
      </c>
      <c r="G1649" s="16">
        <v>2.1120000000000001</v>
      </c>
      <c r="H1649" s="16">
        <v>7.84</v>
      </c>
      <c r="I1649" s="16">
        <v>84.275999999999996</v>
      </c>
      <c r="J1649" s="16">
        <v>4.1449999999999996</v>
      </c>
      <c r="K1649" s="16">
        <v>18.347000000000001</v>
      </c>
      <c r="L1649" s="16">
        <v>26.074999999999999</v>
      </c>
      <c r="M1649" s="16">
        <v>39.465892291994088</v>
      </c>
      <c r="N1649" s="16">
        <f t="shared" si="75"/>
        <v>2.151081500626483</v>
      </c>
      <c r="O1649" s="41">
        <f t="shared" si="76"/>
        <v>2.151081500626483</v>
      </c>
      <c r="P1649" s="1">
        <v>10.205</v>
      </c>
      <c r="Q1649" s="16">
        <v>731.69200000000001</v>
      </c>
      <c r="S1649" s="1"/>
    </row>
    <row r="1650" spans="1:19" x14ac:dyDescent="0.2">
      <c r="A1650" s="42">
        <f t="shared" si="77"/>
        <v>43695</v>
      </c>
      <c r="B1650" s="16">
        <v>0</v>
      </c>
      <c r="C1650" s="16">
        <v>88.664000000000001</v>
      </c>
      <c r="D1650" s="16">
        <v>26.483000000000001</v>
      </c>
      <c r="E1650" s="16">
        <v>23.34</v>
      </c>
      <c r="F1650" s="16">
        <v>31.61</v>
      </c>
      <c r="G1650" s="16">
        <v>2.331</v>
      </c>
      <c r="H1650" s="16">
        <v>8.08</v>
      </c>
      <c r="I1650" s="16">
        <v>18.95</v>
      </c>
      <c r="J1650" s="16">
        <v>5.1449999999999996</v>
      </c>
      <c r="K1650" s="16">
        <v>22.602</v>
      </c>
      <c r="L1650" s="16">
        <v>25.992000000000001</v>
      </c>
      <c r="M1650" s="16">
        <v>49.015774053552462</v>
      </c>
      <c r="N1650" s="16">
        <f t="shared" si="75"/>
        <v>2.1686476441709788</v>
      </c>
      <c r="O1650" s="41">
        <f t="shared" si="76"/>
        <v>2.1686476441709788</v>
      </c>
      <c r="P1650" s="1">
        <v>11.574</v>
      </c>
      <c r="Q1650" s="16">
        <v>730.43299999999999</v>
      </c>
      <c r="S1650" s="1"/>
    </row>
    <row r="1651" spans="1:19" x14ac:dyDescent="0.2">
      <c r="A1651" s="42">
        <f t="shared" si="77"/>
        <v>43696</v>
      </c>
      <c r="B1651" s="16">
        <v>11.176</v>
      </c>
      <c r="C1651" s="16">
        <v>96.938999999999993</v>
      </c>
      <c r="D1651" s="16">
        <v>24.981999999999999</v>
      </c>
      <c r="E1651" s="16">
        <v>23.59</v>
      </c>
      <c r="F1651" s="16">
        <v>29.77</v>
      </c>
      <c r="G1651" s="16">
        <v>1.976</v>
      </c>
      <c r="H1651" s="16">
        <v>7.02</v>
      </c>
      <c r="I1651" s="16">
        <v>327.61500000000001</v>
      </c>
      <c r="J1651" s="16">
        <v>1.403</v>
      </c>
      <c r="K1651" s="16">
        <v>6.476</v>
      </c>
      <c r="L1651" s="16">
        <v>26</v>
      </c>
      <c r="M1651" s="16">
        <v>14.587262734716482</v>
      </c>
      <c r="N1651" s="16">
        <f t="shared" si="75"/>
        <v>2.2525112314262636</v>
      </c>
      <c r="O1651" s="41">
        <f t="shared" si="76"/>
        <v>2.2525112314262636</v>
      </c>
      <c r="P1651" s="1">
        <v>2.9329999999999998</v>
      </c>
      <c r="Q1651" s="16">
        <v>730.04600000000005</v>
      </c>
      <c r="S1651" s="1"/>
    </row>
    <row r="1652" spans="1:19" x14ac:dyDescent="0.2">
      <c r="A1652" s="42">
        <f t="shared" si="77"/>
        <v>43697</v>
      </c>
      <c r="B1652" s="16">
        <v>7.3659999999999997</v>
      </c>
      <c r="C1652" s="16">
        <v>94.903000000000006</v>
      </c>
      <c r="D1652" s="16">
        <v>25.780999999999999</v>
      </c>
      <c r="E1652" s="16">
        <v>23.42</v>
      </c>
      <c r="F1652" s="16">
        <v>31.75</v>
      </c>
      <c r="G1652" s="16">
        <v>1.825</v>
      </c>
      <c r="H1652" s="16">
        <v>9.76</v>
      </c>
      <c r="I1652" s="16">
        <v>321.58100000000002</v>
      </c>
      <c r="J1652" s="16">
        <v>3.7839999999999998</v>
      </c>
      <c r="K1652" s="16">
        <v>16.934000000000001</v>
      </c>
      <c r="L1652" s="16">
        <v>25.942</v>
      </c>
      <c r="M1652" s="16">
        <v>36.352899196220513</v>
      </c>
      <c r="N1652" s="16">
        <f t="shared" si="75"/>
        <v>2.1467402383500951</v>
      </c>
      <c r="O1652" s="41">
        <f t="shared" si="76"/>
        <v>2.1467402383500951</v>
      </c>
      <c r="P1652" s="1">
        <v>10.074999999999999</v>
      </c>
      <c r="Q1652" s="16">
        <v>730.47500000000002</v>
      </c>
      <c r="S1652" s="1"/>
    </row>
    <row r="1653" spans="1:19" x14ac:dyDescent="0.2">
      <c r="A1653" s="42">
        <f t="shared" si="77"/>
        <v>43698</v>
      </c>
      <c r="B1653" s="16">
        <v>19.177</v>
      </c>
      <c r="C1653" s="16">
        <v>93.894000000000005</v>
      </c>
      <c r="D1653" s="16">
        <v>25.149000000000001</v>
      </c>
      <c r="E1653" s="16">
        <v>22.1</v>
      </c>
      <c r="F1653" s="16">
        <v>30.58</v>
      </c>
      <c r="G1653" s="16">
        <v>2.456</v>
      </c>
      <c r="H1653" s="16">
        <v>8.27</v>
      </c>
      <c r="I1653" s="16">
        <v>5.53</v>
      </c>
      <c r="J1653" s="16">
        <v>2.8690000000000002</v>
      </c>
      <c r="K1653" s="16">
        <v>12.29</v>
      </c>
      <c r="L1653" s="16">
        <v>25.975999999999999</v>
      </c>
      <c r="M1653" s="16">
        <v>26.913436673529706</v>
      </c>
      <c r="N1653" s="16">
        <f t="shared" si="75"/>
        <v>2.1898646601732876</v>
      </c>
      <c r="O1653" s="41">
        <f t="shared" si="76"/>
        <v>2.1898646601732876</v>
      </c>
      <c r="P1653" s="1">
        <v>6.0439999999999996</v>
      </c>
      <c r="Q1653" s="16">
        <v>730.86300000000006</v>
      </c>
      <c r="S1653" s="1"/>
    </row>
    <row r="1654" spans="1:19" x14ac:dyDescent="0.2">
      <c r="A1654" s="42">
        <f t="shared" si="77"/>
        <v>43699</v>
      </c>
      <c r="B1654" s="16">
        <v>4.3179999999999996</v>
      </c>
      <c r="C1654" s="16">
        <v>93.665000000000006</v>
      </c>
      <c r="D1654" s="16">
        <v>25.933</v>
      </c>
      <c r="E1654" s="16">
        <v>23.01</v>
      </c>
      <c r="F1654" s="16">
        <v>31.33</v>
      </c>
      <c r="G1654" s="16">
        <v>2.3220000000000001</v>
      </c>
      <c r="H1654" s="16">
        <v>8.86</v>
      </c>
      <c r="I1654" s="16">
        <v>318.24099999999999</v>
      </c>
      <c r="J1654" s="16">
        <v>3.7349999999999999</v>
      </c>
      <c r="K1654" s="16">
        <v>16.641999999999999</v>
      </c>
      <c r="L1654" s="16">
        <v>25.937000000000001</v>
      </c>
      <c r="M1654" s="16">
        <v>36.169817531775777</v>
      </c>
      <c r="N1654" s="16">
        <f t="shared" si="75"/>
        <v>2.1734056923311971</v>
      </c>
      <c r="O1654" s="41">
        <f t="shared" si="76"/>
        <v>2.1734056923311971</v>
      </c>
      <c r="P1654" s="1">
        <v>9.1210000000000004</v>
      </c>
      <c r="Q1654" s="16">
        <v>731.20799999999997</v>
      </c>
      <c r="S1654" s="1"/>
    </row>
    <row r="1655" spans="1:19" x14ac:dyDescent="0.2">
      <c r="A1655" s="42">
        <f t="shared" si="77"/>
        <v>43700</v>
      </c>
      <c r="B1655" s="16">
        <v>0.254</v>
      </c>
      <c r="C1655" s="16">
        <v>91.191999999999993</v>
      </c>
      <c r="D1655" s="16">
        <v>26.605</v>
      </c>
      <c r="E1655" s="16">
        <v>24.36</v>
      </c>
      <c r="F1655" s="16">
        <v>32.04</v>
      </c>
      <c r="G1655" s="16">
        <v>2.89</v>
      </c>
      <c r="H1655" s="16">
        <v>8.33</v>
      </c>
      <c r="I1655" s="16">
        <v>354.529</v>
      </c>
      <c r="J1655" s="16">
        <v>4.6210000000000004</v>
      </c>
      <c r="K1655" s="16">
        <v>20.536000000000001</v>
      </c>
      <c r="L1655" s="16">
        <v>25.922999999999998</v>
      </c>
      <c r="M1655" s="16">
        <v>44.34974041110862</v>
      </c>
      <c r="N1655" s="16">
        <f t="shared" si="75"/>
        <v>2.159609486322001</v>
      </c>
      <c r="O1655" s="41">
        <f t="shared" si="76"/>
        <v>2.159609486322001</v>
      </c>
      <c r="P1655" s="1">
        <v>10.627000000000001</v>
      </c>
      <c r="Q1655" s="16">
        <v>730.74199999999996</v>
      </c>
      <c r="S1655" s="1"/>
    </row>
    <row r="1656" spans="1:19" x14ac:dyDescent="0.2">
      <c r="A1656" s="42">
        <f t="shared" si="77"/>
        <v>43701</v>
      </c>
      <c r="B1656" s="16">
        <v>5.2069999999999999</v>
      </c>
      <c r="C1656" s="16">
        <v>99.912999999999997</v>
      </c>
      <c r="D1656" s="16">
        <v>23.869</v>
      </c>
      <c r="E1656" s="16">
        <v>23.03</v>
      </c>
      <c r="F1656" s="16">
        <v>24.92</v>
      </c>
      <c r="G1656" s="16">
        <v>3.36</v>
      </c>
      <c r="H1656" s="16">
        <v>9.07</v>
      </c>
      <c r="I1656" s="16">
        <v>326.404</v>
      </c>
      <c r="J1656" s="16">
        <v>0.26700000000000002</v>
      </c>
      <c r="K1656" s="16">
        <v>2.1970000000000001</v>
      </c>
      <c r="L1656" s="16">
        <v>26.184999999999999</v>
      </c>
      <c r="M1656" s="16">
        <v>5.3983603002228264</v>
      </c>
      <c r="N1656" s="16">
        <f t="shared" si="75"/>
        <v>2.4571507966421602</v>
      </c>
      <c r="O1656" s="41">
        <f t="shared" si="76"/>
        <v>2.4571507966421602</v>
      </c>
      <c r="P1656" s="1">
        <v>0.30299999999999999</v>
      </c>
      <c r="Q1656" s="16">
        <v>730.68799999999999</v>
      </c>
      <c r="S1656" s="1"/>
    </row>
    <row r="1657" spans="1:19" x14ac:dyDescent="0.2">
      <c r="A1657" s="42">
        <f t="shared" si="77"/>
        <v>43702</v>
      </c>
      <c r="B1657" s="16">
        <v>0.38100000000000001</v>
      </c>
      <c r="C1657" s="16">
        <v>95.028999999999996</v>
      </c>
      <c r="D1657" s="16">
        <v>25.132999999999999</v>
      </c>
      <c r="E1657" s="16">
        <v>22.72</v>
      </c>
      <c r="F1657" s="16">
        <v>30.47</v>
      </c>
      <c r="G1657" s="16">
        <v>2.145</v>
      </c>
      <c r="H1657" s="16">
        <v>9.8800000000000008</v>
      </c>
      <c r="I1657" s="16">
        <v>322.13</v>
      </c>
      <c r="J1657" s="16">
        <v>2.5779999999999998</v>
      </c>
      <c r="K1657" s="16">
        <v>12.089</v>
      </c>
      <c r="L1657" s="16">
        <v>26.094999999999999</v>
      </c>
      <c r="M1657" s="16">
        <v>27.010463907683292</v>
      </c>
      <c r="N1657" s="16">
        <f t="shared" si="75"/>
        <v>2.2343009270976335</v>
      </c>
      <c r="O1657" s="41">
        <f t="shared" si="76"/>
        <v>2.2343009270976335</v>
      </c>
      <c r="P1657" s="1">
        <v>6.7370000000000001</v>
      </c>
      <c r="Q1657" s="16">
        <v>730.13800000000003</v>
      </c>
      <c r="S1657" s="1"/>
    </row>
    <row r="1658" spans="1:19" x14ac:dyDescent="0.2">
      <c r="A1658" s="42">
        <f t="shared" si="77"/>
        <v>43703</v>
      </c>
      <c r="B1658" s="16">
        <v>0</v>
      </c>
      <c r="C1658" s="16">
        <v>96.179000000000002</v>
      </c>
      <c r="D1658" s="16">
        <v>25.550999999999998</v>
      </c>
      <c r="E1658" s="16">
        <v>23.79</v>
      </c>
      <c r="F1658" s="16">
        <v>29.55</v>
      </c>
      <c r="G1658" s="16">
        <v>3.0209999999999999</v>
      </c>
      <c r="H1658" s="16">
        <v>8.11</v>
      </c>
      <c r="I1658" s="16">
        <v>318.70600000000002</v>
      </c>
      <c r="J1658" s="16">
        <v>3.3370000000000002</v>
      </c>
      <c r="K1658" s="16">
        <v>16.29</v>
      </c>
      <c r="L1658" s="16">
        <v>25.966000000000001</v>
      </c>
      <c r="M1658" s="16">
        <v>35.389884457239326</v>
      </c>
      <c r="N1658" s="16">
        <f t="shared" si="75"/>
        <v>2.1724913724517698</v>
      </c>
      <c r="O1658" s="41">
        <f t="shared" si="76"/>
        <v>2.1724913724517698</v>
      </c>
      <c r="P1658" s="1">
        <v>10.097</v>
      </c>
      <c r="Q1658" s="16">
        <v>729.69600000000003</v>
      </c>
      <c r="S1658" s="1"/>
    </row>
    <row r="1659" spans="1:19" x14ac:dyDescent="0.2">
      <c r="A1659" s="42">
        <f t="shared" si="77"/>
        <v>43704</v>
      </c>
      <c r="B1659" s="16">
        <v>0.63500000000000001</v>
      </c>
      <c r="C1659" s="16">
        <v>92.721000000000004</v>
      </c>
      <c r="D1659" s="16">
        <v>26.97</v>
      </c>
      <c r="E1659" s="16">
        <v>24.92</v>
      </c>
      <c r="F1659" s="16">
        <v>32.71</v>
      </c>
      <c r="G1659" s="16">
        <v>3.298</v>
      </c>
      <c r="H1659" s="16">
        <v>9.7799999999999994</v>
      </c>
      <c r="I1659" s="16">
        <v>1.4710000000000001</v>
      </c>
      <c r="J1659" s="16">
        <v>4.1319999999999997</v>
      </c>
      <c r="K1659" s="16">
        <v>18.948</v>
      </c>
      <c r="L1659" s="16">
        <v>25.853999999999999</v>
      </c>
      <c r="M1659" s="16">
        <v>41.103172868316847</v>
      </c>
      <c r="N1659" s="16">
        <f t="shared" si="75"/>
        <v>2.1692618148784488</v>
      </c>
      <c r="O1659" s="41">
        <f t="shared" si="76"/>
        <v>2.1692618148784488</v>
      </c>
      <c r="P1659" s="1">
        <v>10.67</v>
      </c>
      <c r="Q1659" s="16">
        <v>729.10400000000004</v>
      </c>
      <c r="S1659" s="1"/>
    </row>
    <row r="1660" spans="1:19" x14ac:dyDescent="0.2">
      <c r="A1660" s="42">
        <f t="shared" si="77"/>
        <v>43705</v>
      </c>
      <c r="B1660" s="16">
        <v>14.350999999999999</v>
      </c>
      <c r="C1660" s="16">
        <v>92.227000000000004</v>
      </c>
      <c r="D1660" s="16">
        <v>24.79</v>
      </c>
      <c r="E1660" s="16">
        <v>20.3</v>
      </c>
      <c r="F1660" s="16">
        <v>29.42</v>
      </c>
      <c r="G1660" s="16">
        <v>2.9129999999999998</v>
      </c>
      <c r="H1660" s="16">
        <v>16.11</v>
      </c>
      <c r="I1660" s="16">
        <v>23.539000000000001</v>
      </c>
      <c r="J1660" s="16">
        <v>2.0619999999999998</v>
      </c>
      <c r="K1660" s="16">
        <v>8.7309999999999999</v>
      </c>
      <c r="L1660" s="16">
        <v>26.125</v>
      </c>
      <c r="M1660" s="16">
        <v>19.495562062437841</v>
      </c>
      <c r="N1660" s="16">
        <f t="shared" si="75"/>
        <v>2.2329128464594938</v>
      </c>
      <c r="O1660" s="41">
        <f t="shared" si="76"/>
        <v>2.2329128464594938</v>
      </c>
      <c r="P1660" s="1">
        <v>3.9119999999999999</v>
      </c>
      <c r="Q1660" s="16">
        <v>729.62099999999998</v>
      </c>
      <c r="S1660" s="1"/>
    </row>
    <row r="1661" spans="1:19" x14ac:dyDescent="0.2">
      <c r="A1661" s="42">
        <f t="shared" si="77"/>
        <v>43706</v>
      </c>
      <c r="B1661" s="16">
        <v>1.016</v>
      </c>
      <c r="C1661" s="16">
        <v>94.739000000000004</v>
      </c>
      <c r="D1661" s="16">
        <v>24.609000000000002</v>
      </c>
      <c r="E1661" s="16">
        <v>22.55</v>
      </c>
      <c r="F1661" s="16">
        <v>28.78</v>
      </c>
      <c r="G1661" s="16">
        <v>2.9540000000000002</v>
      </c>
      <c r="H1661" s="16">
        <v>8.86</v>
      </c>
      <c r="I1661" s="16">
        <v>327.27199999999999</v>
      </c>
      <c r="J1661" s="16">
        <v>3.02</v>
      </c>
      <c r="K1661" s="16">
        <v>13.769</v>
      </c>
      <c r="L1661" s="16">
        <v>26.074000000000002</v>
      </c>
      <c r="M1661" s="16">
        <v>30.407626703484599</v>
      </c>
      <c r="N1661" s="16">
        <f t="shared" si="75"/>
        <v>2.2084121362106615</v>
      </c>
      <c r="O1661" s="41">
        <f t="shared" si="76"/>
        <v>2.2084121362106615</v>
      </c>
      <c r="P1661" s="1">
        <v>7.7329999999999997</v>
      </c>
      <c r="Q1661" s="16">
        <v>730.15800000000002</v>
      </c>
      <c r="S1661" s="1"/>
    </row>
    <row r="1662" spans="1:19" x14ac:dyDescent="0.2">
      <c r="A1662" s="42">
        <f t="shared" si="77"/>
        <v>43707</v>
      </c>
      <c r="B1662" s="16">
        <v>0</v>
      </c>
      <c r="C1662" s="16">
        <v>99.533000000000001</v>
      </c>
      <c r="D1662" s="16">
        <v>23.876000000000001</v>
      </c>
      <c r="E1662" s="16">
        <v>22.92</v>
      </c>
      <c r="F1662" s="16">
        <v>26.1</v>
      </c>
      <c r="G1662" s="16">
        <v>3.35</v>
      </c>
      <c r="H1662" s="16">
        <v>8.08</v>
      </c>
      <c r="I1662" s="16">
        <v>330.81599999999997</v>
      </c>
      <c r="J1662" s="16">
        <v>0.80200000000000005</v>
      </c>
      <c r="K1662" s="16">
        <v>4.5910000000000002</v>
      </c>
      <c r="L1662" s="16">
        <v>26.120999999999999</v>
      </c>
      <c r="M1662" s="16">
        <v>10.173085180925982</v>
      </c>
      <c r="N1662" s="16">
        <f t="shared" si="75"/>
        <v>2.2158756656340626</v>
      </c>
      <c r="O1662" s="41">
        <f t="shared" si="76"/>
        <v>2.2158756656340626</v>
      </c>
      <c r="P1662" s="1">
        <v>1.1830000000000001</v>
      </c>
      <c r="Q1662" s="16">
        <v>730.37099999999998</v>
      </c>
      <c r="S1662" s="1"/>
    </row>
    <row r="1663" spans="1:19" x14ac:dyDescent="0.2">
      <c r="A1663" s="42">
        <f t="shared" si="77"/>
        <v>43708</v>
      </c>
      <c r="B1663" s="16">
        <v>0.254</v>
      </c>
      <c r="C1663" s="16">
        <v>95.947000000000003</v>
      </c>
      <c r="D1663" s="16">
        <v>25.745999999999999</v>
      </c>
      <c r="E1663" s="16">
        <v>23.61</v>
      </c>
      <c r="F1663" s="16">
        <v>29.32</v>
      </c>
      <c r="G1663" s="16">
        <v>3.5779999999999998</v>
      </c>
      <c r="H1663" s="16">
        <v>8.2100000000000009</v>
      </c>
      <c r="I1663" s="16">
        <v>328.73099999999999</v>
      </c>
      <c r="J1663" s="16">
        <v>3.423</v>
      </c>
      <c r="K1663" s="16">
        <v>16.423999999999999</v>
      </c>
      <c r="L1663" s="16">
        <v>25.91</v>
      </c>
      <c r="M1663" s="16">
        <v>35.77203179175519</v>
      </c>
      <c r="N1663" s="16">
        <f t="shared" si="75"/>
        <v>2.178034083764929</v>
      </c>
      <c r="O1663" s="41">
        <f t="shared" si="76"/>
        <v>2.178034083764929</v>
      </c>
      <c r="P1663" s="1">
        <v>9.7759999999999998</v>
      </c>
      <c r="Q1663" s="16">
        <v>730.05</v>
      </c>
      <c r="S1663" s="1"/>
    </row>
    <row r="1664" spans="1:19" x14ac:dyDescent="0.2">
      <c r="A1664" s="42">
        <f t="shared" si="77"/>
        <v>43709</v>
      </c>
      <c r="B1664" s="16">
        <v>2.286</v>
      </c>
      <c r="C1664" s="16">
        <v>99.225999999999999</v>
      </c>
      <c r="D1664" s="16">
        <v>25.094999999999999</v>
      </c>
      <c r="E1664" s="16">
        <v>23.11</v>
      </c>
      <c r="F1664" s="16">
        <v>27.84</v>
      </c>
      <c r="G1664" s="16">
        <v>2.4260000000000002</v>
      </c>
      <c r="H1664" s="16">
        <v>9.15</v>
      </c>
      <c r="I1664" s="16">
        <v>325.33800000000002</v>
      </c>
      <c r="J1664" s="16">
        <v>1.1519999999999999</v>
      </c>
      <c r="K1664" s="16">
        <v>6.1029999999999998</v>
      </c>
      <c r="L1664" s="16">
        <v>25.971</v>
      </c>
      <c r="M1664" s="16">
        <v>13.562903974142198</v>
      </c>
      <c r="N1664" s="16">
        <f t="shared" si="75"/>
        <v>2.2223339298938551</v>
      </c>
      <c r="O1664" s="41">
        <f t="shared" si="76"/>
        <v>2.2223339298938551</v>
      </c>
      <c r="P1664" s="1">
        <v>3.363</v>
      </c>
      <c r="Q1664" s="16">
        <v>730.029</v>
      </c>
      <c r="S1664" s="1"/>
    </row>
    <row r="1665" spans="1:19" x14ac:dyDescent="0.2">
      <c r="A1665" s="42">
        <f t="shared" si="77"/>
        <v>43710</v>
      </c>
      <c r="B1665" s="16">
        <v>8.6359999999999992</v>
      </c>
      <c r="C1665" s="16">
        <v>95.94</v>
      </c>
      <c r="D1665" s="16">
        <v>25.207999999999998</v>
      </c>
      <c r="E1665" s="16">
        <v>23.06</v>
      </c>
      <c r="F1665" s="16">
        <v>30.67</v>
      </c>
      <c r="G1665" s="16">
        <v>2.7349999999999999</v>
      </c>
      <c r="H1665" s="16">
        <v>11.64</v>
      </c>
      <c r="I1665" s="16">
        <v>350.32499999999999</v>
      </c>
      <c r="J1665" s="16">
        <v>2.4289999999999998</v>
      </c>
      <c r="K1665" s="16">
        <v>10.805999999999999</v>
      </c>
      <c r="L1665" s="16">
        <v>25.946000000000002</v>
      </c>
      <c r="M1665" s="16">
        <v>23.969096437121944</v>
      </c>
      <c r="N1665" s="16">
        <f t="shared" si="75"/>
        <v>2.218128487610767</v>
      </c>
      <c r="O1665" s="41">
        <f t="shared" si="76"/>
        <v>2.218128487610767</v>
      </c>
      <c r="P1665" s="1">
        <v>5.8840000000000003</v>
      </c>
      <c r="Q1665" s="16">
        <v>729.66300000000001</v>
      </c>
      <c r="S1665" s="1"/>
    </row>
    <row r="1666" spans="1:19" x14ac:dyDescent="0.2">
      <c r="A1666" s="42">
        <f t="shared" si="77"/>
        <v>43711</v>
      </c>
      <c r="B1666" s="16">
        <v>5.5880000000000001</v>
      </c>
      <c r="C1666" s="16">
        <v>98.025999999999996</v>
      </c>
      <c r="D1666" s="16">
        <v>24.806000000000001</v>
      </c>
      <c r="E1666" s="16">
        <v>22.73</v>
      </c>
      <c r="F1666" s="16">
        <v>29.6</v>
      </c>
      <c r="G1666" s="16">
        <v>2.3929999999999998</v>
      </c>
      <c r="H1666" s="16">
        <v>8.9</v>
      </c>
      <c r="I1666" s="16">
        <v>314.70100000000002</v>
      </c>
      <c r="J1666" s="16">
        <v>2.2509999999999999</v>
      </c>
      <c r="K1666" s="16">
        <v>10.842000000000001</v>
      </c>
      <c r="L1666" s="16">
        <v>26.004999999999999</v>
      </c>
      <c r="M1666" s="16">
        <v>24.056792467990949</v>
      </c>
      <c r="N1666" s="16">
        <f t="shared" si="75"/>
        <v>2.2188519155129081</v>
      </c>
      <c r="O1666" s="41">
        <f t="shared" si="76"/>
        <v>2.2188519155129081</v>
      </c>
      <c r="P1666" s="1">
        <v>6.4489999999999998</v>
      </c>
      <c r="Q1666" s="16">
        <v>729.24599999999998</v>
      </c>
      <c r="S1666" s="1"/>
    </row>
    <row r="1667" spans="1:19" x14ac:dyDescent="0.2">
      <c r="A1667" s="42">
        <f t="shared" si="77"/>
        <v>43712</v>
      </c>
      <c r="B1667" s="16">
        <v>32.002000000000002</v>
      </c>
      <c r="C1667" s="16">
        <v>95.957999999999998</v>
      </c>
      <c r="D1667" s="16">
        <v>24.736999999999998</v>
      </c>
      <c r="E1667" s="16">
        <v>21.63</v>
      </c>
      <c r="F1667" s="16">
        <v>30.9</v>
      </c>
      <c r="G1667" s="16">
        <v>2.9460000000000002</v>
      </c>
      <c r="H1667" s="16">
        <v>11.6</v>
      </c>
      <c r="I1667" s="16">
        <v>312.596</v>
      </c>
      <c r="J1667" s="16">
        <v>2.649</v>
      </c>
      <c r="K1667" s="16">
        <v>11.894</v>
      </c>
      <c r="L1667" s="16">
        <v>25.963999999999999</v>
      </c>
      <c r="M1667" s="16">
        <v>25.752825064994422</v>
      </c>
      <c r="N1667" s="16">
        <f t="shared" si="75"/>
        <v>2.1651946414153711</v>
      </c>
      <c r="O1667" s="41">
        <f t="shared" si="76"/>
        <v>2.1651946414153711</v>
      </c>
      <c r="P1667" s="1">
        <v>7.444</v>
      </c>
      <c r="Q1667" s="16">
        <v>730.12099999999998</v>
      </c>
      <c r="S1667" s="1"/>
    </row>
    <row r="1668" spans="1:19" x14ac:dyDescent="0.2">
      <c r="A1668" s="42">
        <f t="shared" si="77"/>
        <v>43713</v>
      </c>
      <c r="B1668" s="16">
        <v>13.715999999999999</v>
      </c>
      <c r="C1668" s="16">
        <v>97.382999999999996</v>
      </c>
      <c r="D1668" s="16">
        <v>24.812000000000001</v>
      </c>
      <c r="E1668" s="16">
        <v>23.13</v>
      </c>
      <c r="F1668" s="16">
        <v>29.31</v>
      </c>
      <c r="G1668" s="16">
        <v>2.1669999999999998</v>
      </c>
      <c r="H1668" s="16">
        <v>7.12</v>
      </c>
      <c r="I1668" s="16">
        <v>261.79599999999999</v>
      </c>
      <c r="J1668" s="16">
        <v>2.4870000000000001</v>
      </c>
      <c r="K1668" s="16">
        <v>11.698</v>
      </c>
      <c r="L1668" s="16">
        <v>25.949000000000002</v>
      </c>
      <c r="M1668" s="16">
        <v>25.477036167916729</v>
      </c>
      <c r="N1668" s="16">
        <f t="shared" si="75"/>
        <v>2.1778967488388381</v>
      </c>
      <c r="O1668" s="41">
        <f t="shared" si="76"/>
        <v>2.1778967488388381</v>
      </c>
      <c r="P1668" s="1">
        <v>7.3109999999999999</v>
      </c>
      <c r="Q1668" s="16">
        <v>731.04600000000005</v>
      </c>
      <c r="S1668" s="1"/>
    </row>
    <row r="1669" spans="1:19" x14ac:dyDescent="0.2">
      <c r="A1669" s="42">
        <f t="shared" si="77"/>
        <v>43714</v>
      </c>
      <c r="B1669" s="16">
        <v>15.747999999999999</v>
      </c>
      <c r="C1669" s="16">
        <v>97.915000000000006</v>
      </c>
      <c r="D1669" s="16">
        <v>25.004000000000001</v>
      </c>
      <c r="E1669" s="16">
        <v>23.01</v>
      </c>
      <c r="F1669" s="16">
        <v>28.83</v>
      </c>
      <c r="G1669" s="16">
        <v>2.2650000000000001</v>
      </c>
      <c r="H1669" s="16">
        <v>8.57</v>
      </c>
      <c r="I1669" s="16">
        <v>312.76299999999998</v>
      </c>
      <c r="J1669" s="16">
        <v>2.4929999999999999</v>
      </c>
      <c r="K1669" s="16">
        <v>11.973000000000001</v>
      </c>
      <c r="L1669" s="16">
        <v>25.899000000000001</v>
      </c>
      <c r="M1669" s="16">
        <v>25.732175457725763</v>
      </c>
      <c r="N1669" s="16">
        <f t="shared" si="75"/>
        <v>2.1491836179508694</v>
      </c>
      <c r="O1669" s="41">
        <f t="shared" si="76"/>
        <v>2.1491836179508694</v>
      </c>
      <c r="P1669" s="1">
        <v>8.3290000000000006</v>
      </c>
      <c r="Q1669" s="16">
        <v>730.78300000000002</v>
      </c>
      <c r="S1669" s="1"/>
    </row>
    <row r="1670" spans="1:19" x14ac:dyDescent="0.2">
      <c r="A1670" s="42">
        <f t="shared" si="77"/>
        <v>43715</v>
      </c>
      <c r="B1670" s="16">
        <v>54.356000000000002</v>
      </c>
      <c r="C1670" s="16">
        <v>97.613</v>
      </c>
      <c r="D1670" s="16">
        <v>24.731000000000002</v>
      </c>
      <c r="E1670" s="16">
        <v>22.41</v>
      </c>
      <c r="F1670" s="16">
        <v>29.5</v>
      </c>
      <c r="G1670" s="16">
        <v>2.2000000000000002</v>
      </c>
      <c r="H1670" s="16">
        <v>7.72</v>
      </c>
      <c r="I1670" s="16">
        <v>337.09100000000001</v>
      </c>
      <c r="J1670" s="16">
        <v>1.8480000000000001</v>
      </c>
      <c r="K1670" s="16">
        <v>8.59</v>
      </c>
      <c r="L1670" s="16">
        <v>25.917000000000002</v>
      </c>
      <c r="M1670" s="16">
        <v>19.181411551856865</v>
      </c>
      <c r="N1670" s="16">
        <f t="shared" si="75"/>
        <v>2.2329931957924174</v>
      </c>
      <c r="O1670" s="41">
        <f t="shared" si="76"/>
        <v>2.2329931957924174</v>
      </c>
      <c r="P1670" s="1">
        <v>5.6959999999999997</v>
      </c>
      <c r="Q1670" s="16">
        <v>730.346</v>
      </c>
      <c r="S1670" s="1"/>
    </row>
    <row r="1671" spans="1:19" x14ac:dyDescent="0.2">
      <c r="A1671" s="42">
        <f t="shared" si="77"/>
        <v>43716</v>
      </c>
      <c r="B1671" s="16">
        <v>3.81</v>
      </c>
      <c r="C1671" s="16">
        <v>98.668000000000006</v>
      </c>
      <c r="D1671" s="16">
        <v>24.379000000000001</v>
      </c>
      <c r="E1671" s="16">
        <v>22.55</v>
      </c>
      <c r="F1671" s="16">
        <v>29.46</v>
      </c>
      <c r="G1671" s="16">
        <v>2.3140000000000001</v>
      </c>
      <c r="H1671" s="16">
        <v>9.5500000000000007</v>
      </c>
      <c r="I1671" s="16">
        <v>314.80900000000003</v>
      </c>
      <c r="J1671" s="16">
        <v>1.6950000000000001</v>
      </c>
      <c r="K1671" s="16">
        <v>8.218</v>
      </c>
      <c r="L1671" s="16">
        <v>25.936</v>
      </c>
      <c r="M1671" s="16">
        <v>18.022787144021077</v>
      </c>
      <c r="N1671" s="16">
        <f t="shared" si="75"/>
        <v>2.1930867782941199</v>
      </c>
      <c r="O1671" s="41">
        <f t="shared" si="76"/>
        <v>2.1930867782941199</v>
      </c>
      <c r="P1671" s="1">
        <v>5.5650000000000004</v>
      </c>
      <c r="Q1671" s="16">
        <v>730.82100000000003</v>
      </c>
      <c r="S1671" s="1"/>
    </row>
    <row r="1672" spans="1:19" x14ac:dyDescent="0.2">
      <c r="A1672" s="42">
        <f t="shared" si="77"/>
        <v>43717</v>
      </c>
      <c r="B1672" s="16">
        <v>3.302</v>
      </c>
      <c r="C1672" s="16">
        <v>98.067999999999998</v>
      </c>
      <c r="D1672" s="16">
        <v>25.271999999999998</v>
      </c>
      <c r="E1672" s="16">
        <v>23.57</v>
      </c>
      <c r="F1672" s="16">
        <v>29.54</v>
      </c>
      <c r="G1672" s="16">
        <v>2.8879999999999999</v>
      </c>
      <c r="H1672" s="16">
        <v>7.41</v>
      </c>
      <c r="I1672" s="16">
        <v>318.07100000000003</v>
      </c>
      <c r="J1672" s="16">
        <v>2.702</v>
      </c>
      <c r="K1672" s="16">
        <v>12.943</v>
      </c>
      <c r="L1672" s="16">
        <v>25.811</v>
      </c>
      <c r="M1672" s="16">
        <v>28.003286657156902</v>
      </c>
      <c r="N1672" s="16">
        <f t="shared" si="75"/>
        <v>2.1635854637376886</v>
      </c>
      <c r="O1672" s="41">
        <f t="shared" si="76"/>
        <v>2.1635854637376886</v>
      </c>
      <c r="P1672" s="1">
        <v>9.2449999999999992</v>
      </c>
      <c r="Q1672" s="16">
        <v>731.14599999999996</v>
      </c>
      <c r="S1672" s="1"/>
    </row>
    <row r="1673" spans="1:19" x14ac:dyDescent="0.2">
      <c r="A1673" s="42">
        <f t="shared" si="77"/>
        <v>43718</v>
      </c>
      <c r="B1673" s="16">
        <v>0.50800000000000001</v>
      </c>
      <c r="C1673" s="16">
        <v>97.302999999999997</v>
      </c>
      <c r="D1673" s="16">
        <v>25.768999999999998</v>
      </c>
      <c r="E1673" s="16">
        <v>23.56</v>
      </c>
      <c r="F1673" s="16">
        <v>29.15</v>
      </c>
      <c r="G1673" s="16">
        <v>3.1160000000000001</v>
      </c>
      <c r="H1673" s="16">
        <v>8.98</v>
      </c>
      <c r="I1673" s="16">
        <v>328.65899999999999</v>
      </c>
      <c r="J1673" s="16">
        <v>3.0339999999999998</v>
      </c>
      <c r="K1673" s="16">
        <v>14.275</v>
      </c>
      <c r="L1673" s="16">
        <v>25.754000000000001</v>
      </c>
      <c r="M1673" s="16">
        <v>30.587165966682416</v>
      </c>
      <c r="N1673" s="16">
        <f t="shared" si="75"/>
        <v>2.1427086491546352</v>
      </c>
      <c r="O1673" s="41">
        <f t="shared" si="76"/>
        <v>2.1427086491546352</v>
      </c>
      <c r="P1673" s="1">
        <v>9.8819999999999997</v>
      </c>
      <c r="Q1673" s="16">
        <v>730.35</v>
      </c>
      <c r="S1673" s="1"/>
    </row>
    <row r="1674" spans="1:19" x14ac:dyDescent="0.2">
      <c r="A1674" s="42">
        <f t="shared" si="77"/>
        <v>43719</v>
      </c>
      <c r="B1674" s="16">
        <v>19.05</v>
      </c>
      <c r="C1674" s="16">
        <v>98.9</v>
      </c>
      <c r="D1674" s="16">
        <v>25.279</v>
      </c>
      <c r="E1674" s="16">
        <v>23.45</v>
      </c>
      <c r="F1674" s="16">
        <v>29.81</v>
      </c>
      <c r="G1674" s="16">
        <v>2.4870000000000001</v>
      </c>
      <c r="H1674" s="16">
        <v>8.23</v>
      </c>
      <c r="I1674" s="16">
        <v>309.209</v>
      </c>
      <c r="J1674" s="16">
        <v>1.857</v>
      </c>
      <c r="K1674" s="16">
        <v>8.9920000000000009</v>
      </c>
      <c r="L1674" s="16">
        <v>25.760999999999999</v>
      </c>
      <c r="M1674" s="16">
        <v>19.344102809124188</v>
      </c>
      <c r="N1674" s="16">
        <f t="shared" si="75"/>
        <v>2.1512569850004657</v>
      </c>
      <c r="O1674" s="41">
        <f t="shared" si="76"/>
        <v>2.1512569850004657</v>
      </c>
      <c r="P1674" s="1">
        <v>6.3970000000000002</v>
      </c>
      <c r="Q1674" s="16">
        <v>729.29600000000005</v>
      </c>
      <c r="S1674" s="1"/>
    </row>
    <row r="1675" spans="1:19" x14ac:dyDescent="0.2">
      <c r="A1675" s="42">
        <f t="shared" si="77"/>
        <v>43720</v>
      </c>
      <c r="B1675" s="16">
        <v>14.986000000000001</v>
      </c>
      <c r="C1675" s="16">
        <v>98.927000000000007</v>
      </c>
      <c r="D1675" s="16">
        <v>24.942</v>
      </c>
      <c r="E1675" s="16">
        <v>23.53</v>
      </c>
      <c r="F1675" s="16">
        <v>28.76</v>
      </c>
      <c r="G1675" s="16">
        <v>2.1440000000000001</v>
      </c>
      <c r="H1675" s="16">
        <v>9.94</v>
      </c>
      <c r="I1675" s="16">
        <v>341.68299999999999</v>
      </c>
      <c r="J1675" s="16">
        <v>1.2589999999999999</v>
      </c>
      <c r="K1675" s="16">
        <v>6.0679999999999996</v>
      </c>
      <c r="L1675" s="16">
        <v>25.806000000000001</v>
      </c>
      <c r="M1675" s="16">
        <v>13.367207905257182</v>
      </c>
      <c r="N1675" s="16">
        <f t="shared" ref="N1675:N1738" si="78">M1675/K1675</f>
        <v>2.2029017642150928</v>
      </c>
      <c r="O1675" s="41">
        <f t="shared" ref="O1675:O1738" si="79">N1675-$N3450</f>
        <v>2.2029017642150928</v>
      </c>
      <c r="P1675" s="1">
        <v>3.8620000000000001</v>
      </c>
      <c r="Q1675" s="16">
        <v>728.55799999999999</v>
      </c>
      <c r="S1675" s="1"/>
    </row>
    <row r="1676" spans="1:19" x14ac:dyDescent="0.2">
      <c r="A1676" s="42">
        <f t="shared" si="77"/>
        <v>43721</v>
      </c>
      <c r="B1676" s="16">
        <v>1.778</v>
      </c>
      <c r="C1676" s="16">
        <v>99.25</v>
      </c>
      <c r="D1676" s="16">
        <v>24.06</v>
      </c>
      <c r="E1676" s="16">
        <v>23.33</v>
      </c>
      <c r="F1676" s="16">
        <v>26.02</v>
      </c>
      <c r="G1676" s="16">
        <v>2.5630000000000002</v>
      </c>
      <c r="H1676" s="16">
        <v>6.63</v>
      </c>
      <c r="I1676" s="16">
        <v>292.96899999999999</v>
      </c>
      <c r="J1676" s="16">
        <v>1.323</v>
      </c>
      <c r="K1676" s="16">
        <v>6.9889999999999999</v>
      </c>
      <c r="L1676" s="16">
        <v>25.901</v>
      </c>
      <c r="M1676" s="16">
        <v>15.310603789332532</v>
      </c>
      <c r="N1676" s="16">
        <f t="shared" si="78"/>
        <v>2.190671596699461</v>
      </c>
      <c r="O1676" s="41">
        <f t="shared" si="79"/>
        <v>2.190671596699461</v>
      </c>
      <c r="P1676" s="1">
        <v>4.9349999999999996</v>
      </c>
      <c r="Q1676" s="16">
        <v>729.28800000000001</v>
      </c>
      <c r="S1676" s="1"/>
    </row>
    <row r="1677" spans="1:19" x14ac:dyDescent="0.2">
      <c r="A1677" s="42">
        <f t="shared" si="77"/>
        <v>43722</v>
      </c>
      <c r="B1677" s="16">
        <v>1.524</v>
      </c>
      <c r="C1677" s="16">
        <v>98.058000000000007</v>
      </c>
      <c r="D1677" s="16">
        <v>24.97</v>
      </c>
      <c r="E1677" s="16">
        <v>23.5</v>
      </c>
      <c r="F1677" s="16">
        <v>28.63</v>
      </c>
      <c r="G1677" s="16">
        <v>3.0670000000000002</v>
      </c>
      <c r="H1677" s="16">
        <v>7.41</v>
      </c>
      <c r="I1677" s="16">
        <v>318.928</v>
      </c>
      <c r="J1677" s="16">
        <v>2.4969999999999999</v>
      </c>
      <c r="K1677" s="16">
        <v>12.412000000000001</v>
      </c>
      <c r="L1677" s="16">
        <v>25.734000000000002</v>
      </c>
      <c r="M1677" s="16">
        <v>26.344924473413414</v>
      </c>
      <c r="N1677" s="16">
        <f t="shared" si="78"/>
        <v>2.1225366156472294</v>
      </c>
      <c r="O1677" s="41">
        <f t="shared" si="79"/>
        <v>2.1225366156472294</v>
      </c>
      <c r="P1677" s="1">
        <v>8.7110000000000003</v>
      </c>
      <c r="Q1677" s="16">
        <v>729.70399999999995</v>
      </c>
      <c r="S1677" s="1"/>
    </row>
    <row r="1678" spans="1:19" x14ac:dyDescent="0.2">
      <c r="A1678" s="42">
        <f t="shared" ref="A1678:A1741" si="80">A1677+1</f>
        <v>43723</v>
      </c>
      <c r="B1678" s="16">
        <v>4.8259999999999996</v>
      </c>
      <c r="C1678" s="16">
        <v>98.072999999999993</v>
      </c>
      <c r="D1678" s="16">
        <v>24.408000000000001</v>
      </c>
      <c r="E1678" s="16">
        <v>22.3</v>
      </c>
      <c r="F1678" s="16">
        <v>29.84</v>
      </c>
      <c r="G1678" s="16">
        <v>2.5630000000000002</v>
      </c>
      <c r="H1678" s="16">
        <v>14.82</v>
      </c>
      <c r="I1678" s="16">
        <v>114.953</v>
      </c>
      <c r="J1678" s="16">
        <v>1.627</v>
      </c>
      <c r="K1678" s="16">
        <v>7.7649999999999997</v>
      </c>
      <c r="L1678" s="16">
        <v>25.751000000000001</v>
      </c>
      <c r="M1678" s="16">
        <v>17.081977212855975</v>
      </c>
      <c r="N1678" s="16">
        <f t="shared" si="78"/>
        <v>2.1998682824025724</v>
      </c>
      <c r="O1678" s="41">
        <f t="shared" si="79"/>
        <v>2.1998682824025724</v>
      </c>
      <c r="P1678" s="1">
        <v>4.6970000000000001</v>
      </c>
      <c r="Q1678" s="16">
        <v>729.9</v>
      </c>
      <c r="S1678" s="1"/>
    </row>
    <row r="1679" spans="1:19" x14ac:dyDescent="0.2">
      <c r="A1679" s="42">
        <f t="shared" si="80"/>
        <v>43724</v>
      </c>
      <c r="B1679" s="16">
        <v>0.254</v>
      </c>
      <c r="C1679" s="16">
        <v>95.460999999999999</v>
      </c>
      <c r="D1679" s="16">
        <v>24.484000000000002</v>
      </c>
      <c r="E1679" s="16">
        <v>22.05</v>
      </c>
      <c r="F1679" s="16">
        <v>30.01</v>
      </c>
      <c r="G1679" s="16">
        <v>1.9770000000000001</v>
      </c>
      <c r="H1679" s="16">
        <v>5.78</v>
      </c>
      <c r="I1679" s="16">
        <v>164.864</v>
      </c>
      <c r="J1679" s="16">
        <v>2.9950000000000001</v>
      </c>
      <c r="K1679" s="16">
        <v>14.138999999999999</v>
      </c>
      <c r="L1679" s="16">
        <v>25.745000000000001</v>
      </c>
      <c r="M1679" s="16">
        <v>30.096672994028893</v>
      </c>
      <c r="N1679" s="16">
        <f t="shared" si="78"/>
        <v>2.1286281203783077</v>
      </c>
      <c r="O1679" s="41">
        <f t="shared" si="79"/>
        <v>2.1286281203783077</v>
      </c>
      <c r="P1679" s="1">
        <v>7.899</v>
      </c>
      <c r="Q1679" s="16">
        <v>731.04200000000003</v>
      </c>
      <c r="S1679" s="1"/>
    </row>
    <row r="1680" spans="1:19" x14ac:dyDescent="0.2">
      <c r="A1680" s="42">
        <f t="shared" si="80"/>
        <v>43725</v>
      </c>
      <c r="B1680" s="16">
        <v>8.1280000000000001</v>
      </c>
      <c r="C1680" s="16">
        <v>97.007999999999996</v>
      </c>
      <c r="D1680" s="16">
        <v>24.943000000000001</v>
      </c>
      <c r="E1680" s="16">
        <v>23.22</v>
      </c>
      <c r="F1680" s="16">
        <v>29.54</v>
      </c>
      <c r="G1680" s="16">
        <v>2.306</v>
      </c>
      <c r="H1680" s="16">
        <v>7.47</v>
      </c>
      <c r="I1680" s="16">
        <v>302.70400000000001</v>
      </c>
      <c r="J1680" s="16">
        <v>2.3380000000000001</v>
      </c>
      <c r="K1680" s="16">
        <v>11.648</v>
      </c>
      <c r="L1680" s="16">
        <v>25.683</v>
      </c>
      <c r="M1680" s="16">
        <v>25.182325664178631</v>
      </c>
      <c r="N1680" s="16">
        <f t="shared" si="78"/>
        <v>2.1619441675977535</v>
      </c>
      <c r="O1680" s="41">
        <f t="shared" si="79"/>
        <v>2.1619441675977535</v>
      </c>
      <c r="P1680" s="1">
        <v>7.101</v>
      </c>
      <c r="Q1680" s="16">
        <v>730.97500000000002</v>
      </c>
      <c r="S1680" s="1"/>
    </row>
    <row r="1681" spans="1:19" x14ac:dyDescent="0.2">
      <c r="A1681" s="42">
        <f t="shared" si="80"/>
        <v>43726</v>
      </c>
      <c r="B1681" s="16">
        <v>3.048</v>
      </c>
      <c r="C1681" s="16">
        <v>99.054000000000002</v>
      </c>
      <c r="D1681" s="16">
        <v>24.71</v>
      </c>
      <c r="E1681" s="16">
        <v>23.47</v>
      </c>
      <c r="F1681" s="16">
        <v>27.66</v>
      </c>
      <c r="G1681" s="16">
        <v>2.5590000000000002</v>
      </c>
      <c r="H1681" s="16">
        <v>8.7200000000000006</v>
      </c>
      <c r="I1681" s="16">
        <v>301.41000000000003</v>
      </c>
      <c r="J1681" s="16">
        <v>1.901</v>
      </c>
      <c r="K1681" s="16">
        <v>10.118</v>
      </c>
      <c r="L1681" s="16">
        <v>25.646000000000001</v>
      </c>
      <c r="M1681" s="16">
        <v>21.76097085986174</v>
      </c>
      <c r="N1681" s="16">
        <f t="shared" si="78"/>
        <v>2.1507186064302966</v>
      </c>
      <c r="O1681" s="41">
        <f t="shared" si="79"/>
        <v>2.1507186064302966</v>
      </c>
      <c r="P1681" s="1">
        <v>6.726</v>
      </c>
      <c r="Q1681" s="16">
        <v>730.41300000000001</v>
      </c>
      <c r="S1681" s="1"/>
    </row>
    <row r="1682" spans="1:19" x14ac:dyDescent="0.2">
      <c r="A1682" s="42">
        <f t="shared" si="80"/>
        <v>43727</v>
      </c>
      <c r="B1682" s="16">
        <v>0.254</v>
      </c>
      <c r="C1682" s="16">
        <v>97.025999999999996</v>
      </c>
      <c r="D1682" s="16">
        <v>23.77</v>
      </c>
      <c r="E1682" s="16">
        <v>21.9</v>
      </c>
      <c r="F1682" s="16">
        <v>26.97</v>
      </c>
      <c r="G1682" s="16">
        <v>2.2610000000000001</v>
      </c>
      <c r="H1682" s="16">
        <v>7.21</v>
      </c>
      <c r="I1682" s="16">
        <v>175.80500000000001</v>
      </c>
      <c r="J1682" s="16">
        <v>1.139</v>
      </c>
      <c r="K1682" s="16">
        <v>5.5940000000000003</v>
      </c>
      <c r="L1682" s="16">
        <v>25.779</v>
      </c>
      <c r="M1682" s="16">
        <v>12.237873107731334</v>
      </c>
      <c r="N1682" s="16">
        <f t="shared" si="78"/>
        <v>2.1876784246927659</v>
      </c>
      <c r="O1682" s="41">
        <f t="shared" si="79"/>
        <v>2.1876784246927659</v>
      </c>
      <c r="P1682" s="1">
        <v>2.5379999999999998</v>
      </c>
      <c r="Q1682" s="16">
        <v>729.86699999999996</v>
      </c>
      <c r="S1682" s="1"/>
    </row>
    <row r="1683" spans="1:19" x14ac:dyDescent="0.2">
      <c r="A1683" s="42">
        <f t="shared" si="80"/>
        <v>43728</v>
      </c>
      <c r="B1683" s="16">
        <v>0.50800000000000001</v>
      </c>
      <c r="C1683" s="16">
        <v>94.111000000000004</v>
      </c>
      <c r="D1683" s="16">
        <v>24.917999999999999</v>
      </c>
      <c r="E1683" s="16">
        <v>22.75</v>
      </c>
      <c r="F1683" s="16">
        <v>30.23</v>
      </c>
      <c r="G1683" s="16">
        <v>2.3140000000000001</v>
      </c>
      <c r="H1683" s="16">
        <v>8.25</v>
      </c>
      <c r="I1683" s="16">
        <v>150.684</v>
      </c>
      <c r="J1683" s="16">
        <v>3.7050000000000001</v>
      </c>
      <c r="K1683" s="16">
        <v>16.914999999999999</v>
      </c>
      <c r="L1683" s="16">
        <v>25.63</v>
      </c>
      <c r="M1683" s="16">
        <v>35.490367692609425</v>
      </c>
      <c r="N1683" s="16">
        <f t="shared" si="78"/>
        <v>2.098159485226688</v>
      </c>
      <c r="O1683" s="41">
        <f t="shared" si="79"/>
        <v>2.098159485226688</v>
      </c>
      <c r="P1683" s="1">
        <v>11.16</v>
      </c>
      <c r="Q1683" s="16">
        <v>730.07500000000005</v>
      </c>
      <c r="S1683" s="1"/>
    </row>
    <row r="1684" spans="1:19" x14ac:dyDescent="0.2">
      <c r="A1684" s="42">
        <f t="shared" si="80"/>
        <v>43729</v>
      </c>
      <c r="B1684" s="16">
        <v>0.254</v>
      </c>
      <c r="C1684" s="16">
        <v>93.256</v>
      </c>
      <c r="D1684" s="16">
        <v>25.215</v>
      </c>
      <c r="E1684" s="16">
        <v>22.99</v>
      </c>
      <c r="F1684" s="16">
        <v>30.68</v>
      </c>
      <c r="G1684" s="16">
        <v>2.2639999999999998</v>
      </c>
      <c r="H1684" s="16">
        <v>6.9</v>
      </c>
      <c r="I1684" s="16">
        <v>141.584</v>
      </c>
      <c r="J1684" s="16">
        <v>4.0510000000000002</v>
      </c>
      <c r="K1684" s="16">
        <v>19.248000000000001</v>
      </c>
      <c r="L1684" s="16">
        <v>25.597999999999999</v>
      </c>
      <c r="M1684" s="16">
        <v>40.7143727314592</v>
      </c>
      <c r="N1684" s="16">
        <f t="shared" si="78"/>
        <v>2.1152521161398168</v>
      </c>
      <c r="O1684" s="41">
        <f t="shared" si="79"/>
        <v>2.1152521161398168</v>
      </c>
      <c r="P1684" s="1">
        <v>12.651</v>
      </c>
      <c r="Q1684" s="16">
        <v>731.01300000000003</v>
      </c>
      <c r="S1684" s="1"/>
    </row>
    <row r="1685" spans="1:19" x14ac:dyDescent="0.2">
      <c r="A1685" s="42">
        <f t="shared" si="80"/>
        <v>43730</v>
      </c>
      <c r="B1685" s="16">
        <v>3.81</v>
      </c>
      <c r="C1685" s="16">
        <v>93.983000000000004</v>
      </c>
      <c r="D1685" s="16">
        <v>25.49</v>
      </c>
      <c r="E1685" s="16">
        <v>23.69</v>
      </c>
      <c r="F1685" s="16">
        <v>31.97</v>
      </c>
      <c r="G1685" s="16">
        <v>1.901</v>
      </c>
      <c r="H1685" s="16">
        <v>5.45</v>
      </c>
      <c r="I1685" s="16">
        <v>142.602</v>
      </c>
      <c r="J1685" s="16">
        <v>3.1480000000000001</v>
      </c>
      <c r="K1685" s="16">
        <v>15.036</v>
      </c>
      <c r="L1685" s="16">
        <v>25.494</v>
      </c>
      <c r="M1685" s="16">
        <v>31.713908763295883</v>
      </c>
      <c r="N1685" s="16">
        <f t="shared" si="78"/>
        <v>2.1091985078010032</v>
      </c>
      <c r="O1685" s="41">
        <f t="shared" si="79"/>
        <v>2.1091985078010032</v>
      </c>
      <c r="P1685" s="1">
        <v>9.9090000000000007</v>
      </c>
      <c r="Q1685" s="16">
        <v>731.19600000000003</v>
      </c>
      <c r="S1685" s="1"/>
    </row>
    <row r="1686" spans="1:19" x14ac:dyDescent="0.2">
      <c r="A1686" s="42">
        <f t="shared" si="80"/>
        <v>43731</v>
      </c>
      <c r="B1686" s="16">
        <v>0</v>
      </c>
      <c r="C1686" s="16">
        <v>90.370999999999995</v>
      </c>
      <c r="D1686" s="16">
        <v>26.088999999999999</v>
      </c>
      <c r="E1686" s="16">
        <v>23.33</v>
      </c>
      <c r="F1686" s="16">
        <v>31.16</v>
      </c>
      <c r="G1686" s="16">
        <v>2.4</v>
      </c>
      <c r="H1686" s="16">
        <v>6.19</v>
      </c>
      <c r="I1686" s="16">
        <v>136.102</v>
      </c>
      <c r="J1686" s="16">
        <v>4.1580000000000004</v>
      </c>
      <c r="K1686" s="16">
        <v>18.454999999999998</v>
      </c>
      <c r="L1686" s="16">
        <v>25.446000000000002</v>
      </c>
      <c r="M1686" s="16">
        <v>38.616320792944911</v>
      </c>
      <c r="N1686" s="16">
        <f t="shared" si="78"/>
        <v>2.0924584553207755</v>
      </c>
      <c r="O1686" s="41">
        <f t="shared" si="79"/>
        <v>2.0924584553207755</v>
      </c>
      <c r="P1686" s="1">
        <v>9.6129999999999995</v>
      </c>
      <c r="Q1686" s="16">
        <v>731.18799999999999</v>
      </c>
      <c r="S1686" s="1"/>
    </row>
    <row r="1687" spans="1:19" x14ac:dyDescent="0.2">
      <c r="A1687" s="42">
        <f t="shared" si="80"/>
        <v>43732</v>
      </c>
      <c r="B1687" s="16">
        <v>0</v>
      </c>
      <c r="C1687" s="16">
        <v>92.39</v>
      </c>
      <c r="D1687" s="16">
        <v>25.561</v>
      </c>
      <c r="E1687" s="16">
        <v>23.45</v>
      </c>
      <c r="F1687" s="16">
        <v>30.65</v>
      </c>
      <c r="G1687" s="16">
        <v>2.5550000000000002</v>
      </c>
      <c r="H1687" s="16">
        <v>8</v>
      </c>
      <c r="I1687" s="16">
        <v>155.67599999999999</v>
      </c>
      <c r="J1687" s="16">
        <v>4.0590000000000002</v>
      </c>
      <c r="K1687" s="16">
        <v>19.55</v>
      </c>
      <c r="L1687" s="16">
        <v>25.454000000000001</v>
      </c>
      <c r="M1687" s="16">
        <v>40.843195176804699</v>
      </c>
      <c r="N1687" s="16">
        <f t="shared" si="78"/>
        <v>2.0891659936984501</v>
      </c>
      <c r="O1687" s="41">
        <f t="shared" si="79"/>
        <v>2.0891659936984501</v>
      </c>
      <c r="P1687" s="1">
        <v>11.33</v>
      </c>
      <c r="Q1687" s="16">
        <v>731</v>
      </c>
      <c r="S1687" s="1"/>
    </row>
    <row r="1688" spans="1:19" x14ac:dyDescent="0.2">
      <c r="A1688" s="42">
        <f t="shared" si="80"/>
        <v>43733</v>
      </c>
      <c r="B1688" s="16">
        <v>0</v>
      </c>
      <c r="C1688" s="16">
        <v>92.534999999999997</v>
      </c>
      <c r="D1688" s="16">
        <v>25.736000000000001</v>
      </c>
      <c r="E1688" s="16">
        <v>23.44</v>
      </c>
      <c r="F1688" s="16">
        <v>30.29</v>
      </c>
      <c r="G1688" s="16">
        <v>2.6339999999999999</v>
      </c>
      <c r="H1688" s="16">
        <v>8.92</v>
      </c>
      <c r="I1688" s="16">
        <v>164.13</v>
      </c>
      <c r="J1688" s="16">
        <v>4.0739999999999998</v>
      </c>
      <c r="K1688" s="16">
        <v>19.670999999999999</v>
      </c>
      <c r="L1688" s="16">
        <v>25.373999999999999</v>
      </c>
      <c r="M1688" s="16">
        <v>40.794033559499809</v>
      </c>
      <c r="N1688" s="16">
        <f t="shared" si="78"/>
        <v>2.073815950358386</v>
      </c>
      <c r="O1688" s="41">
        <f t="shared" si="79"/>
        <v>2.073815950358386</v>
      </c>
      <c r="P1688" s="1">
        <v>10.922000000000001</v>
      </c>
      <c r="Q1688" s="16">
        <v>730.88300000000004</v>
      </c>
      <c r="S1688" s="1"/>
    </row>
    <row r="1689" spans="1:19" x14ac:dyDescent="0.2">
      <c r="A1689" s="42">
        <f t="shared" si="80"/>
        <v>43734</v>
      </c>
      <c r="B1689" s="16">
        <v>0</v>
      </c>
      <c r="C1689" s="16">
        <v>92.036000000000001</v>
      </c>
      <c r="D1689" s="16">
        <v>25.587</v>
      </c>
      <c r="E1689" s="16">
        <v>22.88</v>
      </c>
      <c r="F1689" s="16">
        <v>30.12</v>
      </c>
      <c r="G1689" s="16">
        <v>3.1379999999999999</v>
      </c>
      <c r="H1689" s="16">
        <v>10.07</v>
      </c>
      <c r="I1689" s="16">
        <v>153.74</v>
      </c>
      <c r="J1689" s="16">
        <v>4.532</v>
      </c>
      <c r="K1689" s="16">
        <v>22.091000000000001</v>
      </c>
      <c r="L1689" s="16">
        <v>25.34</v>
      </c>
      <c r="M1689" s="16">
        <v>46.377030724714807</v>
      </c>
      <c r="N1689" s="16">
        <f t="shared" si="78"/>
        <v>2.0993631218466708</v>
      </c>
      <c r="O1689" s="41">
        <f t="shared" si="79"/>
        <v>2.0993631218466708</v>
      </c>
      <c r="P1689" s="1">
        <v>13.951000000000001</v>
      </c>
      <c r="Q1689" s="16">
        <v>730.23299999999995</v>
      </c>
      <c r="S1689" s="1"/>
    </row>
    <row r="1690" spans="1:19" x14ac:dyDescent="0.2">
      <c r="A1690" s="42">
        <f t="shared" si="80"/>
        <v>43735</v>
      </c>
      <c r="B1690" s="16">
        <v>0</v>
      </c>
      <c r="C1690" s="16">
        <v>94.153999999999996</v>
      </c>
      <c r="D1690" s="16">
        <v>25.44</v>
      </c>
      <c r="E1690" s="16">
        <v>23.45</v>
      </c>
      <c r="F1690" s="16">
        <v>31</v>
      </c>
      <c r="G1690" s="16">
        <v>2.5009999999999999</v>
      </c>
      <c r="H1690" s="16">
        <v>7.98</v>
      </c>
      <c r="I1690" s="16">
        <v>161.03800000000001</v>
      </c>
      <c r="J1690" s="16">
        <v>3.5640000000000001</v>
      </c>
      <c r="K1690" s="16">
        <v>17.256</v>
      </c>
      <c r="L1690" s="16">
        <v>25.236999999999998</v>
      </c>
      <c r="M1690" s="16">
        <v>36.174223933326822</v>
      </c>
      <c r="N1690" s="16">
        <f t="shared" si="78"/>
        <v>2.0963273025803675</v>
      </c>
      <c r="O1690" s="41">
        <f t="shared" si="79"/>
        <v>2.0963273025803675</v>
      </c>
      <c r="P1690" s="1">
        <v>10.606</v>
      </c>
      <c r="Q1690" s="16">
        <v>730.50800000000004</v>
      </c>
      <c r="S1690" s="1"/>
    </row>
    <row r="1691" spans="1:19" x14ac:dyDescent="0.2">
      <c r="A1691" s="42">
        <f t="shared" si="80"/>
        <v>43736</v>
      </c>
      <c r="B1691" s="16">
        <v>0.254</v>
      </c>
      <c r="C1691" s="16">
        <v>93.319000000000003</v>
      </c>
      <c r="D1691" s="16">
        <v>25.832999999999998</v>
      </c>
      <c r="E1691" s="16">
        <v>23.36</v>
      </c>
      <c r="F1691" s="16">
        <v>32.24</v>
      </c>
      <c r="G1691" s="16">
        <v>1.9</v>
      </c>
      <c r="H1691" s="16">
        <v>8.7200000000000006</v>
      </c>
      <c r="I1691" s="16">
        <v>141.53100000000001</v>
      </c>
      <c r="J1691" s="16">
        <v>3.323</v>
      </c>
      <c r="K1691" s="16">
        <v>15.164</v>
      </c>
      <c r="L1691" s="16">
        <v>25.184000000000001</v>
      </c>
      <c r="M1691" s="16">
        <v>31.992635261407614</v>
      </c>
      <c r="N1691" s="16">
        <f t="shared" si="78"/>
        <v>2.1097754722637574</v>
      </c>
      <c r="O1691" s="41">
        <f t="shared" si="79"/>
        <v>2.1097754722637574</v>
      </c>
      <c r="P1691" s="1">
        <v>9.6690000000000005</v>
      </c>
      <c r="Q1691" s="16">
        <v>731.07899999999995</v>
      </c>
      <c r="S1691" s="1"/>
    </row>
    <row r="1692" spans="1:19" x14ac:dyDescent="0.2">
      <c r="A1692" s="42">
        <f t="shared" si="80"/>
        <v>43737</v>
      </c>
      <c r="B1692" s="16">
        <v>0.254</v>
      </c>
      <c r="C1692" s="16">
        <v>96.617000000000004</v>
      </c>
      <c r="D1692" s="16">
        <v>25.141999999999999</v>
      </c>
      <c r="E1692" s="16">
        <v>22.96</v>
      </c>
      <c r="F1692" s="16">
        <v>29.66</v>
      </c>
      <c r="G1692" s="16">
        <v>2.738</v>
      </c>
      <c r="H1692" s="16">
        <v>8.6999999999999993</v>
      </c>
      <c r="I1692" s="16">
        <v>335.10300000000001</v>
      </c>
      <c r="J1692" s="16">
        <v>2.8090000000000002</v>
      </c>
      <c r="K1692" s="16">
        <v>13.772</v>
      </c>
      <c r="L1692" s="16">
        <v>25.06</v>
      </c>
      <c r="M1692" s="16">
        <v>28.879987765755693</v>
      </c>
      <c r="N1692" s="16">
        <f t="shared" si="78"/>
        <v>2.097007534545142</v>
      </c>
      <c r="O1692" s="41">
        <f t="shared" si="79"/>
        <v>2.097007534545142</v>
      </c>
      <c r="P1692" s="1">
        <v>8.33</v>
      </c>
      <c r="Q1692" s="16">
        <v>730.41300000000001</v>
      </c>
      <c r="S1692" s="1"/>
    </row>
    <row r="1693" spans="1:19" x14ac:dyDescent="0.2">
      <c r="A1693" s="42">
        <f t="shared" si="80"/>
        <v>43738</v>
      </c>
      <c r="B1693" s="16">
        <v>7.8739999999999997</v>
      </c>
      <c r="C1693" s="16">
        <v>99.438000000000002</v>
      </c>
      <c r="D1693" s="16">
        <v>23.024000000000001</v>
      </c>
      <c r="E1693" s="16">
        <v>20.62</v>
      </c>
      <c r="F1693" s="16">
        <v>24.84</v>
      </c>
      <c r="G1693" s="16">
        <v>1.964</v>
      </c>
      <c r="H1693" s="16">
        <v>9.27</v>
      </c>
      <c r="I1693" s="16">
        <v>303.017</v>
      </c>
      <c r="J1693" s="16">
        <v>0.94799999999999995</v>
      </c>
      <c r="K1693" s="16">
        <v>5.4989999999999997</v>
      </c>
      <c r="L1693" s="16">
        <v>25.356999999999999</v>
      </c>
      <c r="M1693" s="16">
        <v>12.446874781299924</v>
      </c>
      <c r="N1693" s="16">
        <f t="shared" si="78"/>
        <v>2.2634796838152256</v>
      </c>
      <c r="O1693" s="41">
        <f t="shared" si="79"/>
        <v>2.2634796838152256</v>
      </c>
      <c r="P1693" s="1">
        <v>3.4750000000000001</v>
      </c>
      <c r="Q1693" s="16">
        <v>729.64200000000005</v>
      </c>
      <c r="S1693" s="1"/>
    </row>
    <row r="1694" spans="1:19" x14ac:dyDescent="0.2">
      <c r="A1694" s="42">
        <f t="shared" si="80"/>
        <v>43739</v>
      </c>
      <c r="B1694" s="16">
        <v>6.9849999999999994</v>
      </c>
      <c r="C1694" s="16">
        <v>94.207999999999998</v>
      </c>
      <c r="D1694" s="16">
        <v>24.596</v>
      </c>
      <c r="E1694" s="16">
        <v>21.98</v>
      </c>
      <c r="F1694" s="16">
        <v>29.41</v>
      </c>
      <c r="G1694" s="16">
        <v>2.7530000000000001</v>
      </c>
      <c r="H1694" s="16">
        <v>9.06</v>
      </c>
      <c r="I1694" s="16">
        <v>161.14699999999999</v>
      </c>
      <c r="J1694" s="16">
        <v>3.7850000000000001</v>
      </c>
      <c r="K1694" s="16">
        <v>19.167999999999999</v>
      </c>
      <c r="L1694" s="16">
        <v>25.126000000000001</v>
      </c>
      <c r="M1694" s="16">
        <v>40.137652528453692</v>
      </c>
      <c r="N1694" s="16">
        <f t="shared" si="78"/>
        <v>2.0939927237298464</v>
      </c>
      <c r="O1694" s="41">
        <f t="shared" si="79"/>
        <v>2.0939927237298464</v>
      </c>
      <c r="P1694" s="1">
        <v>11.606</v>
      </c>
      <c r="Q1694" s="16">
        <v>728.96699999999998</v>
      </c>
      <c r="S1694" s="1"/>
    </row>
    <row r="1695" spans="1:19" x14ac:dyDescent="0.2">
      <c r="A1695" s="42">
        <f t="shared" si="80"/>
        <v>43740</v>
      </c>
      <c r="B1695" s="16">
        <v>1.016</v>
      </c>
      <c r="C1695" s="16">
        <v>92.326999999999998</v>
      </c>
      <c r="D1695" s="16">
        <v>25.04</v>
      </c>
      <c r="E1695" s="16">
        <v>22.4</v>
      </c>
      <c r="F1695" s="16">
        <v>30.51</v>
      </c>
      <c r="G1695" s="16">
        <v>2.3439999999999999</v>
      </c>
      <c r="H1695" s="16">
        <v>9.33</v>
      </c>
      <c r="I1695" s="16">
        <v>131.87899999999999</v>
      </c>
      <c r="J1695" s="16">
        <v>4.2110000000000003</v>
      </c>
      <c r="K1695" s="16">
        <v>20.407</v>
      </c>
      <c r="L1695" s="16">
        <v>25.064</v>
      </c>
      <c r="M1695" s="16">
        <v>42.618456601696721</v>
      </c>
      <c r="N1695" s="16">
        <f t="shared" si="78"/>
        <v>2.0884234136177153</v>
      </c>
      <c r="O1695" s="41">
        <f t="shared" si="79"/>
        <v>2.0884234136177153</v>
      </c>
      <c r="P1695" s="1">
        <v>12.173</v>
      </c>
      <c r="Q1695" s="16">
        <v>729.48299999999995</v>
      </c>
      <c r="S1695" s="1"/>
    </row>
    <row r="1696" spans="1:19" x14ac:dyDescent="0.2">
      <c r="A1696" s="42">
        <f t="shared" si="80"/>
        <v>43741</v>
      </c>
      <c r="B1696" s="16">
        <v>0</v>
      </c>
      <c r="C1696" s="16">
        <v>93.558999999999997</v>
      </c>
      <c r="D1696" s="16">
        <v>25.367000000000001</v>
      </c>
      <c r="E1696" s="16">
        <v>22.71</v>
      </c>
      <c r="F1696" s="16">
        <v>30.96</v>
      </c>
      <c r="G1696" s="16">
        <v>1.782</v>
      </c>
      <c r="H1696" s="16">
        <v>6.08</v>
      </c>
      <c r="I1696" s="16">
        <v>155.89400000000001</v>
      </c>
      <c r="J1696" s="16">
        <v>3.355</v>
      </c>
      <c r="K1696" s="16">
        <v>17.02</v>
      </c>
      <c r="L1696" s="16">
        <v>24.957000000000001</v>
      </c>
      <c r="M1696" s="16">
        <v>35.283094019649099</v>
      </c>
      <c r="N1696" s="16">
        <f t="shared" si="78"/>
        <v>2.0730372514482434</v>
      </c>
      <c r="O1696" s="41">
        <f t="shared" si="79"/>
        <v>2.0730372514482434</v>
      </c>
      <c r="P1696" s="1">
        <v>10.526999999999999</v>
      </c>
      <c r="Q1696" s="16">
        <v>730.7</v>
      </c>
      <c r="S1696" s="1"/>
    </row>
    <row r="1697" spans="1:19" x14ac:dyDescent="0.2">
      <c r="A1697" s="42">
        <f t="shared" si="80"/>
        <v>43742</v>
      </c>
      <c r="B1697" s="16">
        <v>7.3659999999999997</v>
      </c>
      <c r="C1697" s="16">
        <v>94.748000000000005</v>
      </c>
      <c r="D1697" s="16">
        <v>25.077999999999999</v>
      </c>
      <c r="E1697" s="16">
        <v>22.05</v>
      </c>
      <c r="F1697" s="16">
        <v>32.35</v>
      </c>
      <c r="G1697" s="16">
        <v>2.2730000000000001</v>
      </c>
      <c r="H1697" s="16">
        <v>9.2899999999999991</v>
      </c>
      <c r="I1697" s="16">
        <v>25.65</v>
      </c>
      <c r="J1697" s="16">
        <v>2.2519999999999998</v>
      </c>
      <c r="K1697" s="16">
        <v>10.644</v>
      </c>
      <c r="L1697" s="16">
        <v>24.966000000000001</v>
      </c>
      <c r="M1697" s="16">
        <v>22.880974454103008</v>
      </c>
      <c r="N1697" s="16">
        <f t="shared" si="78"/>
        <v>2.1496593812573286</v>
      </c>
      <c r="O1697" s="41">
        <f t="shared" si="79"/>
        <v>2.1496593812573286</v>
      </c>
      <c r="P1697" s="1">
        <v>6.15</v>
      </c>
      <c r="Q1697" s="16">
        <v>731.17899999999997</v>
      </c>
      <c r="S1697" s="1"/>
    </row>
    <row r="1698" spans="1:19" x14ac:dyDescent="0.2">
      <c r="A1698" s="42">
        <f t="shared" si="80"/>
        <v>43743</v>
      </c>
      <c r="B1698" s="16">
        <v>140.96899999999999</v>
      </c>
      <c r="C1698" s="16">
        <v>95.293999999999997</v>
      </c>
      <c r="D1698" s="16">
        <v>24.888000000000002</v>
      </c>
      <c r="E1698" s="16">
        <v>22.54</v>
      </c>
      <c r="F1698" s="16">
        <v>31.39</v>
      </c>
      <c r="G1698" s="16">
        <v>1.571</v>
      </c>
      <c r="H1698" s="16">
        <v>9.92</v>
      </c>
      <c r="I1698" s="16">
        <v>307.63600000000002</v>
      </c>
      <c r="J1698" s="16">
        <v>2.1970000000000001</v>
      </c>
      <c r="K1698" s="16">
        <v>9.7260000000000009</v>
      </c>
      <c r="L1698" s="16">
        <v>24.834</v>
      </c>
      <c r="M1698" s="16">
        <v>20.614701656374983</v>
      </c>
      <c r="N1698" s="16">
        <f t="shared" si="78"/>
        <v>2.119545718319451</v>
      </c>
      <c r="O1698" s="41">
        <f t="shared" si="79"/>
        <v>2.119545718319451</v>
      </c>
      <c r="P1698" s="1">
        <v>5.593</v>
      </c>
      <c r="Q1698" s="16">
        <v>730.07899999999995</v>
      </c>
      <c r="S1698" s="1"/>
    </row>
    <row r="1699" spans="1:19" x14ac:dyDescent="0.2">
      <c r="A1699" s="42">
        <f t="shared" si="80"/>
        <v>43744</v>
      </c>
      <c r="B1699" s="16">
        <v>0.88900000000000001</v>
      </c>
      <c r="C1699" s="16">
        <v>96.340999999999994</v>
      </c>
      <c r="D1699" s="16">
        <v>24.536999999999999</v>
      </c>
      <c r="E1699" s="16">
        <v>23.13</v>
      </c>
      <c r="F1699" s="16">
        <v>27.08</v>
      </c>
      <c r="G1699" s="16">
        <v>1.35</v>
      </c>
      <c r="H1699" s="16">
        <v>5.57</v>
      </c>
      <c r="I1699" s="16">
        <v>167.33099999999999</v>
      </c>
      <c r="J1699" s="16">
        <v>1.607</v>
      </c>
      <c r="K1699" s="16">
        <v>7.29</v>
      </c>
      <c r="L1699" s="16">
        <v>24.838000000000001</v>
      </c>
      <c r="M1699" s="16">
        <v>15.96465201955751</v>
      </c>
      <c r="N1699" s="16">
        <f t="shared" si="78"/>
        <v>2.1899385486361469</v>
      </c>
      <c r="O1699" s="41">
        <f t="shared" si="79"/>
        <v>2.1899385486361469</v>
      </c>
      <c r="P1699" s="1">
        <v>3.427</v>
      </c>
      <c r="Q1699" s="16">
        <v>729.71299999999997</v>
      </c>
      <c r="S1699" s="1"/>
    </row>
    <row r="1700" spans="1:19" x14ac:dyDescent="0.2">
      <c r="A1700" s="42">
        <f t="shared" si="80"/>
        <v>43745</v>
      </c>
      <c r="B1700" s="16">
        <v>0.254</v>
      </c>
      <c r="C1700" s="16">
        <v>91.013000000000005</v>
      </c>
      <c r="D1700" s="16">
        <v>25.565999999999999</v>
      </c>
      <c r="E1700" s="16">
        <v>22.48</v>
      </c>
      <c r="F1700" s="16">
        <v>31.23</v>
      </c>
      <c r="G1700" s="16">
        <v>2.1619999999999999</v>
      </c>
      <c r="H1700" s="16">
        <v>5.92</v>
      </c>
      <c r="I1700" s="16">
        <v>143.59899999999999</v>
      </c>
      <c r="J1700" s="16">
        <v>4.2279999999999998</v>
      </c>
      <c r="K1700" s="16">
        <v>21.088999999999999</v>
      </c>
      <c r="L1700" s="16">
        <v>24.768000000000001</v>
      </c>
      <c r="M1700" s="16">
        <v>43.767058606004625</v>
      </c>
      <c r="N1700" s="16">
        <f t="shared" si="78"/>
        <v>2.0753501164590369</v>
      </c>
      <c r="O1700" s="41">
        <f t="shared" si="79"/>
        <v>2.0753501164590369</v>
      </c>
      <c r="P1700" s="1">
        <v>12.462</v>
      </c>
      <c r="Q1700" s="16">
        <v>729.50400000000002</v>
      </c>
      <c r="S1700" s="1"/>
    </row>
    <row r="1701" spans="1:19" x14ac:dyDescent="0.2">
      <c r="A1701" s="42">
        <f t="shared" si="80"/>
        <v>43746</v>
      </c>
      <c r="B1701" s="16">
        <v>10.287000000000001</v>
      </c>
      <c r="C1701" s="16">
        <v>93.256</v>
      </c>
      <c r="D1701" s="16">
        <v>25.501000000000001</v>
      </c>
      <c r="E1701" s="16">
        <v>23.17</v>
      </c>
      <c r="F1701" s="16">
        <v>31.99</v>
      </c>
      <c r="G1701" s="16">
        <v>1.5940000000000001</v>
      </c>
      <c r="H1701" s="16">
        <v>8.17</v>
      </c>
      <c r="I1701" s="16">
        <v>124.23</v>
      </c>
      <c r="J1701" s="16">
        <v>3.1120000000000001</v>
      </c>
      <c r="K1701" s="16">
        <v>15.19</v>
      </c>
      <c r="L1701" s="16">
        <v>24.704999999999998</v>
      </c>
      <c r="M1701" s="16">
        <v>31.922737636803646</v>
      </c>
      <c r="N1701" s="16">
        <f t="shared" si="78"/>
        <v>2.1015627147336171</v>
      </c>
      <c r="O1701" s="41">
        <f t="shared" si="79"/>
        <v>2.1015627147336171</v>
      </c>
      <c r="P1701" s="1">
        <v>8.5530000000000008</v>
      </c>
      <c r="Q1701" s="16">
        <v>729.37099999999998</v>
      </c>
      <c r="S1701" s="1"/>
    </row>
    <row r="1702" spans="1:19" x14ac:dyDescent="0.2">
      <c r="A1702" s="42">
        <f t="shared" si="80"/>
        <v>43747</v>
      </c>
      <c r="B1702" s="16">
        <v>66.043999999999997</v>
      </c>
      <c r="C1702" s="16">
        <v>97.275000000000006</v>
      </c>
      <c r="D1702" s="16">
        <v>24.837</v>
      </c>
      <c r="E1702" s="16">
        <v>22.12</v>
      </c>
      <c r="F1702" s="16">
        <v>28.33</v>
      </c>
      <c r="G1702" s="16">
        <v>1.506</v>
      </c>
      <c r="H1702" s="16">
        <v>10.35</v>
      </c>
      <c r="I1702" s="16">
        <v>265.75799999999998</v>
      </c>
      <c r="J1702" s="16">
        <v>1.819</v>
      </c>
      <c r="K1702" s="16">
        <v>8.4469999999999992</v>
      </c>
      <c r="L1702" s="16">
        <v>24.622</v>
      </c>
      <c r="M1702" s="16">
        <v>18.020540743230342</v>
      </c>
      <c r="N1702" s="16">
        <f t="shared" si="78"/>
        <v>2.133365779949135</v>
      </c>
      <c r="O1702" s="41">
        <f t="shared" si="79"/>
        <v>2.133365779949135</v>
      </c>
      <c r="P1702" s="1">
        <v>5.157</v>
      </c>
      <c r="Q1702" s="16">
        <v>729.40800000000002</v>
      </c>
      <c r="S1702" s="1"/>
    </row>
    <row r="1703" spans="1:19" x14ac:dyDescent="0.2">
      <c r="A1703" s="42">
        <f t="shared" si="80"/>
        <v>43748</v>
      </c>
      <c r="B1703" s="16">
        <v>4.4450000000000003</v>
      </c>
      <c r="C1703" s="16">
        <v>97.438999999999993</v>
      </c>
      <c r="D1703" s="16">
        <v>24.457999999999998</v>
      </c>
      <c r="E1703" s="16">
        <v>23.22</v>
      </c>
      <c r="F1703" s="16">
        <v>30.43</v>
      </c>
      <c r="G1703" s="16">
        <v>1.5960000000000001</v>
      </c>
      <c r="H1703" s="16">
        <v>7.27</v>
      </c>
      <c r="I1703" s="16">
        <v>252.72499999999999</v>
      </c>
      <c r="J1703" s="16">
        <v>1.998</v>
      </c>
      <c r="K1703" s="16">
        <v>9.4220000000000006</v>
      </c>
      <c r="L1703" s="16">
        <v>24.579000000000001</v>
      </c>
      <c r="M1703" s="16">
        <v>20.198426309846063</v>
      </c>
      <c r="N1703" s="16">
        <f t="shared" si="78"/>
        <v>2.1437514657021928</v>
      </c>
      <c r="O1703" s="41">
        <f t="shared" si="79"/>
        <v>2.1437514657021928</v>
      </c>
      <c r="P1703" s="1">
        <v>6.1349999999999998</v>
      </c>
      <c r="Q1703" s="16">
        <v>728.779</v>
      </c>
      <c r="S1703" s="1"/>
    </row>
    <row r="1704" spans="1:19" x14ac:dyDescent="0.2">
      <c r="A1704" s="42">
        <f t="shared" si="80"/>
        <v>43749</v>
      </c>
      <c r="B1704" s="16">
        <v>4.6989999999999998</v>
      </c>
      <c r="C1704" s="16">
        <v>93.353999999999999</v>
      </c>
      <c r="D1704" s="16">
        <v>24.9</v>
      </c>
      <c r="E1704" s="16">
        <v>22.3</v>
      </c>
      <c r="F1704" s="16">
        <v>31.16</v>
      </c>
      <c r="G1704" s="16">
        <v>1.8029999999999999</v>
      </c>
      <c r="H1704" s="16">
        <v>9.41</v>
      </c>
      <c r="I1704" s="16">
        <v>176.53899999999999</v>
      </c>
      <c r="J1704" s="16">
        <v>3.1680000000000001</v>
      </c>
      <c r="K1704" s="16">
        <v>15.025</v>
      </c>
      <c r="L1704" s="16">
        <v>24.54</v>
      </c>
      <c r="M1704" s="16">
        <v>31.676065549975071</v>
      </c>
      <c r="N1704" s="16">
        <f t="shared" si="78"/>
        <v>2.1082239966705538</v>
      </c>
      <c r="O1704" s="41">
        <f t="shared" si="79"/>
        <v>2.1082239966705538</v>
      </c>
      <c r="P1704" s="1">
        <v>9.3740000000000006</v>
      </c>
      <c r="Q1704" s="16">
        <v>728.75</v>
      </c>
      <c r="S1704" s="1"/>
    </row>
    <row r="1705" spans="1:19" x14ac:dyDescent="0.2">
      <c r="A1705" s="42">
        <f t="shared" si="80"/>
        <v>43750</v>
      </c>
      <c r="B1705" s="16">
        <v>0.254</v>
      </c>
      <c r="C1705" s="16">
        <v>96.06</v>
      </c>
      <c r="D1705" s="16">
        <v>24.779</v>
      </c>
      <c r="E1705" s="16">
        <v>23.15</v>
      </c>
      <c r="F1705" s="16">
        <v>30.11</v>
      </c>
      <c r="G1705" s="16">
        <v>1.919</v>
      </c>
      <c r="H1705" s="16">
        <v>7.08</v>
      </c>
      <c r="I1705" s="16">
        <v>136.459</v>
      </c>
      <c r="J1705" s="16">
        <v>2.9289999999999998</v>
      </c>
      <c r="K1705" s="16">
        <v>13.925000000000001</v>
      </c>
      <c r="L1705" s="16">
        <v>24.472999999999999</v>
      </c>
      <c r="M1705" s="16">
        <v>29.404867950513516</v>
      </c>
      <c r="N1705" s="16">
        <f t="shared" si="78"/>
        <v>2.1116601759794267</v>
      </c>
      <c r="O1705" s="41">
        <f t="shared" si="79"/>
        <v>2.1116601759794267</v>
      </c>
      <c r="P1705" s="1">
        <v>8.8829999999999991</v>
      </c>
      <c r="Q1705" s="16">
        <v>728.85400000000004</v>
      </c>
      <c r="S1705" s="1"/>
    </row>
    <row r="1706" spans="1:19" x14ac:dyDescent="0.2">
      <c r="A1706" s="42">
        <f t="shared" si="80"/>
        <v>43751</v>
      </c>
      <c r="B1706" s="16">
        <v>0.76200000000000001</v>
      </c>
      <c r="C1706" s="16">
        <v>96.594999999999999</v>
      </c>
      <c r="D1706" s="16">
        <v>24.509</v>
      </c>
      <c r="E1706" s="16">
        <v>22.46</v>
      </c>
      <c r="F1706" s="16">
        <v>28.21</v>
      </c>
      <c r="G1706" s="16">
        <v>2.165</v>
      </c>
      <c r="H1706" s="16">
        <v>8.68</v>
      </c>
      <c r="I1706" s="16">
        <v>151.19900000000001</v>
      </c>
      <c r="J1706" s="16">
        <v>2.484</v>
      </c>
      <c r="K1706" s="16">
        <v>12.442</v>
      </c>
      <c r="L1706" s="16">
        <v>24.388000000000002</v>
      </c>
      <c r="M1706" s="16">
        <v>26.37525088408831</v>
      </c>
      <c r="N1706" s="16">
        <f t="shared" si="78"/>
        <v>2.1198562035113575</v>
      </c>
      <c r="O1706" s="41">
        <f t="shared" si="79"/>
        <v>2.1198562035113575</v>
      </c>
      <c r="P1706" s="1">
        <v>8.016</v>
      </c>
      <c r="Q1706" s="16">
        <v>729.60400000000004</v>
      </c>
      <c r="S1706" s="1"/>
    </row>
    <row r="1707" spans="1:19" x14ac:dyDescent="0.2">
      <c r="A1707" s="42">
        <f t="shared" si="80"/>
        <v>43752</v>
      </c>
      <c r="B1707" s="16">
        <v>0.254</v>
      </c>
      <c r="C1707" s="16">
        <v>96.909000000000006</v>
      </c>
      <c r="D1707" s="16">
        <v>23.914999999999999</v>
      </c>
      <c r="E1707" s="16">
        <v>22.57</v>
      </c>
      <c r="F1707" s="16">
        <v>26.8</v>
      </c>
      <c r="G1707" s="16">
        <v>2.0979999999999999</v>
      </c>
      <c r="H1707" s="16">
        <v>7.35</v>
      </c>
      <c r="I1707" s="16">
        <v>147.422</v>
      </c>
      <c r="J1707" s="16">
        <v>1.7829999999999999</v>
      </c>
      <c r="K1707" s="16">
        <v>8.9789999999999992</v>
      </c>
      <c r="L1707" s="16">
        <v>24.417000000000002</v>
      </c>
      <c r="M1707" s="16">
        <v>18.766605005844962</v>
      </c>
      <c r="N1707" s="16">
        <f t="shared" si="78"/>
        <v>2.0900551292844374</v>
      </c>
      <c r="O1707" s="41">
        <f t="shared" si="79"/>
        <v>2.0900551292844374</v>
      </c>
      <c r="P1707" s="1">
        <v>5.0890000000000004</v>
      </c>
      <c r="Q1707" s="16">
        <v>730.36699999999996</v>
      </c>
      <c r="S1707" s="1"/>
    </row>
    <row r="1708" spans="1:19" x14ac:dyDescent="0.2">
      <c r="A1708" s="42">
        <f t="shared" si="80"/>
        <v>43753</v>
      </c>
      <c r="B1708" s="16">
        <v>6.7309999999999999</v>
      </c>
      <c r="C1708" s="16">
        <v>92.477000000000004</v>
      </c>
      <c r="D1708" s="16">
        <v>25.087</v>
      </c>
      <c r="E1708" s="16">
        <v>22.63</v>
      </c>
      <c r="F1708" s="16">
        <v>29.8</v>
      </c>
      <c r="G1708" s="16">
        <v>2.8969999999999998</v>
      </c>
      <c r="H1708" s="16">
        <v>8.51</v>
      </c>
      <c r="I1708" s="16">
        <v>8.5679999999999996</v>
      </c>
      <c r="J1708" s="16">
        <v>3.22</v>
      </c>
      <c r="K1708" s="16">
        <v>15.555</v>
      </c>
      <c r="L1708" s="16">
        <v>24.355</v>
      </c>
      <c r="M1708" s="16">
        <v>32.725739519460305</v>
      </c>
      <c r="N1708" s="16">
        <f t="shared" si="78"/>
        <v>2.1038726788466926</v>
      </c>
      <c r="O1708" s="41">
        <f t="shared" si="79"/>
        <v>2.1038726788466926</v>
      </c>
      <c r="P1708" s="1">
        <v>8.8650000000000002</v>
      </c>
      <c r="Q1708" s="16">
        <v>731.20399999999995</v>
      </c>
      <c r="S1708" s="1"/>
    </row>
    <row r="1709" spans="1:19" x14ac:dyDescent="0.2">
      <c r="A1709" s="42">
        <f t="shared" si="80"/>
        <v>43754</v>
      </c>
      <c r="B1709" s="16">
        <v>15.875</v>
      </c>
      <c r="C1709" s="16">
        <v>95.807000000000002</v>
      </c>
      <c r="D1709" s="16">
        <v>25.03</v>
      </c>
      <c r="E1709" s="16">
        <v>22.45</v>
      </c>
      <c r="F1709" s="16">
        <v>30.25</v>
      </c>
      <c r="G1709" s="16">
        <v>2.1800000000000002</v>
      </c>
      <c r="H1709" s="16">
        <v>8.82</v>
      </c>
      <c r="I1709" s="16">
        <v>334.56599999999997</v>
      </c>
      <c r="J1709" s="16">
        <v>2.254</v>
      </c>
      <c r="K1709" s="16">
        <v>11.66</v>
      </c>
      <c r="L1709" s="16">
        <v>24.263000000000002</v>
      </c>
      <c r="M1709" s="16">
        <v>24.665394282218784</v>
      </c>
      <c r="N1709" s="16">
        <f t="shared" si="78"/>
        <v>2.1153854444441498</v>
      </c>
      <c r="O1709" s="41">
        <f t="shared" si="79"/>
        <v>2.1153854444441498</v>
      </c>
      <c r="P1709" s="1">
        <v>5.2859999999999996</v>
      </c>
      <c r="Q1709" s="16">
        <v>731.10799999999995</v>
      </c>
      <c r="S1709" s="1"/>
    </row>
    <row r="1710" spans="1:19" x14ac:dyDescent="0.2">
      <c r="A1710" s="42">
        <f t="shared" si="80"/>
        <v>43755</v>
      </c>
      <c r="B1710" s="16">
        <v>17.652999999999999</v>
      </c>
      <c r="C1710" s="16">
        <v>97.522000000000006</v>
      </c>
      <c r="D1710" s="16">
        <v>24.140999999999998</v>
      </c>
      <c r="E1710" s="16">
        <v>21.85</v>
      </c>
      <c r="F1710" s="16">
        <v>27.26</v>
      </c>
      <c r="G1710" s="16">
        <v>2.2200000000000002</v>
      </c>
      <c r="H1710" s="16">
        <v>7.94</v>
      </c>
      <c r="I1710" s="16">
        <v>295.15300000000002</v>
      </c>
      <c r="J1710" s="16">
        <v>1.9930000000000001</v>
      </c>
      <c r="K1710" s="16">
        <v>11.214</v>
      </c>
      <c r="L1710" s="16">
        <v>24.248000000000001</v>
      </c>
      <c r="M1710" s="16">
        <v>23.625051516018132</v>
      </c>
      <c r="N1710" s="16">
        <f t="shared" si="78"/>
        <v>2.1067461669358063</v>
      </c>
      <c r="O1710" s="41">
        <f t="shared" si="79"/>
        <v>2.1067461669358063</v>
      </c>
      <c r="P1710" s="1">
        <v>6.4180000000000001</v>
      </c>
      <c r="Q1710" s="16">
        <v>730.88300000000004</v>
      </c>
      <c r="S1710" s="1"/>
    </row>
    <row r="1711" spans="1:19" x14ac:dyDescent="0.2">
      <c r="A1711" s="42">
        <f t="shared" si="80"/>
        <v>43756</v>
      </c>
      <c r="B1711" s="16">
        <v>1.524</v>
      </c>
      <c r="C1711" s="16">
        <v>95.016999999999996</v>
      </c>
      <c r="D1711" s="16">
        <v>24.039000000000001</v>
      </c>
      <c r="E1711" s="16">
        <v>21.61</v>
      </c>
      <c r="F1711" s="16">
        <v>28.77</v>
      </c>
      <c r="G1711" s="16">
        <v>1.6859999999999999</v>
      </c>
      <c r="H1711" s="16">
        <v>9.8800000000000008</v>
      </c>
      <c r="I1711" s="16">
        <v>301.93799999999999</v>
      </c>
      <c r="J1711" s="16">
        <v>1.405</v>
      </c>
      <c r="K1711" s="16">
        <v>7.08</v>
      </c>
      <c r="L1711" s="16">
        <v>24.166</v>
      </c>
      <c r="M1711" s="16">
        <v>15.472258246234901</v>
      </c>
      <c r="N1711" s="16">
        <f t="shared" si="78"/>
        <v>2.1853472099201836</v>
      </c>
      <c r="O1711" s="41">
        <f t="shared" si="79"/>
        <v>2.1853472099201836</v>
      </c>
      <c r="P1711" s="1">
        <v>3.024</v>
      </c>
      <c r="Q1711" s="16">
        <v>730.57500000000005</v>
      </c>
      <c r="S1711" s="1"/>
    </row>
    <row r="1712" spans="1:19" x14ac:dyDescent="0.2">
      <c r="A1712" s="42">
        <f t="shared" si="80"/>
        <v>43757</v>
      </c>
      <c r="B1712" s="16">
        <v>0</v>
      </c>
      <c r="C1712" s="16">
        <v>92.611000000000004</v>
      </c>
      <c r="D1712" s="16">
        <v>24.962</v>
      </c>
      <c r="E1712" s="16">
        <v>22.15</v>
      </c>
      <c r="F1712" s="16">
        <v>30.26</v>
      </c>
      <c r="G1712" s="16">
        <v>1.9630000000000001</v>
      </c>
      <c r="H1712" s="16">
        <v>9.64</v>
      </c>
      <c r="I1712" s="16">
        <v>148.74299999999999</v>
      </c>
      <c r="J1712" s="16">
        <v>3.98</v>
      </c>
      <c r="K1712" s="16">
        <v>20.379000000000001</v>
      </c>
      <c r="L1712" s="16">
        <v>24.030999999999999</v>
      </c>
      <c r="M1712" s="16">
        <v>42.265253277369148</v>
      </c>
      <c r="N1712" s="16">
        <f t="shared" si="78"/>
        <v>2.0739611010044232</v>
      </c>
      <c r="O1712" s="41">
        <f t="shared" si="79"/>
        <v>2.0739611010044232</v>
      </c>
      <c r="P1712" s="1">
        <v>13.045</v>
      </c>
      <c r="Q1712" s="16">
        <v>730.45799999999997</v>
      </c>
      <c r="S1712" s="1"/>
    </row>
    <row r="1713" spans="1:19" x14ac:dyDescent="0.2">
      <c r="A1713" s="42">
        <f t="shared" si="80"/>
        <v>43758</v>
      </c>
      <c r="B1713" s="16">
        <v>11.683999999999999</v>
      </c>
      <c r="C1713" s="16">
        <v>99.248000000000005</v>
      </c>
      <c r="D1713" s="16">
        <v>23.47</v>
      </c>
      <c r="E1713" s="16">
        <v>21.97</v>
      </c>
      <c r="F1713" s="16">
        <v>26.38</v>
      </c>
      <c r="G1713" s="16">
        <v>2.71</v>
      </c>
      <c r="H1713" s="16">
        <v>7.25</v>
      </c>
      <c r="I1713" s="16">
        <v>152.262</v>
      </c>
      <c r="J1713" s="16">
        <v>1.4339999999999999</v>
      </c>
      <c r="K1713" s="16">
        <v>8.1739999999999995</v>
      </c>
      <c r="L1713" s="16">
        <v>24.023</v>
      </c>
      <c r="M1713" s="16">
        <v>17.627420604852048</v>
      </c>
      <c r="N1713" s="16">
        <f t="shared" si="78"/>
        <v>2.1565231960915159</v>
      </c>
      <c r="O1713" s="41">
        <f t="shared" si="79"/>
        <v>2.1565231960915159</v>
      </c>
      <c r="P1713" s="1">
        <v>5.7450000000000001</v>
      </c>
      <c r="Q1713" s="16">
        <v>730.97900000000004</v>
      </c>
      <c r="S1713" s="1"/>
    </row>
    <row r="1714" spans="1:19" x14ac:dyDescent="0.2">
      <c r="A1714" s="42">
        <f t="shared" si="80"/>
        <v>43759</v>
      </c>
      <c r="B1714" s="16">
        <v>0.254</v>
      </c>
      <c r="C1714" s="16">
        <v>92.501999999999995</v>
      </c>
      <c r="D1714" s="16">
        <v>24.777999999999999</v>
      </c>
      <c r="E1714" s="16">
        <v>22.34</v>
      </c>
      <c r="F1714" s="16">
        <v>30.73</v>
      </c>
      <c r="G1714" s="16">
        <v>2.8279999999999998</v>
      </c>
      <c r="H1714" s="16">
        <v>8.4700000000000006</v>
      </c>
      <c r="I1714" s="16">
        <v>146.20099999999999</v>
      </c>
      <c r="J1714" s="16">
        <v>3.7869999999999999</v>
      </c>
      <c r="K1714" s="16">
        <v>19.681000000000001</v>
      </c>
      <c r="L1714" s="16">
        <v>23.972999999999999</v>
      </c>
      <c r="M1714" s="16">
        <v>40.837233574706218</v>
      </c>
      <c r="N1714" s="16">
        <f t="shared" si="78"/>
        <v>2.0749572468221236</v>
      </c>
      <c r="O1714" s="41">
        <f t="shared" si="79"/>
        <v>2.0749572468221236</v>
      </c>
      <c r="P1714" s="1">
        <v>11.497</v>
      </c>
      <c r="Q1714" s="16">
        <v>731.17100000000005</v>
      </c>
      <c r="S1714" s="1"/>
    </row>
    <row r="1715" spans="1:19" x14ac:dyDescent="0.2">
      <c r="A1715" s="42">
        <f t="shared" si="80"/>
        <v>43760</v>
      </c>
      <c r="B1715" s="16">
        <v>10.541</v>
      </c>
      <c r="C1715" s="16">
        <v>95.447999999999993</v>
      </c>
      <c r="D1715" s="16">
        <v>23.827999999999999</v>
      </c>
      <c r="E1715" s="16">
        <v>21.6</v>
      </c>
      <c r="F1715" s="16">
        <v>27.98</v>
      </c>
      <c r="G1715" s="16">
        <v>1.99</v>
      </c>
      <c r="H1715" s="16">
        <v>7.1</v>
      </c>
      <c r="I1715" s="16">
        <v>302.50099999999998</v>
      </c>
      <c r="J1715" s="16">
        <v>1.29</v>
      </c>
      <c r="K1715" s="16">
        <v>6.4649999999999999</v>
      </c>
      <c r="L1715" s="16">
        <v>23.917999999999999</v>
      </c>
      <c r="M1715" s="16">
        <v>13.956801712794203</v>
      </c>
      <c r="N1715" s="16">
        <f t="shared" si="78"/>
        <v>2.1588247042218414</v>
      </c>
      <c r="O1715" s="41">
        <f t="shared" si="79"/>
        <v>2.1588247042218414</v>
      </c>
      <c r="P1715" s="1">
        <v>2.319</v>
      </c>
      <c r="Q1715" s="16">
        <v>730.93299999999999</v>
      </c>
      <c r="S1715" s="1"/>
    </row>
    <row r="1716" spans="1:19" x14ac:dyDescent="0.2">
      <c r="A1716" s="42">
        <f t="shared" si="80"/>
        <v>43761</v>
      </c>
      <c r="B1716" s="16">
        <v>6.2229999999999999</v>
      </c>
      <c r="C1716" s="16">
        <v>95.582999999999998</v>
      </c>
      <c r="D1716" s="16">
        <v>24.608000000000001</v>
      </c>
      <c r="E1716" s="16">
        <v>22.64</v>
      </c>
      <c r="F1716" s="16">
        <v>29.89</v>
      </c>
      <c r="G1716" s="16">
        <v>1.4430000000000001</v>
      </c>
      <c r="H1716" s="16">
        <v>5</v>
      </c>
      <c r="I1716" s="16">
        <v>325.35300000000001</v>
      </c>
      <c r="J1716" s="16">
        <v>2.1120000000000001</v>
      </c>
      <c r="K1716" s="16">
        <v>10.63</v>
      </c>
      <c r="L1716" s="16">
        <v>23.809000000000001</v>
      </c>
      <c r="M1716" s="16">
        <v>22.492260717275769</v>
      </c>
      <c r="N1716" s="16">
        <f t="shared" si="78"/>
        <v>2.115922927307222</v>
      </c>
      <c r="O1716" s="41">
        <f t="shared" si="79"/>
        <v>2.115922927307222</v>
      </c>
      <c r="P1716" s="1">
        <v>5.7670000000000003</v>
      </c>
      <c r="Q1716" s="16">
        <v>729.55</v>
      </c>
      <c r="S1716" s="1"/>
    </row>
    <row r="1717" spans="1:19" x14ac:dyDescent="0.2">
      <c r="A1717" s="42">
        <f t="shared" si="80"/>
        <v>43762</v>
      </c>
      <c r="B1717" s="16">
        <v>5.2069999999999999</v>
      </c>
      <c r="C1717" s="16">
        <v>96.393000000000001</v>
      </c>
      <c r="D1717" s="16">
        <v>24.236000000000001</v>
      </c>
      <c r="E1717" s="16">
        <v>22.27</v>
      </c>
      <c r="F1717" s="16">
        <v>29.12</v>
      </c>
      <c r="G1717" s="16">
        <v>1.851</v>
      </c>
      <c r="H1717" s="16">
        <v>5.8</v>
      </c>
      <c r="I1717" s="16">
        <v>142.45599999999999</v>
      </c>
      <c r="J1717" s="16">
        <v>2.0649999999999999</v>
      </c>
      <c r="K1717" s="16">
        <v>11.646000000000001</v>
      </c>
      <c r="L1717" s="16">
        <v>23.738</v>
      </c>
      <c r="M1717" s="16">
        <v>24.220261325531986</v>
      </c>
      <c r="N1717" s="16">
        <f t="shared" si="78"/>
        <v>2.0797064507583705</v>
      </c>
      <c r="O1717" s="41">
        <f t="shared" si="79"/>
        <v>2.0797064507583705</v>
      </c>
      <c r="P1717" s="1">
        <v>5.9539999999999997</v>
      </c>
      <c r="Q1717" s="16">
        <v>729.43299999999999</v>
      </c>
      <c r="S1717" s="1"/>
    </row>
    <row r="1718" spans="1:19" x14ac:dyDescent="0.2">
      <c r="A1718" s="42">
        <f t="shared" si="80"/>
        <v>43763</v>
      </c>
      <c r="B1718" s="16">
        <v>0.127</v>
      </c>
      <c r="C1718" s="16">
        <v>92.861000000000004</v>
      </c>
      <c r="D1718" s="16">
        <v>25.163</v>
      </c>
      <c r="E1718" s="16">
        <v>22.81</v>
      </c>
      <c r="F1718" s="16">
        <v>31.04</v>
      </c>
      <c r="G1718" s="16">
        <v>2.105</v>
      </c>
      <c r="H1718" s="16">
        <v>6.74</v>
      </c>
      <c r="I1718" s="16">
        <v>143.06</v>
      </c>
      <c r="J1718" s="16">
        <v>3.4009999999999998</v>
      </c>
      <c r="K1718" s="16">
        <v>18.09</v>
      </c>
      <c r="L1718" s="16">
        <v>23.631</v>
      </c>
      <c r="M1718" s="16">
        <v>37.712835674918153</v>
      </c>
      <c r="N1718" s="16">
        <f t="shared" si="78"/>
        <v>2.0847338681546796</v>
      </c>
      <c r="O1718" s="41">
        <f t="shared" si="79"/>
        <v>2.0847338681546796</v>
      </c>
      <c r="P1718" s="1">
        <v>11.154</v>
      </c>
      <c r="Q1718" s="16">
        <v>729.64200000000005</v>
      </c>
      <c r="S1718" s="1"/>
    </row>
    <row r="1719" spans="1:19" x14ac:dyDescent="0.2">
      <c r="A1719" s="42">
        <f t="shared" si="80"/>
        <v>43764</v>
      </c>
      <c r="B1719" s="16">
        <v>0.127</v>
      </c>
      <c r="C1719" s="16">
        <v>93.856999999999999</v>
      </c>
      <c r="D1719" s="16">
        <v>25.056999999999999</v>
      </c>
      <c r="E1719" s="16">
        <v>23.05</v>
      </c>
      <c r="F1719" s="16">
        <v>31.31</v>
      </c>
      <c r="G1719" s="16">
        <v>1.9410000000000001</v>
      </c>
      <c r="H1719" s="16">
        <v>7.25</v>
      </c>
      <c r="I1719" s="16">
        <v>103.166</v>
      </c>
      <c r="J1719" s="16">
        <v>2.5289999999999999</v>
      </c>
      <c r="K1719" s="16">
        <v>12.148</v>
      </c>
      <c r="L1719" s="16">
        <v>23.552</v>
      </c>
      <c r="M1719" s="16">
        <v>25.359445726524893</v>
      </c>
      <c r="N1719" s="16">
        <f t="shared" si="78"/>
        <v>2.0875408072542716</v>
      </c>
      <c r="O1719" s="41">
        <f t="shared" si="79"/>
        <v>2.0875408072542716</v>
      </c>
      <c r="P1719" s="1">
        <v>7.1950000000000003</v>
      </c>
      <c r="Q1719" s="16">
        <v>729.8</v>
      </c>
      <c r="S1719" s="1"/>
    </row>
    <row r="1720" spans="1:19" x14ac:dyDescent="0.2">
      <c r="A1720" s="42">
        <f t="shared" si="80"/>
        <v>43765</v>
      </c>
      <c r="B1720" s="16">
        <v>29.718</v>
      </c>
      <c r="C1720" s="16">
        <v>94.683999999999997</v>
      </c>
      <c r="D1720" s="16">
        <v>25.268000000000001</v>
      </c>
      <c r="E1720" s="16">
        <v>21.71</v>
      </c>
      <c r="F1720" s="16">
        <v>29.64</v>
      </c>
      <c r="G1720" s="16">
        <v>2.0489999999999999</v>
      </c>
      <c r="H1720" s="16">
        <v>8.66</v>
      </c>
      <c r="I1720" s="16">
        <v>356.024</v>
      </c>
      <c r="J1720" s="16">
        <v>2.8</v>
      </c>
      <c r="K1720" s="16">
        <v>14.117000000000001</v>
      </c>
      <c r="L1720" s="16">
        <v>23.446000000000002</v>
      </c>
      <c r="M1720" s="16">
        <v>29.942016939589958</v>
      </c>
      <c r="N1720" s="16">
        <f t="shared" si="78"/>
        <v>2.1209900785995579</v>
      </c>
      <c r="O1720" s="41">
        <f t="shared" si="79"/>
        <v>2.1209900785995579</v>
      </c>
      <c r="P1720" s="1">
        <v>8.2479999999999993</v>
      </c>
      <c r="Q1720" s="16">
        <v>729.50400000000002</v>
      </c>
      <c r="S1720" s="1"/>
    </row>
    <row r="1721" spans="1:19" x14ac:dyDescent="0.2">
      <c r="A1721" s="42">
        <f t="shared" si="80"/>
        <v>43766</v>
      </c>
      <c r="B1721" s="16">
        <v>6.9849999999999994</v>
      </c>
      <c r="C1721" s="16">
        <v>96.941000000000003</v>
      </c>
      <c r="D1721" s="16">
        <v>25.052</v>
      </c>
      <c r="E1721" s="16">
        <v>22.85</v>
      </c>
      <c r="F1721" s="16">
        <v>29.37</v>
      </c>
      <c r="G1721" s="16">
        <v>2.3820000000000001</v>
      </c>
      <c r="H1721" s="16">
        <v>10.15</v>
      </c>
      <c r="I1721" s="16">
        <v>299.959</v>
      </c>
      <c r="J1721" s="16">
        <v>2.8159999999999998</v>
      </c>
      <c r="K1721" s="16">
        <v>14.773</v>
      </c>
      <c r="L1721" s="16">
        <v>23.346</v>
      </c>
      <c r="M1721" s="16">
        <v>30.590362767807694</v>
      </c>
      <c r="N1721" s="16">
        <f t="shared" si="78"/>
        <v>2.0706940207004463</v>
      </c>
      <c r="O1721" s="41">
        <f t="shared" si="79"/>
        <v>2.0706940207004463</v>
      </c>
      <c r="P1721" s="1">
        <v>9.7349999999999994</v>
      </c>
      <c r="Q1721" s="16">
        <v>729.26300000000003</v>
      </c>
      <c r="S1721" s="1"/>
    </row>
    <row r="1722" spans="1:19" x14ac:dyDescent="0.2">
      <c r="A1722" s="42">
        <f t="shared" si="80"/>
        <v>43767</v>
      </c>
      <c r="B1722" s="16">
        <v>12.318999999999999</v>
      </c>
      <c r="C1722" s="16">
        <v>99.388000000000005</v>
      </c>
      <c r="D1722" s="16">
        <v>24.402999999999999</v>
      </c>
      <c r="E1722" s="16">
        <v>22.97</v>
      </c>
      <c r="F1722" s="16">
        <v>28.26</v>
      </c>
      <c r="G1722" s="16">
        <v>1.617</v>
      </c>
      <c r="H1722" s="16">
        <v>5.0199999999999996</v>
      </c>
      <c r="I1722" s="16">
        <v>279.49</v>
      </c>
      <c r="J1722" s="16">
        <v>1.5780000000000001</v>
      </c>
      <c r="K1722" s="16">
        <v>7.6079999999999997</v>
      </c>
      <c r="L1722" s="16">
        <v>23.302</v>
      </c>
      <c r="M1722" s="16">
        <v>16.432076184090818</v>
      </c>
      <c r="N1722" s="16">
        <f t="shared" si="78"/>
        <v>2.1598417697280254</v>
      </c>
      <c r="O1722" s="41">
        <f t="shared" si="79"/>
        <v>2.1598417697280254</v>
      </c>
      <c r="P1722" s="1">
        <v>5.21</v>
      </c>
      <c r="Q1722" s="16">
        <v>729.12099999999998</v>
      </c>
      <c r="S1722" s="1"/>
    </row>
    <row r="1723" spans="1:19" x14ac:dyDescent="0.2">
      <c r="A1723" s="42">
        <f t="shared" si="80"/>
        <v>43768</v>
      </c>
      <c r="B1723" s="16">
        <v>8.0009999999999994</v>
      </c>
      <c r="C1723" s="16">
        <v>97.287000000000006</v>
      </c>
      <c r="D1723" s="16">
        <v>24.658000000000001</v>
      </c>
      <c r="E1723" s="16">
        <v>22.9</v>
      </c>
      <c r="F1723" s="16">
        <v>27.8</v>
      </c>
      <c r="G1723" s="16">
        <v>2.6160000000000001</v>
      </c>
      <c r="H1723" s="16">
        <v>7.39</v>
      </c>
      <c r="I1723" s="16">
        <v>342.56599999999997</v>
      </c>
      <c r="J1723" s="16">
        <v>2.1120000000000001</v>
      </c>
      <c r="K1723" s="16">
        <v>10.662000000000001</v>
      </c>
      <c r="L1723" s="16">
        <v>23.312999999999999</v>
      </c>
      <c r="M1723" s="16">
        <v>22.379076677434988</v>
      </c>
      <c r="N1723" s="16">
        <f t="shared" si="78"/>
        <v>2.0989567320798148</v>
      </c>
      <c r="O1723" s="41">
        <f t="shared" si="79"/>
        <v>2.0989567320798148</v>
      </c>
      <c r="P1723" s="1">
        <v>5.8810000000000002</v>
      </c>
      <c r="Q1723" s="16">
        <v>729.69600000000003</v>
      </c>
      <c r="S1723" s="1"/>
    </row>
    <row r="1724" spans="1:19" x14ac:dyDescent="0.2">
      <c r="A1724" s="42">
        <f t="shared" si="80"/>
        <v>43769</v>
      </c>
      <c r="B1724" s="16">
        <v>21.591000000000001</v>
      </c>
      <c r="C1724" s="16">
        <v>97.227999999999994</v>
      </c>
      <c r="D1724" s="16">
        <v>25.207000000000001</v>
      </c>
      <c r="E1724" s="16">
        <v>22.46</v>
      </c>
      <c r="F1724" s="16">
        <v>31.02</v>
      </c>
      <c r="G1724" s="16">
        <v>2.2429999999999999</v>
      </c>
      <c r="H1724" s="16">
        <v>10.23</v>
      </c>
      <c r="I1724" s="16">
        <v>316.83199999999999</v>
      </c>
      <c r="J1724" s="16">
        <v>2.4159999999999999</v>
      </c>
      <c r="K1724" s="16">
        <v>12.238</v>
      </c>
      <c r="L1724" s="16">
        <v>23.145</v>
      </c>
      <c r="M1724" s="16">
        <v>25.51090497983855</v>
      </c>
      <c r="N1724" s="16">
        <f t="shared" si="78"/>
        <v>2.0845648782348873</v>
      </c>
      <c r="O1724" s="41">
        <f t="shared" si="79"/>
        <v>2.0845648782348873</v>
      </c>
      <c r="P1724" s="1">
        <v>7.39</v>
      </c>
      <c r="Q1724" s="16">
        <v>730.02099999999996</v>
      </c>
      <c r="S1724" s="1"/>
    </row>
    <row r="1725" spans="1:19" x14ac:dyDescent="0.2">
      <c r="A1725" s="42">
        <f t="shared" si="80"/>
        <v>43770</v>
      </c>
      <c r="B1725" s="16">
        <v>7.1120000000000001</v>
      </c>
      <c r="C1725" s="16">
        <v>99.781000000000006</v>
      </c>
      <c r="D1725" s="16">
        <v>23.716999999999999</v>
      </c>
      <c r="E1725" s="16">
        <v>22.47</v>
      </c>
      <c r="F1725" s="16">
        <v>24.74</v>
      </c>
      <c r="G1725" s="16">
        <v>2.8860000000000001</v>
      </c>
      <c r="H1725" s="16">
        <v>10.62</v>
      </c>
      <c r="I1725" s="16">
        <v>329.49599999999998</v>
      </c>
      <c r="J1725" s="16">
        <v>0.92500000000000004</v>
      </c>
      <c r="K1725" s="16">
        <v>5.492</v>
      </c>
      <c r="L1725" s="16">
        <v>23.3</v>
      </c>
      <c r="M1725" s="16">
        <v>11.954221807886077</v>
      </c>
      <c r="N1725" s="16">
        <f t="shared" si="78"/>
        <v>2.1766609264177124</v>
      </c>
      <c r="O1725" s="41">
        <f t="shared" si="79"/>
        <v>2.1766609264177124</v>
      </c>
      <c r="P1725" s="1">
        <v>3.3650000000000002</v>
      </c>
      <c r="Q1725" s="16">
        <v>730.76300000000003</v>
      </c>
      <c r="S1725" s="1"/>
    </row>
    <row r="1726" spans="1:19" x14ac:dyDescent="0.2">
      <c r="A1726" s="42">
        <f t="shared" si="80"/>
        <v>43771</v>
      </c>
      <c r="B1726" s="16">
        <v>29.21</v>
      </c>
      <c r="C1726" s="16">
        <v>99.756</v>
      </c>
      <c r="D1726" s="16">
        <v>23.798999999999999</v>
      </c>
      <c r="E1726" s="16">
        <v>22.11</v>
      </c>
      <c r="F1726" s="16">
        <v>26.04</v>
      </c>
      <c r="G1726" s="16">
        <v>2.3149999999999999</v>
      </c>
      <c r="H1726" s="16">
        <v>7.51</v>
      </c>
      <c r="I1726" s="16">
        <v>310.09199999999998</v>
      </c>
      <c r="J1726" s="16">
        <v>0.96799999999999997</v>
      </c>
      <c r="K1726" s="16">
        <v>5.3179999999999996</v>
      </c>
      <c r="L1726" s="16">
        <v>23.117000000000001</v>
      </c>
      <c r="M1726" s="16">
        <v>11.179040735022339</v>
      </c>
      <c r="N1726" s="16">
        <f t="shared" si="78"/>
        <v>2.1021137147465851</v>
      </c>
      <c r="O1726" s="41">
        <f t="shared" si="79"/>
        <v>2.1021137147465851</v>
      </c>
      <c r="P1726" s="1">
        <v>3.351</v>
      </c>
      <c r="Q1726" s="16">
        <v>730.029</v>
      </c>
      <c r="S1726" s="1"/>
    </row>
    <row r="1727" spans="1:19" x14ac:dyDescent="0.2">
      <c r="A1727" s="42">
        <f t="shared" si="80"/>
        <v>43772</v>
      </c>
      <c r="B1727" s="16">
        <v>21.716999999999999</v>
      </c>
      <c r="C1727" s="16">
        <v>98.924000000000007</v>
      </c>
      <c r="D1727" s="16">
        <v>24.425999999999998</v>
      </c>
      <c r="E1727" s="16">
        <v>22.25</v>
      </c>
      <c r="F1727" s="16">
        <v>28.41</v>
      </c>
      <c r="G1727" s="16">
        <v>2.3050000000000002</v>
      </c>
      <c r="H1727" s="16">
        <v>10.130000000000001</v>
      </c>
      <c r="I1727" s="16">
        <v>322.87400000000002</v>
      </c>
      <c r="J1727" s="16">
        <v>1.7509999999999999</v>
      </c>
      <c r="K1727" s="16">
        <v>10.195</v>
      </c>
      <c r="L1727" s="16">
        <v>23.042000000000002</v>
      </c>
      <c r="M1727" s="16">
        <v>21.136817040159599</v>
      </c>
      <c r="N1727" s="16">
        <f t="shared" si="78"/>
        <v>2.073253265341795</v>
      </c>
      <c r="O1727" s="41">
        <f t="shared" si="79"/>
        <v>2.073253265341795</v>
      </c>
      <c r="P1727" s="1">
        <v>5.8849999999999998</v>
      </c>
      <c r="Q1727" s="16">
        <v>729.24599999999998</v>
      </c>
      <c r="S1727" s="1"/>
    </row>
    <row r="1728" spans="1:19" x14ac:dyDescent="0.2">
      <c r="A1728" s="42">
        <f t="shared" si="80"/>
        <v>43773</v>
      </c>
      <c r="B1728" s="16">
        <v>0</v>
      </c>
      <c r="C1728" s="16">
        <v>93.855000000000004</v>
      </c>
      <c r="D1728" s="16">
        <v>25.577999999999999</v>
      </c>
      <c r="E1728" s="16">
        <v>23.3</v>
      </c>
      <c r="F1728" s="16">
        <v>30.19</v>
      </c>
      <c r="G1728" s="16">
        <v>2.8559999999999999</v>
      </c>
      <c r="H1728" s="16">
        <v>8.3699999999999992</v>
      </c>
      <c r="I1728" s="16">
        <v>328.66699999999997</v>
      </c>
      <c r="J1728" s="16">
        <v>3.028</v>
      </c>
      <c r="K1728" s="16">
        <v>15.644</v>
      </c>
      <c r="L1728" s="16">
        <v>22.896999999999998</v>
      </c>
      <c r="M1728" s="16">
        <v>32.025812873086124</v>
      </c>
      <c r="N1728" s="16">
        <f t="shared" si="78"/>
        <v>2.0471626740658477</v>
      </c>
      <c r="O1728" s="41">
        <f t="shared" si="79"/>
        <v>2.0471626740658477</v>
      </c>
      <c r="P1728" s="1">
        <v>8.0619999999999994</v>
      </c>
      <c r="Q1728" s="16">
        <v>728.96699999999998</v>
      </c>
      <c r="S1728" s="1"/>
    </row>
    <row r="1729" spans="1:19" x14ac:dyDescent="0.2">
      <c r="A1729" s="42">
        <f t="shared" si="80"/>
        <v>43774</v>
      </c>
      <c r="B1729" s="16">
        <v>0</v>
      </c>
      <c r="C1729" s="16">
        <v>96.275999999999996</v>
      </c>
      <c r="D1729" s="16">
        <v>24.343</v>
      </c>
      <c r="E1729" s="16">
        <v>22.43</v>
      </c>
      <c r="F1729" s="16">
        <v>29.33</v>
      </c>
      <c r="G1729" s="16">
        <v>3.302</v>
      </c>
      <c r="H1729" s="16">
        <v>7.68</v>
      </c>
      <c r="I1729" s="16">
        <v>340.387</v>
      </c>
      <c r="J1729" s="16">
        <v>2.2440000000000002</v>
      </c>
      <c r="K1729" s="16">
        <v>12.301</v>
      </c>
      <c r="L1729" s="16">
        <v>22.931999999999999</v>
      </c>
      <c r="M1729" s="16">
        <v>25.364888928440902</v>
      </c>
      <c r="N1729" s="16">
        <f t="shared" si="78"/>
        <v>2.062018447966905</v>
      </c>
      <c r="O1729" s="41">
        <f t="shared" si="79"/>
        <v>2.062018447966905</v>
      </c>
      <c r="P1729" s="1">
        <v>7.91</v>
      </c>
      <c r="Q1729" s="16">
        <v>729.27499999999998</v>
      </c>
      <c r="S1729" s="1"/>
    </row>
    <row r="1730" spans="1:19" x14ac:dyDescent="0.2">
      <c r="A1730" s="42">
        <f t="shared" si="80"/>
        <v>43775</v>
      </c>
      <c r="B1730" s="16">
        <v>2.6669999999999998</v>
      </c>
      <c r="C1730" s="16">
        <v>95.349000000000004</v>
      </c>
      <c r="D1730" s="16">
        <v>25.256</v>
      </c>
      <c r="E1730" s="16">
        <v>23.64</v>
      </c>
      <c r="F1730" s="16">
        <v>29.72</v>
      </c>
      <c r="G1730" s="16">
        <v>2.5390000000000001</v>
      </c>
      <c r="H1730" s="16">
        <v>7.37</v>
      </c>
      <c r="I1730" s="16">
        <v>333.88299999999998</v>
      </c>
      <c r="J1730" s="16">
        <v>2.5539999999999998</v>
      </c>
      <c r="K1730" s="16">
        <v>12.848000000000001</v>
      </c>
      <c r="L1730" s="16">
        <v>22.783000000000001</v>
      </c>
      <c r="M1730" s="16">
        <v>26.492754925449734</v>
      </c>
      <c r="N1730" s="16">
        <f t="shared" si="78"/>
        <v>2.0620139263270341</v>
      </c>
      <c r="O1730" s="41">
        <f t="shared" si="79"/>
        <v>2.0620139263270341</v>
      </c>
      <c r="P1730" s="1">
        <v>8.0380000000000003</v>
      </c>
      <c r="Q1730" s="16">
        <v>729.29600000000005</v>
      </c>
      <c r="S1730" s="1"/>
    </row>
    <row r="1731" spans="1:19" x14ac:dyDescent="0.2">
      <c r="A1731" s="42">
        <f t="shared" si="80"/>
        <v>43776</v>
      </c>
      <c r="B1731" s="16">
        <v>6.6040000000000001</v>
      </c>
      <c r="C1731" s="16">
        <v>95.668999999999997</v>
      </c>
      <c r="D1731" s="16">
        <v>25.753</v>
      </c>
      <c r="E1731" s="16">
        <v>23.37</v>
      </c>
      <c r="F1731" s="16">
        <v>30.36</v>
      </c>
      <c r="G1731" s="16">
        <v>2.5209999999999999</v>
      </c>
      <c r="H1731" s="16">
        <v>7.84</v>
      </c>
      <c r="I1731" s="16">
        <v>355.553</v>
      </c>
      <c r="J1731" s="16">
        <v>3.048</v>
      </c>
      <c r="K1731" s="16">
        <v>15.366</v>
      </c>
      <c r="L1731" s="16">
        <v>22.651</v>
      </c>
      <c r="M1731" s="16">
        <v>31.717623964603632</v>
      </c>
      <c r="N1731" s="16">
        <f t="shared" si="78"/>
        <v>2.0641431709360689</v>
      </c>
      <c r="O1731" s="41">
        <f t="shared" si="79"/>
        <v>2.0641431709360689</v>
      </c>
      <c r="P1731" s="1">
        <v>9.6660000000000004</v>
      </c>
      <c r="Q1731" s="16">
        <v>728.27499999999998</v>
      </c>
      <c r="S1731" s="1"/>
    </row>
    <row r="1732" spans="1:19" x14ac:dyDescent="0.2">
      <c r="A1732" s="42">
        <f t="shared" si="80"/>
        <v>43777</v>
      </c>
      <c r="B1732" s="16">
        <v>0</v>
      </c>
      <c r="C1732" s="16">
        <v>91.935000000000002</v>
      </c>
      <c r="D1732" s="16">
        <v>26.853000000000002</v>
      </c>
      <c r="E1732" s="16">
        <v>24.88</v>
      </c>
      <c r="F1732" s="16">
        <v>31.7</v>
      </c>
      <c r="G1732" s="16">
        <v>3.2210000000000001</v>
      </c>
      <c r="H1732" s="16">
        <v>8.66</v>
      </c>
      <c r="I1732" s="16">
        <v>32.54</v>
      </c>
      <c r="J1732" s="16">
        <v>3.7789999999999999</v>
      </c>
      <c r="K1732" s="16">
        <v>18.315999999999999</v>
      </c>
      <c r="L1732" s="16">
        <v>22.565000000000001</v>
      </c>
      <c r="M1732" s="16">
        <v>37.764675693165842</v>
      </c>
      <c r="N1732" s="16">
        <f t="shared" si="78"/>
        <v>2.0618407781811445</v>
      </c>
      <c r="O1732" s="41">
        <f t="shared" si="79"/>
        <v>2.0618407781811445</v>
      </c>
      <c r="P1732" s="1">
        <v>10.348000000000001</v>
      </c>
      <c r="Q1732" s="16">
        <v>727.19200000000001</v>
      </c>
      <c r="S1732" s="1"/>
    </row>
    <row r="1733" spans="1:19" x14ac:dyDescent="0.2">
      <c r="A1733" s="42">
        <f t="shared" si="80"/>
        <v>43778</v>
      </c>
      <c r="B1733" s="16">
        <v>0</v>
      </c>
      <c r="C1733" s="16">
        <v>93.614999999999995</v>
      </c>
      <c r="D1733" s="16">
        <v>25.956</v>
      </c>
      <c r="E1733" s="16">
        <v>23.59</v>
      </c>
      <c r="F1733" s="16">
        <v>30.32</v>
      </c>
      <c r="G1733" s="16">
        <v>3.0150000000000001</v>
      </c>
      <c r="H1733" s="16">
        <v>9.43</v>
      </c>
      <c r="I1733" s="16">
        <v>69.820999999999998</v>
      </c>
      <c r="J1733" s="16">
        <v>2.6440000000000001</v>
      </c>
      <c r="K1733" s="16">
        <v>12.016</v>
      </c>
      <c r="L1733" s="16">
        <v>22.515999999999998</v>
      </c>
      <c r="M1733" s="16">
        <v>24.926235974035059</v>
      </c>
      <c r="N1733" s="16">
        <f t="shared" si="78"/>
        <v>2.0744204372532504</v>
      </c>
      <c r="O1733" s="41">
        <f t="shared" si="79"/>
        <v>2.0744204372532504</v>
      </c>
      <c r="P1733" s="1">
        <v>6.6379999999999999</v>
      </c>
      <c r="Q1733" s="16">
        <v>728.25</v>
      </c>
      <c r="S1733" s="1"/>
    </row>
    <row r="1734" spans="1:19" x14ac:dyDescent="0.2">
      <c r="A1734" s="42">
        <f t="shared" si="80"/>
        <v>43779</v>
      </c>
      <c r="B1734" s="16">
        <v>13.716000000000001</v>
      </c>
      <c r="C1734" s="16">
        <v>99.745000000000005</v>
      </c>
      <c r="D1734" s="16">
        <v>23.972000000000001</v>
      </c>
      <c r="E1734" s="16">
        <v>23.03</v>
      </c>
      <c r="F1734" s="16">
        <v>27.77</v>
      </c>
      <c r="G1734" s="16">
        <v>1.5980000000000001</v>
      </c>
      <c r="H1734" s="16">
        <v>8.33</v>
      </c>
      <c r="I1734" s="16">
        <v>208.18100000000001</v>
      </c>
      <c r="J1734" s="16">
        <v>0.88900000000000001</v>
      </c>
      <c r="K1734" s="16">
        <v>4.6900000000000004</v>
      </c>
      <c r="L1734" s="16">
        <v>22.585999999999999</v>
      </c>
      <c r="M1734" s="16">
        <v>10.024736328707187</v>
      </c>
      <c r="N1734" s="16">
        <f t="shared" si="78"/>
        <v>2.1374704325601677</v>
      </c>
      <c r="O1734" s="41">
        <f t="shared" si="79"/>
        <v>2.1374704325601677</v>
      </c>
      <c r="P1734" s="1">
        <v>2.9940000000000002</v>
      </c>
      <c r="Q1734" s="16">
        <v>729.75</v>
      </c>
      <c r="S1734" s="1"/>
    </row>
    <row r="1735" spans="1:19" x14ac:dyDescent="0.2">
      <c r="A1735" s="42">
        <f t="shared" si="80"/>
        <v>43780</v>
      </c>
      <c r="B1735" s="16">
        <v>14.605</v>
      </c>
      <c r="C1735" s="16">
        <v>98.734999999999999</v>
      </c>
      <c r="D1735" s="16">
        <v>24.035</v>
      </c>
      <c r="E1735" s="16">
        <v>22.68</v>
      </c>
      <c r="F1735" s="16">
        <v>28.55</v>
      </c>
      <c r="G1735" s="16">
        <v>1.6990000000000001</v>
      </c>
      <c r="H1735" s="16">
        <v>8.27</v>
      </c>
      <c r="I1735" s="16">
        <v>277.45600000000002</v>
      </c>
      <c r="J1735" s="16">
        <v>1.595</v>
      </c>
      <c r="K1735" s="16">
        <v>7.6219999999999999</v>
      </c>
      <c r="L1735" s="16">
        <v>22.515000000000001</v>
      </c>
      <c r="M1735" s="16">
        <v>15.883954391151946</v>
      </c>
      <c r="N1735" s="16">
        <f t="shared" si="78"/>
        <v>2.0839614787656711</v>
      </c>
      <c r="O1735" s="41">
        <f t="shared" si="79"/>
        <v>2.0839614787656711</v>
      </c>
      <c r="P1735" s="1">
        <v>5.0209999999999999</v>
      </c>
      <c r="Q1735" s="16">
        <v>729.71299999999997</v>
      </c>
      <c r="S1735" s="1"/>
    </row>
    <row r="1736" spans="1:19" x14ac:dyDescent="0.2">
      <c r="A1736" s="42">
        <f t="shared" si="80"/>
        <v>43781</v>
      </c>
      <c r="B1736" s="16">
        <v>5.7149999999999999</v>
      </c>
      <c r="C1736" s="16">
        <v>98.245999999999995</v>
      </c>
      <c r="D1736" s="16">
        <v>24.227</v>
      </c>
      <c r="E1736" s="16">
        <v>22.45</v>
      </c>
      <c r="F1736" s="16">
        <v>30.72</v>
      </c>
      <c r="G1736" s="16">
        <v>1.9510000000000001</v>
      </c>
      <c r="H1736" s="16">
        <v>5.74</v>
      </c>
      <c r="I1736" s="16">
        <v>310.75799999999998</v>
      </c>
      <c r="J1736" s="16">
        <v>2.2349999999999999</v>
      </c>
      <c r="K1736" s="16">
        <v>11.693</v>
      </c>
      <c r="L1736" s="16">
        <v>22.417999999999999</v>
      </c>
      <c r="M1736" s="16">
        <v>24.08850127915245</v>
      </c>
      <c r="N1736" s="16">
        <f t="shared" si="78"/>
        <v>2.0600787889465879</v>
      </c>
      <c r="O1736" s="41">
        <f t="shared" si="79"/>
        <v>2.0600787889465879</v>
      </c>
      <c r="P1736" s="1">
        <v>7.9390000000000001</v>
      </c>
      <c r="Q1736" s="16">
        <v>729.55399999999997</v>
      </c>
      <c r="S1736" s="1"/>
    </row>
    <row r="1737" spans="1:19" x14ac:dyDescent="0.2">
      <c r="A1737" s="42">
        <f t="shared" si="80"/>
        <v>43782</v>
      </c>
      <c r="B1737" s="16">
        <v>3.9370000000000003</v>
      </c>
      <c r="C1737" s="16">
        <v>98.149000000000001</v>
      </c>
      <c r="D1737" s="16">
        <v>23.550999999999998</v>
      </c>
      <c r="E1737" s="16">
        <v>21.81</v>
      </c>
      <c r="F1737" s="16">
        <v>26.77</v>
      </c>
      <c r="G1737" s="16">
        <v>3.0169999999999999</v>
      </c>
      <c r="H1737" s="16">
        <v>7.92</v>
      </c>
      <c r="I1737" s="16">
        <v>313.76600000000002</v>
      </c>
      <c r="J1737" s="16">
        <v>1.909</v>
      </c>
      <c r="K1737" s="16">
        <v>11.045</v>
      </c>
      <c r="L1737" s="16">
        <v>22.475999999999999</v>
      </c>
      <c r="M1737" s="16">
        <v>22.71171679452431</v>
      </c>
      <c r="N1737" s="16">
        <f t="shared" si="78"/>
        <v>2.0562894336373301</v>
      </c>
      <c r="O1737" s="41">
        <f t="shared" si="79"/>
        <v>2.0562894336373301</v>
      </c>
      <c r="P1737" s="1">
        <v>6.5279999999999996</v>
      </c>
      <c r="Q1737" s="16">
        <v>730.48800000000006</v>
      </c>
      <c r="S1737" s="1"/>
    </row>
    <row r="1738" spans="1:19" x14ac:dyDescent="0.2">
      <c r="A1738" s="42">
        <f t="shared" si="80"/>
        <v>43783</v>
      </c>
      <c r="B1738" s="16">
        <v>11.048999999999999</v>
      </c>
      <c r="C1738" s="16">
        <v>99.15</v>
      </c>
      <c r="D1738" s="16">
        <v>24.074999999999999</v>
      </c>
      <c r="E1738" s="16">
        <v>22.85</v>
      </c>
      <c r="F1738" s="16">
        <v>26.76</v>
      </c>
      <c r="G1738" s="16">
        <v>2.5529999999999999</v>
      </c>
      <c r="H1738" s="16">
        <v>7.74</v>
      </c>
      <c r="I1738" s="16">
        <v>312.20999999999998</v>
      </c>
      <c r="J1738" s="16">
        <v>1.5069999999999999</v>
      </c>
      <c r="K1738" s="16">
        <v>8.4369999999999994</v>
      </c>
      <c r="L1738" s="16">
        <v>22.388000000000002</v>
      </c>
      <c r="M1738" s="16">
        <v>17.680643023586342</v>
      </c>
      <c r="N1738" s="16">
        <f t="shared" si="78"/>
        <v>2.0956078017762643</v>
      </c>
      <c r="O1738" s="41">
        <f t="shared" si="79"/>
        <v>2.0956078017762643</v>
      </c>
      <c r="P1738" s="1">
        <v>5.4530000000000003</v>
      </c>
      <c r="Q1738" s="16">
        <v>731.10400000000004</v>
      </c>
      <c r="S1738" s="1"/>
    </row>
    <row r="1739" spans="1:19" x14ac:dyDescent="0.2">
      <c r="A1739" s="42">
        <f t="shared" si="80"/>
        <v>43784</v>
      </c>
      <c r="B1739" s="16">
        <v>16.637</v>
      </c>
      <c r="C1739" s="16">
        <v>98.81</v>
      </c>
      <c r="D1739" s="16">
        <v>24.303999999999998</v>
      </c>
      <c r="E1739" s="16">
        <v>23.07</v>
      </c>
      <c r="F1739" s="16">
        <v>27.96</v>
      </c>
      <c r="G1739" s="16">
        <v>2.4849999999999999</v>
      </c>
      <c r="H1739" s="16">
        <v>6</v>
      </c>
      <c r="I1739" s="16">
        <v>314.78500000000003</v>
      </c>
      <c r="J1739" s="16">
        <v>2.13</v>
      </c>
      <c r="K1739" s="16">
        <v>11.509</v>
      </c>
      <c r="L1739" s="16">
        <v>22.265999999999998</v>
      </c>
      <c r="M1739" s="16">
        <v>23.541416286578535</v>
      </c>
      <c r="N1739" s="16">
        <f t="shared" ref="N1739:N1785" si="81">M1739/K1739</f>
        <v>2.0454788675452718</v>
      </c>
      <c r="O1739" s="41">
        <f t="shared" ref="O1739:O1785" si="82">N1739-$N3514</f>
        <v>2.0454788675452718</v>
      </c>
      <c r="P1739" s="1">
        <v>7.2409999999999997</v>
      </c>
      <c r="Q1739" s="16">
        <v>730.92899999999997</v>
      </c>
      <c r="S1739" s="1"/>
    </row>
    <row r="1740" spans="1:19" x14ac:dyDescent="0.2">
      <c r="A1740" s="42">
        <f t="shared" si="80"/>
        <v>43785</v>
      </c>
      <c r="B1740" s="16">
        <v>5.3339999999999996</v>
      </c>
      <c r="C1740" s="16">
        <v>98.685000000000002</v>
      </c>
      <c r="D1740" s="16">
        <v>24.411999999999999</v>
      </c>
      <c r="E1740" s="16">
        <v>23.23</v>
      </c>
      <c r="F1740" s="16">
        <v>27.49</v>
      </c>
      <c r="G1740" s="16">
        <v>2.4239999999999999</v>
      </c>
      <c r="H1740" s="16">
        <v>9.92</v>
      </c>
      <c r="I1740" s="16">
        <v>330.017</v>
      </c>
      <c r="J1740" s="16">
        <v>2.1059999999999999</v>
      </c>
      <c r="K1740" s="16">
        <v>11.445</v>
      </c>
      <c r="L1740" s="16">
        <v>22.204000000000001</v>
      </c>
      <c r="M1740" s="16">
        <v>23.643368322465648</v>
      </c>
      <c r="N1740" s="16">
        <f t="shared" si="81"/>
        <v>2.0658251046278417</v>
      </c>
      <c r="O1740" s="41">
        <f t="shared" si="82"/>
        <v>2.0658251046278417</v>
      </c>
      <c r="P1740" s="1">
        <v>6.6529999999999996</v>
      </c>
      <c r="Q1740" s="16">
        <v>729.596</v>
      </c>
      <c r="S1740" s="1"/>
    </row>
    <row r="1741" spans="1:19" x14ac:dyDescent="0.2">
      <c r="A1741" s="42">
        <f t="shared" si="80"/>
        <v>43786</v>
      </c>
      <c r="B1741" s="16">
        <v>1.397</v>
      </c>
      <c r="C1741" s="16">
        <v>96.082999999999998</v>
      </c>
      <c r="D1741" s="16">
        <v>24.725999999999999</v>
      </c>
      <c r="E1741" s="16">
        <v>23.13</v>
      </c>
      <c r="F1741" s="16">
        <v>28.21</v>
      </c>
      <c r="G1741" s="16">
        <v>2.63</v>
      </c>
      <c r="H1741" s="16">
        <v>7.82</v>
      </c>
      <c r="I1741" s="16">
        <v>324.82799999999997</v>
      </c>
      <c r="J1741" s="16">
        <v>3.1429999999999998</v>
      </c>
      <c r="K1741" s="16">
        <v>16.815000000000001</v>
      </c>
      <c r="L1741" s="16">
        <v>22.187000000000001</v>
      </c>
      <c r="M1741" s="16">
        <v>34.286815268958975</v>
      </c>
      <c r="N1741" s="16">
        <f t="shared" si="81"/>
        <v>2.0390612708271765</v>
      </c>
      <c r="O1741" s="41">
        <f t="shared" si="82"/>
        <v>2.0390612708271765</v>
      </c>
      <c r="P1741" s="1">
        <v>9.7840000000000007</v>
      </c>
      <c r="Q1741" s="16">
        <v>729.17899999999997</v>
      </c>
      <c r="S1741" s="1"/>
    </row>
    <row r="1742" spans="1:19" x14ac:dyDescent="0.2">
      <c r="A1742" s="42">
        <f t="shared" ref="A1742:A1785" si="83">A1741+1</f>
        <v>43787</v>
      </c>
      <c r="B1742" s="16">
        <v>1.651</v>
      </c>
      <c r="C1742" s="16">
        <v>96.567999999999998</v>
      </c>
      <c r="D1742" s="16">
        <v>24.369</v>
      </c>
      <c r="E1742" s="16">
        <v>22.24</v>
      </c>
      <c r="F1742" s="16">
        <v>29.12</v>
      </c>
      <c r="G1742" s="16">
        <v>2.7949999999999999</v>
      </c>
      <c r="H1742" s="16">
        <v>7.82</v>
      </c>
      <c r="I1742" s="16">
        <v>329.99400000000003</v>
      </c>
      <c r="J1742" s="16">
        <v>1.9590000000000001</v>
      </c>
      <c r="K1742" s="16">
        <v>11.206</v>
      </c>
      <c r="L1742" s="16">
        <v>22.166</v>
      </c>
      <c r="M1742" s="16">
        <v>22.979556888804023</v>
      </c>
      <c r="N1742" s="16">
        <f t="shared" si="81"/>
        <v>2.0506475895773715</v>
      </c>
      <c r="O1742" s="41">
        <f t="shared" si="82"/>
        <v>2.0506475895773715</v>
      </c>
      <c r="P1742" s="1">
        <v>5.05</v>
      </c>
      <c r="Q1742" s="16">
        <v>729.63300000000004</v>
      </c>
      <c r="S1742" s="1"/>
    </row>
    <row r="1743" spans="1:19" x14ac:dyDescent="0.2">
      <c r="A1743" s="42">
        <f t="shared" si="83"/>
        <v>43788</v>
      </c>
      <c r="B1743" s="16">
        <v>0</v>
      </c>
      <c r="C1743" s="16">
        <v>93.290999999999997</v>
      </c>
      <c r="D1743" s="16">
        <v>24.927</v>
      </c>
      <c r="E1743" s="16">
        <v>22.73</v>
      </c>
      <c r="F1743" s="16">
        <v>29.82</v>
      </c>
      <c r="G1743" s="16">
        <v>2.3220000000000001</v>
      </c>
      <c r="H1743" s="16">
        <v>8.74</v>
      </c>
      <c r="I1743" s="16">
        <v>328.32299999999998</v>
      </c>
      <c r="J1743" s="16">
        <v>3.0870000000000002</v>
      </c>
      <c r="K1743" s="16">
        <v>17.27</v>
      </c>
      <c r="L1743" s="16">
        <v>22.062000000000001</v>
      </c>
      <c r="M1743" s="16">
        <v>34.741711429082422</v>
      </c>
      <c r="N1743" s="16">
        <f t="shared" si="81"/>
        <v>2.0116798742954503</v>
      </c>
      <c r="O1743" s="41">
        <f t="shared" si="82"/>
        <v>2.0116798742954503</v>
      </c>
      <c r="P1743" s="1">
        <v>8.7720000000000002</v>
      </c>
      <c r="Q1743" s="16">
        <v>730.75400000000002</v>
      </c>
      <c r="S1743" s="1"/>
    </row>
    <row r="1744" spans="1:19" x14ac:dyDescent="0.2">
      <c r="A1744" s="42">
        <f t="shared" si="83"/>
        <v>43789</v>
      </c>
      <c r="B1744" s="16">
        <v>0</v>
      </c>
      <c r="C1744" s="16">
        <v>94.316999999999993</v>
      </c>
      <c r="D1744" s="16">
        <v>24.635000000000002</v>
      </c>
      <c r="E1744" s="16">
        <v>22.48</v>
      </c>
      <c r="F1744" s="16">
        <v>29.11</v>
      </c>
      <c r="G1744" s="16">
        <v>2.4449999999999998</v>
      </c>
      <c r="H1744" s="16">
        <v>8.19</v>
      </c>
      <c r="I1744" s="16">
        <v>330.55900000000003</v>
      </c>
      <c r="J1744" s="16">
        <v>2.8340000000000001</v>
      </c>
      <c r="K1744" s="16">
        <v>15.148</v>
      </c>
      <c r="L1744" s="16">
        <v>22.027999999999999</v>
      </c>
      <c r="M1744" s="16">
        <v>30.697585205549991</v>
      </c>
      <c r="N1744" s="16">
        <f t="shared" si="81"/>
        <v>2.0265107740658825</v>
      </c>
      <c r="O1744" s="41">
        <f t="shared" si="82"/>
        <v>2.0265107740658825</v>
      </c>
      <c r="P1744" s="1">
        <v>8.1110000000000007</v>
      </c>
      <c r="Q1744" s="16">
        <v>731.32500000000005</v>
      </c>
      <c r="S1744" s="1"/>
    </row>
    <row r="1745" spans="1:19" x14ac:dyDescent="0.2">
      <c r="A1745" s="42">
        <f t="shared" si="83"/>
        <v>43790</v>
      </c>
      <c r="B1745" s="16">
        <v>0.63500000000000001</v>
      </c>
      <c r="C1745" s="16">
        <v>89.722999999999999</v>
      </c>
      <c r="D1745" s="16">
        <v>25.178000000000001</v>
      </c>
      <c r="E1745" s="16">
        <v>23.35</v>
      </c>
      <c r="F1745" s="16">
        <v>29.74</v>
      </c>
      <c r="G1745" s="16">
        <v>3.544</v>
      </c>
      <c r="H1745" s="16">
        <v>8.5500000000000007</v>
      </c>
      <c r="I1745" s="16">
        <v>343.70499999999998</v>
      </c>
      <c r="J1745" s="16">
        <v>4.165</v>
      </c>
      <c r="K1745" s="16">
        <v>19.928000000000001</v>
      </c>
      <c r="L1745" s="16">
        <v>22.064</v>
      </c>
      <c r="M1745" s="16">
        <v>40.05367169889243</v>
      </c>
      <c r="N1745" s="16">
        <f t="shared" si="81"/>
        <v>2.0099192944044777</v>
      </c>
      <c r="O1745" s="41">
        <f t="shared" si="82"/>
        <v>2.0099192944044777</v>
      </c>
      <c r="P1745" s="1">
        <v>10.737</v>
      </c>
      <c r="Q1745" s="16">
        <v>731.07100000000003</v>
      </c>
      <c r="S1745" s="1"/>
    </row>
    <row r="1746" spans="1:19" x14ac:dyDescent="0.2">
      <c r="A1746" s="42">
        <f t="shared" si="83"/>
        <v>43791</v>
      </c>
      <c r="B1746" s="16">
        <v>21.59</v>
      </c>
      <c r="C1746" s="16">
        <v>97.084000000000003</v>
      </c>
      <c r="D1746" s="16">
        <v>24.114000000000001</v>
      </c>
      <c r="E1746" s="16">
        <v>20.76</v>
      </c>
      <c r="F1746" s="16">
        <v>27.42</v>
      </c>
      <c r="G1746" s="16">
        <v>3.3759999999999999</v>
      </c>
      <c r="H1746" s="16">
        <v>9.35</v>
      </c>
      <c r="I1746" s="16">
        <v>323.82600000000002</v>
      </c>
      <c r="J1746" s="16">
        <v>2.9319999999999999</v>
      </c>
      <c r="K1746" s="16">
        <v>17.116</v>
      </c>
      <c r="L1746" s="16">
        <v>21.937999999999999</v>
      </c>
      <c r="M1746" s="16">
        <v>34.521564151590582</v>
      </c>
      <c r="N1746" s="16">
        <f t="shared" si="81"/>
        <v>2.0169177466458623</v>
      </c>
      <c r="O1746" s="41">
        <f t="shared" si="82"/>
        <v>2.0169177466458623</v>
      </c>
      <c r="P1746" s="1">
        <v>11.144</v>
      </c>
      <c r="Q1746" s="16">
        <v>730.8</v>
      </c>
      <c r="S1746" s="1"/>
    </row>
    <row r="1747" spans="1:19" x14ac:dyDescent="0.2">
      <c r="A1747" s="42">
        <f t="shared" si="83"/>
        <v>43792</v>
      </c>
      <c r="B1747" s="16">
        <v>9.1440000000000001</v>
      </c>
      <c r="C1747" s="16">
        <v>93.504000000000005</v>
      </c>
      <c r="D1747" s="16">
        <v>24.92</v>
      </c>
      <c r="E1747" s="16">
        <v>22.55</v>
      </c>
      <c r="F1747" s="16">
        <v>28.99</v>
      </c>
      <c r="G1747" s="16">
        <v>3.3340000000000001</v>
      </c>
      <c r="H1747" s="16">
        <v>12.43</v>
      </c>
      <c r="I1747" s="16">
        <v>344.88400000000001</v>
      </c>
      <c r="J1747" s="16">
        <v>3.5369999999999999</v>
      </c>
      <c r="K1747" s="16">
        <v>19.324999999999999</v>
      </c>
      <c r="L1747" s="16">
        <v>21.885999999999999</v>
      </c>
      <c r="M1747" s="16">
        <v>39.183623392635432</v>
      </c>
      <c r="N1747" s="16">
        <f t="shared" si="81"/>
        <v>2.0276131121674221</v>
      </c>
      <c r="O1747" s="41">
        <f t="shared" si="82"/>
        <v>2.0276131121674221</v>
      </c>
      <c r="P1747" s="1">
        <v>10.422000000000001</v>
      </c>
      <c r="Q1747" s="16">
        <v>730.68799999999999</v>
      </c>
      <c r="S1747" s="1"/>
    </row>
    <row r="1748" spans="1:19" x14ac:dyDescent="0.2">
      <c r="A1748" s="42">
        <f t="shared" si="83"/>
        <v>43793</v>
      </c>
      <c r="B1748" s="16">
        <v>1.27</v>
      </c>
      <c r="C1748" s="16">
        <v>94.948999999999998</v>
      </c>
      <c r="D1748" s="16">
        <v>25.2</v>
      </c>
      <c r="E1748" s="16">
        <v>23.13</v>
      </c>
      <c r="F1748" s="16">
        <v>29.72</v>
      </c>
      <c r="G1748" s="16">
        <v>3.3109999999999999</v>
      </c>
      <c r="H1748" s="16">
        <v>8.23</v>
      </c>
      <c r="I1748" s="16">
        <v>337.74599999999998</v>
      </c>
      <c r="J1748" s="16">
        <v>3.0649999999999999</v>
      </c>
      <c r="K1748" s="16">
        <v>16.414000000000001</v>
      </c>
      <c r="L1748" s="16">
        <v>21.782</v>
      </c>
      <c r="M1748" s="16">
        <v>33.123438859450474</v>
      </c>
      <c r="N1748" s="16">
        <f t="shared" si="81"/>
        <v>2.0179991994303932</v>
      </c>
      <c r="O1748" s="41">
        <f t="shared" si="82"/>
        <v>2.0179991994303932</v>
      </c>
      <c r="P1748" s="1">
        <v>8.1720000000000006</v>
      </c>
      <c r="Q1748" s="16">
        <v>729.92499999999995</v>
      </c>
      <c r="S1748" s="1"/>
    </row>
    <row r="1749" spans="1:19" x14ac:dyDescent="0.2">
      <c r="A1749" s="42">
        <f t="shared" si="83"/>
        <v>43794</v>
      </c>
      <c r="B1749" s="16">
        <v>0.38100000000000001</v>
      </c>
      <c r="C1749" s="16">
        <v>91.894000000000005</v>
      </c>
      <c r="D1749" s="16">
        <v>25.581</v>
      </c>
      <c r="E1749" s="16">
        <v>23.45</v>
      </c>
      <c r="F1749" s="16">
        <v>30.34</v>
      </c>
      <c r="G1749" s="16">
        <v>2.8050000000000002</v>
      </c>
      <c r="H1749" s="16">
        <v>7.86</v>
      </c>
      <c r="I1749" s="16">
        <v>12.385</v>
      </c>
      <c r="J1749" s="16">
        <v>3.1120000000000001</v>
      </c>
      <c r="K1749" s="16">
        <v>14.87</v>
      </c>
      <c r="L1749" s="16">
        <v>21.763000000000002</v>
      </c>
      <c r="M1749" s="16">
        <v>30.305674667597479</v>
      </c>
      <c r="N1749" s="16">
        <f t="shared" si="81"/>
        <v>2.03804133608591</v>
      </c>
      <c r="O1749" s="41">
        <f t="shared" si="82"/>
        <v>2.03804133608591</v>
      </c>
      <c r="P1749" s="1">
        <v>8.2710000000000008</v>
      </c>
      <c r="Q1749" s="16">
        <v>728.471</v>
      </c>
      <c r="S1749" s="1"/>
    </row>
    <row r="1750" spans="1:19" x14ac:dyDescent="0.2">
      <c r="A1750" s="42">
        <f t="shared" si="83"/>
        <v>43795</v>
      </c>
      <c r="B1750" s="16">
        <v>12.446</v>
      </c>
      <c r="C1750" s="16">
        <v>93.756</v>
      </c>
      <c r="D1750" s="16">
        <v>25.736000000000001</v>
      </c>
      <c r="E1750" s="16">
        <v>24.11</v>
      </c>
      <c r="F1750" s="16">
        <v>30.75</v>
      </c>
      <c r="G1750" s="16">
        <v>2.5550000000000002</v>
      </c>
      <c r="H1750" s="16">
        <v>8.39</v>
      </c>
      <c r="I1750" s="16">
        <v>345.029</v>
      </c>
      <c r="J1750" s="16">
        <v>2.7050000000000001</v>
      </c>
      <c r="K1750" s="16">
        <v>13.273</v>
      </c>
      <c r="L1750" s="16">
        <v>21.619</v>
      </c>
      <c r="M1750" s="16">
        <v>27.056342323832496</v>
      </c>
      <c r="N1750" s="16">
        <f t="shared" si="81"/>
        <v>2.038449658994387</v>
      </c>
      <c r="O1750" s="41">
        <f t="shared" si="82"/>
        <v>2.038449658994387</v>
      </c>
      <c r="P1750" s="1">
        <v>8.5340000000000007</v>
      </c>
      <c r="Q1750" s="16">
        <v>727.779</v>
      </c>
      <c r="S1750" s="1"/>
    </row>
    <row r="1751" spans="1:19" x14ac:dyDescent="0.2">
      <c r="A1751" s="42">
        <f t="shared" si="83"/>
        <v>43796</v>
      </c>
      <c r="B1751" s="16">
        <v>0.254</v>
      </c>
      <c r="C1751" s="16">
        <v>91.638999999999996</v>
      </c>
      <c r="D1751" s="16">
        <v>27.033000000000001</v>
      </c>
      <c r="E1751" s="16">
        <v>24.27</v>
      </c>
      <c r="F1751" s="16">
        <v>33.18</v>
      </c>
      <c r="G1751" s="16">
        <v>2.3740000000000001</v>
      </c>
      <c r="H1751" s="16">
        <v>8.82</v>
      </c>
      <c r="I1751" s="16">
        <v>7.7720000000000002</v>
      </c>
      <c r="J1751" s="16">
        <v>3.89</v>
      </c>
      <c r="K1751" s="16">
        <v>19.422999999999998</v>
      </c>
      <c r="L1751" s="16">
        <v>21.524999999999999</v>
      </c>
      <c r="M1751" s="16">
        <v>39.928305254763444</v>
      </c>
      <c r="N1751" s="16">
        <f t="shared" si="81"/>
        <v>2.055722867464524</v>
      </c>
      <c r="O1751" s="41">
        <f t="shared" si="82"/>
        <v>2.055722867464524</v>
      </c>
      <c r="P1751" s="1">
        <v>11.731</v>
      </c>
      <c r="Q1751" s="16">
        <v>728.48800000000006</v>
      </c>
      <c r="S1751" s="1"/>
    </row>
    <row r="1752" spans="1:19" x14ac:dyDescent="0.2">
      <c r="A1752" s="42">
        <f t="shared" si="83"/>
        <v>43797</v>
      </c>
      <c r="B1752" s="16">
        <v>26.798000000000002</v>
      </c>
      <c r="C1752" s="16">
        <v>97.686000000000007</v>
      </c>
      <c r="D1752" s="16">
        <v>25.283000000000001</v>
      </c>
      <c r="E1752" s="16">
        <v>22.72</v>
      </c>
      <c r="F1752" s="16">
        <v>29.35</v>
      </c>
      <c r="G1752" s="16">
        <v>3.0950000000000002</v>
      </c>
      <c r="H1752" s="16">
        <v>12.66</v>
      </c>
      <c r="I1752" s="16">
        <v>45.101999999999997</v>
      </c>
      <c r="J1752" s="16">
        <v>1.268</v>
      </c>
      <c r="K1752" s="16">
        <v>5.9580000000000002</v>
      </c>
      <c r="L1752" s="16">
        <v>21.515999999999998</v>
      </c>
      <c r="M1752" s="16">
        <v>12.559972421110292</v>
      </c>
      <c r="N1752" s="16">
        <f t="shared" si="81"/>
        <v>2.1080853341910526</v>
      </c>
      <c r="O1752" s="41">
        <f t="shared" si="82"/>
        <v>2.1080853341910526</v>
      </c>
      <c r="P1752" s="1">
        <v>3.0230000000000001</v>
      </c>
      <c r="Q1752" s="16">
        <v>729.25400000000002</v>
      </c>
      <c r="S1752" s="1"/>
    </row>
    <row r="1753" spans="1:19" x14ac:dyDescent="0.2">
      <c r="A1753" s="42">
        <f t="shared" si="83"/>
        <v>43798</v>
      </c>
      <c r="B1753" s="16">
        <v>33.908999999999999</v>
      </c>
      <c r="C1753" s="16">
        <v>96.343999999999994</v>
      </c>
      <c r="D1753" s="16">
        <v>24.751000000000001</v>
      </c>
      <c r="E1753" s="16">
        <v>21.82</v>
      </c>
      <c r="F1753" s="16">
        <v>28.49</v>
      </c>
      <c r="G1753" s="16">
        <v>2.6909999999999998</v>
      </c>
      <c r="H1753" s="16">
        <v>9.84</v>
      </c>
      <c r="I1753" s="16">
        <v>1.4379999999999999</v>
      </c>
      <c r="J1753" s="16">
        <v>2.0099999999999998</v>
      </c>
      <c r="K1753" s="16">
        <v>10.297000000000001</v>
      </c>
      <c r="L1753" s="16">
        <v>21.594000000000001</v>
      </c>
      <c r="M1753" s="16">
        <v>21.245249078327674</v>
      </c>
      <c r="N1753" s="16">
        <f t="shared" si="81"/>
        <v>2.0632464871639966</v>
      </c>
      <c r="O1753" s="41">
        <f t="shared" si="82"/>
        <v>2.0632464871639966</v>
      </c>
      <c r="P1753" s="1">
        <v>5.859</v>
      </c>
      <c r="Q1753" s="16">
        <v>730.45</v>
      </c>
      <c r="S1753" s="1"/>
    </row>
    <row r="1754" spans="1:19" x14ac:dyDescent="0.2">
      <c r="A1754" s="42">
        <f t="shared" si="83"/>
        <v>43799</v>
      </c>
      <c r="B1754" s="16">
        <v>0</v>
      </c>
      <c r="C1754" s="16">
        <v>87.393000000000001</v>
      </c>
      <c r="D1754" s="16">
        <v>25.678999999999998</v>
      </c>
      <c r="E1754" s="16">
        <v>23.71</v>
      </c>
      <c r="F1754" s="16">
        <v>30.58</v>
      </c>
      <c r="G1754" s="16">
        <v>2.84</v>
      </c>
      <c r="H1754" s="16">
        <v>7.15</v>
      </c>
      <c r="I1754" s="16">
        <v>15.183999999999999</v>
      </c>
      <c r="J1754" s="16">
        <v>3.536</v>
      </c>
      <c r="K1754" s="16">
        <v>15.516999999999999</v>
      </c>
      <c r="L1754" s="16">
        <v>21.646999999999998</v>
      </c>
      <c r="M1754" s="16">
        <v>31.406929455239165</v>
      </c>
      <c r="N1754" s="16">
        <f t="shared" si="81"/>
        <v>2.0240336054159416</v>
      </c>
      <c r="O1754" s="41">
        <f t="shared" si="82"/>
        <v>2.0240336054159416</v>
      </c>
      <c r="P1754" s="1">
        <v>7.5389999999999997</v>
      </c>
      <c r="Q1754" s="16">
        <v>729.71699999999998</v>
      </c>
      <c r="S1754" s="1"/>
    </row>
    <row r="1755" spans="1:19" x14ac:dyDescent="0.2">
      <c r="A1755" s="42">
        <f t="shared" si="83"/>
        <v>43800</v>
      </c>
      <c r="B1755" s="16">
        <v>0.76200000000000001</v>
      </c>
      <c r="C1755" s="16">
        <v>91.195999999999998</v>
      </c>
      <c r="D1755" s="16">
        <v>25.231999999999999</v>
      </c>
      <c r="E1755" s="16">
        <v>23.3</v>
      </c>
      <c r="F1755" s="16">
        <v>29.5</v>
      </c>
      <c r="G1755" s="16">
        <v>3.0750000000000002</v>
      </c>
      <c r="H1755" s="16">
        <v>7.78</v>
      </c>
      <c r="I1755" s="16">
        <v>344.79599999999999</v>
      </c>
      <c r="J1755" s="16">
        <v>3.1629999999999998</v>
      </c>
      <c r="K1755" s="16">
        <v>15.09</v>
      </c>
      <c r="L1755" s="16">
        <v>21.55</v>
      </c>
      <c r="M1755" s="16">
        <v>30.353367484385352</v>
      </c>
      <c r="N1755" s="16">
        <f t="shared" si="81"/>
        <v>2.0114888988989632</v>
      </c>
      <c r="O1755" s="41">
        <f t="shared" si="82"/>
        <v>2.0114888988989632</v>
      </c>
      <c r="P1755" s="1">
        <v>6.1130000000000004</v>
      </c>
      <c r="Q1755" s="16">
        <v>729.73299999999995</v>
      </c>
      <c r="S1755" s="1"/>
    </row>
    <row r="1756" spans="1:19" x14ac:dyDescent="0.2">
      <c r="A1756" s="42">
        <f t="shared" si="83"/>
        <v>43801</v>
      </c>
      <c r="B1756" s="16">
        <v>0.127</v>
      </c>
      <c r="C1756" s="16">
        <v>93.733000000000004</v>
      </c>
      <c r="D1756" s="16">
        <v>25.151</v>
      </c>
      <c r="E1756" s="16">
        <v>23.2</v>
      </c>
      <c r="F1756" s="16">
        <v>29.22</v>
      </c>
      <c r="G1756" s="16">
        <v>4.1390000000000002</v>
      </c>
      <c r="H1756" s="16">
        <v>10.039999999999999</v>
      </c>
      <c r="I1756" s="16">
        <v>340.22199999999998</v>
      </c>
      <c r="J1756" s="16">
        <v>3.6030000000000002</v>
      </c>
      <c r="K1756" s="16">
        <v>18.696000000000002</v>
      </c>
      <c r="L1756" s="16">
        <v>21.492999999999999</v>
      </c>
      <c r="M1756" s="16">
        <v>37.827056515123893</v>
      </c>
      <c r="N1756" s="16">
        <f t="shared" si="81"/>
        <v>2.0232700318316157</v>
      </c>
      <c r="O1756" s="41">
        <f t="shared" si="82"/>
        <v>2.0232700318316157</v>
      </c>
      <c r="P1756" s="1">
        <v>10.054</v>
      </c>
      <c r="Q1756" s="16">
        <v>730.654</v>
      </c>
      <c r="S1756" s="1"/>
    </row>
    <row r="1757" spans="1:19" x14ac:dyDescent="0.2">
      <c r="A1757" s="42">
        <f t="shared" si="83"/>
        <v>43802</v>
      </c>
      <c r="B1757" s="16">
        <v>6.0960000000000001</v>
      </c>
      <c r="C1757" s="16">
        <v>98.195999999999998</v>
      </c>
      <c r="D1757" s="16">
        <v>24.456</v>
      </c>
      <c r="E1757" s="16">
        <v>23.1</v>
      </c>
      <c r="F1757" s="16">
        <v>27.12</v>
      </c>
      <c r="G1757" s="16">
        <v>3.59</v>
      </c>
      <c r="H1757" s="16">
        <v>9.19</v>
      </c>
      <c r="I1757" s="16">
        <v>338.53699999999998</v>
      </c>
      <c r="J1757" s="16">
        <v>1.9410000000000001</v>
      </c>
      <c r="K1757" s="16">
        <v>10.406000000000001</v>
      </c>
      <c r="L1757" s="16">
        <v>21.47</v>
      </c>
      <c r="M1757" s="16">
        <v>21.431873144019349</v>
      </c>
      <c r="N1757" s="16">
        <f t="shared" si="81"/>
        <v>2.0595688202978422</v>
      </c>
      <c r="O1757" s="41">
        <f t="shared" si="82"/>
        <v>2.0595688202978422</v>
      </c>
      <c r="P1757" s="1">
        <v>6.226</v>
      </c>
      <c r="Q1757" s="16">
        <v>730.55</v>
      </c>
      <c r="S1757" s="1"/>
    </row>
    <row r="1758" spans="1:19" x14ac:dyDescent="0.2">
      <c r="A1758" s="42">
        <f t="shared" si="83"/>
        <v>43803</v>
      </c>
      <c r="B1758" s="16">
        <v>2.032</v>
      </c>
      <c r="C1758" s="16">
        <v>100</v>
      </c>
      <c r="D1758" s="16">
        <v>23.605</v>
      </c>
      <c r="E1758" s="16">
        <v>23</v>
      </c>
      <c r="F1758" s="16">
        <v>24.41</v>
      </c>
      <c r="G1758" s="16">
        <v>3.149</v>
      </c>
      <c r="H1758" s="16">
        <v>7.82</v>
      </c>
      <c r="I1758" s="16">
        <v>312.98399999999998</v>
      </c>
      <c r="J1758" s="16">
        <v>0.65900000000000003</v>
      </c>
      <c r="K1758" s="16">
        <v>3.589</v>
      </c>
      <c r="L1758" s="16">
        <v>21.509</v>
      </c>
      <c r="M1758" s="16">
        <v>7.3834009989571516</v>
      </c>
      <c r="N1758" s="16">
        <f t="shared" si="81"/>
        <v>2.0572307046411678</v>
      </c>
      <c r="O1758" s="41">
        <f t="shared" si="82"/>
        <v>2.0572307046411678</v>
      </c>
      <c r="P1758" s="1">
        <v>2.3820000000000001</v>
      </c>
      <c r="Q1758" s="16">
        <v>730.39599999999996</v>
      </c>
      <c r="S1758" s="1"/>
    </row>
    <row r="1759" spans="1:19" x14ac:dyDescent="0.2">
      <c r="A1759" s="42">
        <f t="shared" si="83"/>
        <v>43804</v>
      </c>
      <c r="B1759" s="16">
        <v>5.3339999999999996</v>
      </c>
      <c r="C1759" s="16">
        <v>99.622</v>
      </c>
      <c r="D1759" s="16">
        <v>24.07</v>
      </c>
      <c r="E1759" s="16">
        <v>22.8</v>
      </c>
      <c r="F1759" s="16">
        <v>26.19</v>
      </c>
      <c r="G1759" s="16">
        <v>2.9340000000000002</v>
      </c>
      <c r="H1759" s="16">
        <v>8.41</v>
      </c>
      <c r="I1759" s="16">
        <v>319.75200000000001</v>
      </c>
      <c r="J1759" s="16">
        <v>1.139</v>
      </c>
      <c r="K1759" s="16">
        <v>5.82</v>
      </c>
      <c r="L1759" s="16">
        <v>21.396000000000001</v>
      </c>
      <c r="M1759" s="16">
        <v>12.020404231182289</v>
      </c>
      <c r="N1759" s="16">
        <f t="shared" si="81"/>
        <v>2.0653615517495338</v>
      </c>
      <c r="O1759" s="41">
        <f t="shared" si="82"/>
        <v>2.0653615517495338</v>
      </c>
      <c r="P1759" s="1">
        <v>3.8260000000000001</v>
      </c>
      <c r="Q1759" s="16">
        <v>730.404</v>
      </c>
      <c r="S1759" s="1"/>
    </row>
    <row r="1760" spans="1:19" x14ac:dyDescent="0.2">
      <c r="A1760" s="42">
        <f t="shared" si="83"/>
        <v>43805</v>
      </c>
      <c r="B1760" s="16">
        <v>1.143</v>
      </c>
      <c r="C1760" s="16">
        <v>98.704999999999998</v>
      </c>
      <c r="D1760" s="16">
        <v>24.832999999999998</v>
      </c>
      <c r="E1760" s="16">
        <v>23.15</v>
      </c>
      <c r="F1760" s="16">
        <v>29.34</v>
      </c>
      <c r="G1760" s="16">
        <v>1.758</v>
      </c>
      <c r="H1760" s="16">
        <v>7.49</v>
      </c>
      <c r="I1760" s="16">
        <v>311.36200000000002</v>
      </c>
      <c r="J1760" s="16">
        <v>1.7170000000000001</v>
      </c>
      <c r="K1760" s="16">
        <v>8.7650000000000006</v>
      </c>
      <c r="L1760" s="16">
        <v>21.263000000000002</v>
      </c>
      <c r="M1760" s="16">
        <v>17.850332683317102</v>
      </c>
      <c r="N1760" s="16">
        <f t="shared" si="81"/>
        <v>2.0365467978684655</v>
      </c>
      <c r="O1760" s="41">
        <f t="shared" si="82"/>
        <v>2.0365467978684655</v>
      </c>
      <c r="P1760" s="1">
        <v>5.4180000000000001</v>
      </c>
      <c r="Q1760" s="16">
        <v>731.06700000000001</v>
      </c>
      <c r="S1760" s="1"/>
    </row>
    <row r="1761" spans="1:19" x14ac:dyDescent="0.2">
      <c r="A1761" s="42">
        <f t="shared" si="83"/>
        <v>43806</v>
      </c>
      <c r="B1761" s="16">
        <v>1.143</v>
      </c>
      <c r="C1761" s="16">
        <v>96.882000000000005</v>
      </c>
      <c r="D1761" s="16">
        <v>24.834</v>
      </c>
      <c r="E1761" s="16">
        <v>23.17</v>
      </c>
      <c r="F1761" s="16">
        <v>29.05</v>
      </c>
      <c r="G1761" s="16">
        <v>2.3620000000000001</v>
      </c>
      <c r="H1761" s="16">
        <v>9.49</v>
      </c>
      <c r="I1761" s="16">
        <v>335.7</v>
      </c>
      <c r="J1761" s="16">
        <v>2.4910000000000001</v>
      </c>
      <c r="K1761" s="16">
        <v>11.863</v>
      </c>
      <c r="L1761" s="16">
        <v>21.268000000000001</v>
      </c>
      <c r="M1761" s="16">
        <v>24.123493291469636</v>
      </c>
      <c r="N1761" s="16">
        <f t="shared" si="81"/>
        <v>2.033506978965661</v>
      </c>
      <c r="O1761" s="41">
        <f t="shared" si="82"/>
        <v>2.033506978965661</v>
      </c>
      <c r="P1761" s="1">
        <v>7.1559999999999997</v>
      </c>
      <c r="Q1761" s="16">
        <v>731.75800000000004</v>
      </c>
      <c r="S1761" s="1"/>
    </row>
    <row r="1762" spans="1:19" x14ac:dyDescent="0.2">
      <c r="A1762" s="42">
        <f t="shared" si="83"/>
        <v>43807</v>
      </c>
      <c r="B1762" s="16">
        <v>0.127</v>
      </c>
      <c r="C1762" s="16">
        <v>90.543000000000006</v>
      </c>
      <c r="D1762" s="16">
        <v>25.202999999999999</v>
      </c>
      <c r="E1762" s="16">
        <v>22.81</v>
      </c>
      <c r="F1762" s="16">
        <v>30.05</v>
      </c>
      <c r="G1762" s="16">
        <v>2.9510000000000001</v>
      </c>
      <c r="H1762" s="16">
        <v>12.96</v>
      </c>
      <c r="I1762" s="16">
        <v>6.5060000000000002</v>
      </c>
      <c r="J1762" s="16">
        <v>3.8130000000000002</v>
      </c>
      <c r="K1762" s="16">
        <v>18.984999999999999</v>
      </c>
      <c r="L1762" s="16">
        <v>21.364999999999998</v>
      </c>
      <c r="M1762" s="16">
        <v>38.255600665971436</v>
      </c>
      <c r="N1762" s="16">
        <f t="shared" si="81"/>
        <v>2.0150434904383165</v>
      </c>
      <c r="O1762" s="41">
        <f t="shared" si="82"/>
        <v>2.0150434904383165</v>
      </c>
      <c r="P1762" s="1">
        <v>11.159000000000001</v>
      </c>
      <c r="Q1762" s="16">
        <v>731.3</v>
      </c>
      <c r="S1762" s="1"/>
    </row>
    <row r="1763" spans="1:19" x14ac:dyDescent="0.2">
      <c r="A1763" s="42">
        <f t="shared" si="83"/>
        <v>43808</v>
      </c>
      <c r="B1763" s="16">
        <v>0.88900000000000001</v>
      </c>
      <c r="C1763" s="16">
        <v>88.656000000000006</v>
      </c>
      <c r="D1763" s="16">
        <v>25.795999999999999</v>
      </c>
      <c r="E1763" s="16">
        <v>23.76</v>
      </c>
      <c r="F1763" s="16">
        <v>29.73</v>
      </c>
      <c r="G1763" s="16">
        <v>3.8490000000000002</v>
      </c>
      <c r="H1763" s="16">
        <v>11.84</v>
      </c>
      <c r="I1763" s="16">
        <v>40.470999999999997</v>
      </c>
      <c r="J1763" s="16">
        <v>4.2110000000000003</v>
      </c>
      <c r="K1763" s="16">
        <v>21.401</v>
      </c>
      <c r="L1763" s="16">
        <v>21.282</v>
      </c>
      <c r="M1763" s="16">
        <v>43.208223209294566</v>
      </c>
      <c r="N1763" s="16">
        <f t="shared" si="81"/>
        <v>2.0189815059714298</v>
      </c>
      <c r="O1763" s="41">
        <f t="shared" si="82"/>
        <v>2.0189815059714298</v>
      </c>
      <c r="P1763" s="1">
        <v>11.128</v>
      </c>
      <c r="Q1763" s="16">
        <v>729.73299999999995</v>
      </c>
      <c r="S1763" s="1"/>
    </row>
    <row r="1764" spans="1:19" x14ac:dyDescent="0.2">
      <c r="A1764" s="42">
        <f t="shared" si="83"/>
        <v>43809</v>
      </c>
      <c r="B1764" s="16">
        <v>0</v>
      </c>
      <c r="C1764" s="16">
        <v>89.218000000000004</v>
      </c>
      <c r="D1764" s="16">
        <v>25.986000000000001</v>
      </c>
      <c r="E1764" s="16">
        <v>23.85</v>
      </c>
      <c r="F1764" s="16">
        <v>30.62</v>
      </c>
      <c r="G1764" s="16">
        <v>3.7839999999999998</v>
      </c>
      <c r="H1764" s="16">
        <v>9.98</v>
      </c>
      <c r="I1764" s="16">
        <v>45.915999999999997</v>
      </c>
      <c r="J1764" s="16">
        <v>3.919</v>
      </c>
      <c r="K1764" s="16">
        <v>19.079999999999998</v>
      </c>
      <c r="L1764" s="16">
        <v>21.263000000000002</v>
      </c>
      <c r="M1764" s="16">
        <v>38.586512782452502</v>
      </c>
      <c r="N1764" s="16">
        <f t="shared" si="81"/>
        <v>2.0223539194157496</v>
      </c>
      <c r="O1764" s="41">
        <f t="shared" si="82"/>
        <v>2.0223539194157496</v>
      </c>
      <c r="P1764" s="1">
        <v>10.512</v>
      </c>
      <c r="Q1764" s="16">
        <v>729.41300000000001</v>
      </c>
      <c r="S1764" s="1"/>
    </row>
    <row r="1765" spans="1:19" x14ac:dyDescent="0.2">
      <c r="A1765" s="42">
        <f t="shared" si="83"/>
        <v>43810</v>
      </c>
      <c r="B1765" s="16">
        <v>9.0169999999999995</v>
      </c>
      <c r="C1765" s="16">
        <v>96.524000000000001</v>
      </c>
      <c r="D1765" s="16">
        <v>24.783999999999999</v>
      </c>
      <c r="E1765" s="16">
        <v>23.43</v>
      </c>
      <c r="F1765" s="16">
        <v>29.38</v>
      </c>
      <c r="G1765" s="16">
        <v>2.5379999999999998</v>
      </c>
      <c r="H1765" s="16">
        <v>10.39</v>
      </c>
      <c r="I1765" s="16">
        <v>352.76600000000002</v>
      </c>
      <c r="J1765" s="16">
        <v>2.121</v>
      </c>
      <c r="K1765" s="16">
        <v>10.315</v>
      </c>
      <c r="L1765" s="16">
        <v>21.247</v>
      </c>
      <c r="M1765" s="16">
        <v>20.977754584169613</v>
      </c>
      <c r="N1765" s="16">
        <f t="shared" si="81"/>
        <v>2.0337134836810096</v>
      </c>
      <c r="O1765" s="41">
        <f t="shared" si="82"/>
        <v>2.0337134836810096</v>
      </c>
      <c r="P1765" s="1">
        <v>5.524</v>
      </c>
      <c r="Q1765" s="16">
        <v>729.93799999999999</v>
      </c>
      <c r="S1765" s="1"/>
    </row>
    <row r="1766" spans="1:19" x14ac:dyDescent="0.2">
      <c r="A1766" s="42">
        <f t="shared" si="83"/>
        <v>43811</v>
      </c>
      <c r="B1766" s="16">
        <v>2.286</v>
      </c>
      <c r="C1766" s="16">
        <v>91.844999999999999</v>
      </c>
      <c r="D1766" s="16">
        <v>25.123999999999999</v>
      </c>
      <c r="E1766" s="16">
        <v>23.55</v>
      </c>
      <c r="F1766" s="16">
        <v>29.58</v>
      </c>
      <c r="G1766" s="16">
        <v>4.2489999999999997</v>
      </c>
      <c r="H1766" s="16">
        <v>13.27</v>
      </c>
      <c r="I1766" s="16">
        <v>43.765000000000001</v>
      </c>
      <c r="J1766" s="16">
        <v>3.3479999999999999</v>
      </c>
      <c r="K1766" s="16">
        <v>16.774999999999999</v>
      </c>
      <c r="L1766" s="16">
        <v>21.274999999999999</v>
      </c>
      <c r="M1766" s="16">
        <v>33.973874358803769</v>
      </c>
      <c r="N1766" s="16">
        <f t="shared" si="81"/>
        <v>2.0252682181105079</v>
      </c>
      <c r="O1766" s="41">
        <f t="shared" si="82"/>
        <v>2.0252682181105079</v>
      </c>
      <c r="P1766" s="1">
        <v>8.7230000000000008</v>
      </c>
      <c r="Q1766" s="16">
        <v>729.75</v>
      </c>
      <c r="S1766" s="1"/>
    </row>
    <row r="1767" spans="1:19" x14ac:dyDescent="0.2">
      <c r="A1767" s="42">
        <f t="shared" si="83"/>
        <v>43812</v>
      </c>
      <c r="B1767" s="16">
        <v>4.0640000000000001</v>
      </c>
      <c r="C1767" s="16">
        <v>92.662999999999997</v>
      </c>
      <c r="D1767" s="16">
        <v>24.92</v>
      </c>
      <c r="E1767" s="16">
        <v>21.62</v>
      </c>
      <c r="F1767" s="16">
        <v>31.1</v>
      </c>
      <c r="G1767" s="16">
        <v>3.419</v>
      </c>
      <c r="H1767" s="16">
        <v>9</v>
      </c>
      <c r="I1767" s="16">
        <v>7.2089999999999996</v>
      </c>
      <c r="J1767" s="16">
        <v>3.375</v>
      </c>
      <c r="K1767" s="16">
        <v>16.591999999999999</v>
      </c>
      <c r="L1767" s="16">
        <v>21.254999999999999</v>
      </c>
      <c r="M1767" s="16">
        <v>33.560882213430538</v>
      </c>
      <c r="N1767" s="16">
        <f t="shared" si="81"/>
        <v>2.0227146946378101</v>
      </c>
      <c r="O1767" s="41">
        <f t="shared" si="82"/>
        <v>2.0227146946378101</v>
      </c>
      <c r="P1767" s="1">
        <v>9.56</v>
      </c>
      <c r="Q1767" s="16">
        <v>729.44200000000001</v>
      </c>
      <c r="S1767" s="1"/>
    </row>
    <row r="1768" spans="1:19" x14ac:dyDescent="0.2">
      <c r="A1768" s="42">
        <f t="shared" si="83"/>
        <v>43813</v>
      </c>
      <c r="B1768" s="16">
        <v>1.143</v>
      </c>
      <c r="C1768" s="16">
        <v>95.456000000000003</v>
      </c>
      <c r="D1768" s="16">
        <v>24.032</v>
      </c>
      <c r="E1768" s="16">
        <v>20.72</v>
      </c>
      <c r="F1768" s="16">
        <v>28.25</v>
      </c>
      <c r="G1768" s="16">
        <v>3.2890000000000001</v>
      </c>
      <c r="H1768" s="16">
        <v>8</v>
      </c>
      <c r="I1768" s="16">
        <v>329.83199999999999</v>
      </c>
      <c r="J1768" s="16">
        <v>3.5209999999999999</v>
      </c>
      <c r="K1768" s="16">
        <v>19.713999999999999</v>
      </c>
      <c r="L1768" s="16">
        <v>21.268999999999998</v>
      </c>
      <c r="M1768" s="16">
        <v>40.02991169052892</v>
      </c>
      <c r="N1768" s="16">
        <f t="shared" si="81"/>
        <v>2.0305321949137123</v>
      </c>
      <c r="O1768" s="41">
        <f t="shared" si="82"/>
        <v>2.0305321949137123</v>
      </c>
      <c r="P1768" s="1">
        <v>12.598000000000001</v>
      </c>
      <c r="Q1768" s="16">
        <v>730.24599999999998</v>
      </c>
      <c r="S1768" s="1"/>
    </row>
    <row r="1769" spans="1:19" x14ac:dyDescent="0.2">
      <c r="A1769" s="42">
        <f t="shared" si="83"/>
        <v>43814</v>
      </c>
      <c r="B1769" s="16">
        <v>0.38100000000000001</v>
      </c>
      <c r="C1769" s="16">
        <v>93.537999999999997</v>
      </c>
      <c r="D1769" s="16">
        <v>24.992000000000001</v>
      </c>
      <c r="E1769" s="16">
        <v>22.92</v>
      </c>
      <c r="F1769" s="16">
        <v>29.58</v>
      </c>
      <c r="G1769" s="16">
        <v>2.9129999999999998</v>
      </c>
      <c r="H1769" s="16">
        <v>8.02</v>
      </c>
      <c r="I1769" s="16">
        <v>353.35300000000001</v>
      </c>
      <c r="J1769" s="16">
        <v>3.1880000000000002</v>
      </c>
      <c r="K1769" s="16">
        <v>15.907</v>
      </c>
      <c r="L1769" s="16">
        <v>21.251999999999999</v>
      </c>
      <c r="M1769" s="16">
        <v>32.368475393703335</v>
      </c>
      <c r="N1769" s="16">
        <f t="shared" si="81"/>
        <v>2.0348573202805893</v>
      </c>
      <c r="O1769" s="41">
        <f t="shared" si="82"/>
        <v>2.0348573202805893</v>
      </c>
      <c r="P1769" s="1">
        <v>8.0210000000000008</v>
      </c>
      <c r="Q1769" s="16">
        <v>730.73299999999995</v>
      </c>
      <c r="S1769" s="1"/>
    </row>
    <row r="1770" spans="1:19" x14ac:dyDescent="0.2">
      <c r="A1770" s="42">
        <f t="shared" si="83"/>
        <v>43815</v>
      </c>
      <c r="B1770" s="16">
        <v>0.63500000000000001</v>
      </c>
      <c r="C1770" s="16">
        <v>97.259</v>
      </c>
      <c r="D1770" s="16">
        <v>24.637</v>
      </c>
      <c r="E1770" s="16">
        <v>22.81</v>
      </c>
      <c r="F1770" s="16">
        <v>29.7</v>
      </c>
      <c r="G1770" s="16">
        <v>2.5880000000000001</v>
      </c>
      <c r="H1770" s="16">
        <v>8.64</v>
      </c>
      <c r="I1770" s="16">
        <v>327.39800000000002</v>
      </c>
      <c r="J1770" s="16">
        <v>2.0470000000000002</v>
      </c>
      <c r="K1770" s="16">
        <v>10.792999999999999</v>
      </c>
      <c r="L1770" s="16">
        <v>21.132000000000001</v>
      </c>
      <c r="M1770" s="16">
        <v>21.967553332578774</v>
      </c>
      <c r="N1770" s="16">
        <f t="shared" si="81"/>
        <v>2.0353519255608985</v>
      </c>
      <c r="O1770" s="41">
        <f t="shared" si="82"/>
        <v>2.0353519255608985</v>
      </c>
      <c r="P1770" s="1">
        <v>6.4029999999999996</v>
      </c>
      <c r="Q1770" s="16">
        <v>729.63300000000004</v>
      </c>
      <c r="S1770" s="1"/>
    </row>
    <row r="1771" spans="1:19" x14ac:dyDescent="0.2">
      <c r="A1771" s="42">
        <f t="shared" si="83"/>
        <v>43816</v>
      </c>
      <c r="B1771" s="16">
        <v>7.1120000000000001</v>
      </c>
      <c r="C1771" s="16">
        <v>99.563000000000002</v>
      </c>
      <c r="D1771" s="16">
        <v>24.718</v>
      </c>
      <c r="E1771" s="16">
        <v>23.29</v>
      </c>
      <c r="F1771" s="16">
        <v>27.49</v>
      </c>
      <c r="G1771" s="16">
        <v>2.4780000000000002</v>
      </c>
      <c r="H1771" s="16">
        <v>9.19</v>
      </c>
      <c r="I1771" s="16">
        <v>298.26600000000002</v>
      </c>
      <c r="J1771" s="16">
        <v>1.796</v>
      </c>
      <c r="K1771" s="16">
        <v>10.284000000000001</v>
      </c>
      <c r="L1771" s="16">
        <v>21.109000000000002</v>
      </c>
      <c r="M1771" s="16">
        <v>20.558196036485004</v>
      </c>
      <c r="N1771" s="16">
        <f t="shared" si="81"/>
        <v>1.9990466779934852</v>
      </c>
      <c r="O1771" s="41">
        <f t="shared" si="82"/>
        <v>1.9990466779934852</v>
      </c>
      <c r="P1771" s="1">
        <v>7.3310000000000004</v>
      </c>
      <c r="Q1771" s="16">
        <v>728.30799999999999</v>
      </c>
      <c r="S1771" s="1"/>
    </row>
    <row r="1772" spans="1:19" x14ac:dyDescent="0.2">
      <c r="A1772" s="42">
        <f t="shared" si="83"/>
        <v>43817</v>
      </c>
      <c r="B1772" s="16">
        <v>18.795999999999999</v>
      </c>
      <c r="C1772" s="16">
        <v>98.278000000000006</v>
      </c>
      <c r="D1772" s="16">
        <v>24.824000000000002</v>
      </c>
      <c r="E1772" s="16">
        <v>23</v>
      </c>
      <c r="F1772" s="16">
        <v>29.36</v>
      </c>
      <c r="G1772" s="16">
        <v>1.9159999999999999</v>
      </c>
      <c r="H1772" s="16">
        <v>6.19</v>
      </c>
      <c r="I1772" s="16">
        <v>299.86599999999999</v>
      </c>
      <c r="J1772" s="16">
        <v>1.623</v>
      </c>
      <c r="K1772" s="16">
        <v>8.516</v>
      </c>
      <c r="L1772" s="16">
        <v>21.100999999999999</v>
      </c>
      <c r="M1772" s="16">
        <v>17.230585265166013</v>
      </c>
      <c r="N1772" s="16">
        <f t="shared" si="81"/>
        <v>2.0233190776380945</v>
      </c>
      <c r="O1772" s="41">
        <f t="shared" si="82"/>
        <v>2.0233190776380945</v>
      </c>
      <c r="P1772" s="1">
        <v>5.49</v>
      </c>
      <c r="Q1772" s="16">
        <v>728.60400000000004</v>
      </c>
      <c r="S1772" s="1"/>
    </row>
    <row r="1773" spans="1:19" x14ac:dyDescent="0.2">
      <c r="A1773" s="42">
        <f t="shared" si="83"/>
        <v>43818</v>
      </c>
      <c r="B1773" s="16">
        <v>7.3659999999999997</v>
      </c>
      <c r="C1773" s="16">
        <v>98.073999999999998</v>
      </c>
      <c r="D1773" s="16">
        <v>24.561</v>
      </c>
      <c r="E1773" s="16">
        <v>22.78</v>
      </c>
      <c r="F1773" s="16">
        <v>29</v>
      </c>
      <c r="G1773" s="16">
        <v>2.5099999999999998</v>
      </c>
      <c r="H1773" s="16">
        <v>8.51</v>
      </c>
      <c r="I1773" s="16">
        <v>333.92700000000002</v>
      </c>
      <c r="J1773" s="16">
        <v>1.5309999999999999</v>
      </c>
      <c r="K1773" s="16">
        <v>7.8040000000000003</v>
      </c>
      <c r="L1773" s="16">
        <v>21.134</v>
      </c>
      <c r="M1773" s="16">
        <v>15.956530416698705</v>
      </c>
      <c r="N1773" s="16">
        <f t="shared" si="81"/>
        <v>2.0446604839439653</v>
      </c>
      <c r="O1773" s="41">
        <f t="shared" si="82"/>
        <v>2.0446604839439653</v>
      </c>
      <c r="P1773" s="1">
        <v>4.1420000000000003</v>
      </c>
      <c r="Q1773" s="16">
        <v>728.88300000000004</v>
      </c>
      <c r="S1773" s="1"/>
    </row>
    <row r="1774" spans="1:19" x14ac:dyDescent="0.2">
      <c r="A1774" s="42">
        <f t="shared" si="83"/>
        <v>43819</v>
      </c>
      <c r="B1774" s="16">
        <v>3.556</v>
      </c>
      <c r="C1774" s="16">
        <v>98.591999999999999</v>
      </c>
      <c r="D1774" s="16">
        <v>24.856999999999999</v>
      </c>
      <c r="E1774" s="16">
        <v>22.36</v>
      </c>
      <c r="F1774" s="16">
        <v>28.57</v>
      </c>
      <c r="G1774" s="16">
        <v>2.7280000000000002</v>
      </c>
      <c r="H1774" s="16">
        <v>8.9</v>
      </c>
      <c r="I1774" s="16">
        <v>320.27499999999998</v>
      </c>
      <c r="J1774" s="16">
        <v>2.15</v>
      </c>
      <c r="K1774" s="16">
        <v>12.422000000000001</v>
      </c>
      <c r="L1774" s="16">
        <v>21.103000000000002</v>
      </c>
      <c r="M1774" s="16">
        <v>25.106812037597837</v>
      </c>
      <c r="N1774" s="16">
        <f t="shared" si="81"/>
        <v>2.0211569825791207</v>
      </c>
      <c r="O1774" s="41">
        <f t="shared" si="82"/>
        <v>2.0211569825791207</v>
      </c>
      <c r="P1774" s="1">
        <v>8.4220000000000006</v>
      </c>
      <c r="Q1774" s="16">
        <v>729.221</v>
      </c>
      <c r="S1774" s="1"/>
    </row>
    <row r="1775" spans="1:19" x14ac:dyDescent="0.2">
      <c r="A1775" s="42">
        <f t="shared" si="83"/>
        <v>43820</v>
      </c>
      <c r="B1775" s="16">
        <v>0.254</v>
      </c>
      <c r="C1775" s="16">
        <v>92.191000000000003</v>
      </c>
      <c r="D1775" s="16">
        <v>26.332000000000001</v>
      </c>
      <c r="E1775" s="16">
        <v>23.96</v>
      </c>
      <c r="F1775" s="16">
        <v>30.48</v>
      </c>
      <c r="G1775" s="16">
        <v>2.9710000000000001</v>
      </c>
      <c r="H1775" s="16">
        <v>8.64</v>
      </c>
      <c r="I1775" s="16">
        <v>32.003999999999998</v>
      </c>
      <c r="J1775" s="16">
        <v>3.5550000000000002</v>
      </c>
      <c r="K1775" s="16">
        <v>17.452999999999999</v>
      </c>
      <c r="L1775" s="16">
        <v>21.068000000000001</v>
      </c>
      <c r="M1775" s="16">
        <v>35.12394516362869</v>
      </c>
      <c r="N1775" s="16">
        <f t="shared" si="81"/>
        <v>2.0124875473344805</v>
      </c>
      <c r="O1775" s="41">
        <f t="shared" si="82"/>
        <v>2.0124875473344805</v>
      </c>
      <c r="P1775" s="1">
        <v>10.196999999999999</v>
      </c>
      <c r="Q1775" s="16">
        <v>728.66300000000001</v>
      </c>
      <c r="S1775" s="1"/>
    </row>
    <row r="1776" spans="1:19" x14ac:dyDescent="0.2">
      <c r="A1776" s="42">
        <f t="shared" si="83"/>
        <v>43821</v>
      </c>
      <c r="B1776" s="16">
        <v>0.38100000000000001</v>
      </c>
      <c r="C1776" s="16">
        <v>95.978999999999999</v>
      </c>
      <c r="D1776" s="16">
        <v>25.739000000000001</v>
      </c>
      <c r="E1776" s="16">
        <v>24.34</v>
      </c>
      <c r="F1776" s="16">
        <v>27.86</v>
      </c>
      <c r="G1776" s="16">
        <v>2.6989999999999998</v>
      </c>
      <c r="H1776" s="16">
        <v>8.94</v>
      </c>
      <c r="I1776" s="16">
        <v>15.507</v>
      </c>
      <c r="J1776" s="16">
        <v>1.6950000000000001</v>
      </c>
      <c r="K1776" s="16">
        <v>7.992</v>
      </c>
      <c r="L1776" s="16">
        <v>21.079000000000001</v>
      </c>
      <c r="M1776" s="16">
        <v>16.543273023232103</v>
      </c>
      <c r="N1776" s="16">
        <f t="shared" si="81"/>
        <v>2.0699791070110241</v>
      </c>
      <c r="O1776" s="41">
        <f t="shared" si="82"/>
        <v>2.0699791070110241</v>
      </c>
      <c r="P1776" s="1">
        <v>4.492</v>
      </c>
      <c r="Q1776" s="16">
        <v>728.91300000000001</v>
      </c>
      <c r="S1776" s="1"/>
    </row>
    <row r="1777" spans="1:19" x14ac:dyDescent="0.2">
      <c r="A1777" s="42">
        <f t="shared" si="83"/>
        <v>43822</v>
      </c>
      <c r="B1777" s="16">
        <v>13.335000000000001</v>
      </c>
      <c r="C1777" s="16">
        <v>97.441000000000003</v>
      </c>
      <c r="D1777" s="16">
        <v>24.933</v>
      </c>
      <c r="E1777" s="16">
        <v>22.86</v>
      </c>
      <c r="F1777" s="16">
        <v>29.79</v>
      </c>
      <c r="G1777" s="16">
        <v>2.5649999999999999</v>
      </c>
      <c r="H1777" s="16">
        <v>8.31</v>
      </c>
      <c r="I1777" s="16">
        <v>335.35</v>
      </c>
      <c r="J1777" s="16">
        <v>2.0619999999999998</v>
      </c>
      <c r="K1777" s="16">
        <v>11.91</v>
      </c>
      <c r="L1777" s="16">
        <v>21.167999999999999</v>
      </c>
      <c r="M1777" s="16">
        <v>24.491125420876145</v>
      </c>
      <c r="N1777" s="16">
        <f t="shared" si="81"/>
        <v>2.0563497414673506</v>
      </c>
      <c r="O1777" s="41">
        <f t="shared" si="82"/>
        <v>2.0563497414673506</v>
      </c>
      <c r="P1777" s="1">
        <v>8.3689999999999998</v>
      </c>
      <c r="Q1777" s="16">
        <v>729.38300000000004</v>
      </c>
      <c r="S1777" s="1"/>
    </row>
    <row r="1778" spans="1:19" x14ac:dyDescent="0.2">
      <c r="A1778" s="42">
        <f t="shared" si="83"/>
        <v>43823</v>
      </c>
      <c r="B1778" s="16">
        <v>62.611000000000004</v>
      </c>
      <c r="C1778" s="16">
        <v>99.983000000000004</v>
      </c>
      <c r="D1778" s="16">
        <v>24.2</v>
      </c>
      <c r="E1778" s="16">
        <v>23.09</v>
      </c>
      <c r="F1778" s="16">
        <v>26.27</v>
      </c>
      <c r="G1778" s="16">
        <v>3.4079999999999999</v>
      </c>
      <c r="H1778" s="16">
        <v>8.92</v>
      </c>
      <c r="I1778" s="16">
        <v>311.00900000000001</v>
      </c>
      <c r="J1778" s="16">
        <v>0.754</v>
      </c>
      <c r="K1778" s="16">
        <v>4.6120000000000001</v>
      </c>
      <c r="L1778" s="16">
        <v>21.199000000000002</v>
      </c>
      <c r="M1778" s="16">
        <v>9.8426914646273964</v>
      </c>
      <c r="N1778" s="16">
        <f t="shared" si="81"/>
        <v>2.1341481926772325</v>
      </c>
      <c r="O1778" s="41">
        <f t="shared" si="82"/>
        <v>2.1341481926772325</v>
      </c>
      <c r="P1778" s="1">
        <v>3.4169999999999998</v>
      </c>
      <c r="Q1778" s="16">
        <v>729.08299999999997</v>
      </c>
      <c r="S1778" s="1"/>
    </row>
    <row r="1779" spans="1:19" x14ac:dyDescent="0.2">
      <c r="A1779" s="42">
        <f t="shared" si="83"/>
        <v>43824</v>
      </c>
      <c r="B1779" s="16">
        <v>0.127</v>
      </c>
      <c r="C1779" s="16">
        <v>94.486000000000004</v>
      </c>
      <c r="D1779" s="16">
        <v>25.515999999999998</v>
      </c>
      <c r="E1779" s="16">
        <v>23.51</v>
      </c>
      <c r="F1779" s="16">
        <v>29.8</v>
      </c>
      <c r="G1779" s="16">
        <v>2.3250000000000002</v>
      </c>
      <c r="H1779" s="16">
        <v>8.94</v>
      </c>
      <c r="I1779" s="16">
        <v>14.24</v>
      </c>
      <c r="J1779" s="16">
        <v>2.4729999999999999</v>
      </c>
      <c r="K1779" s="16">
        <v>11.974</v>
      </c>
      <c r="L1779" s="16">
        <v>21.132999999999999</v>
      </c>
      <c r="M1779" s="16">
        <v>24.114507688306706</v>
      </c>
      <c r="N1779" s="16">
        <f t="shared" si="81"/>
        <v>2.0139057698602558</v>
      </c>
      <c r="O1779" s="41">
        <f t="shared" si="82"/>
        <v>2.0139057698602558</v>
      </c>
      <c r="P1779" s="1">
        <v>7.032</v>
      </c>
      <c r="Q1779" s="16">
        <v>728.65800000000002</v>
      </c>
      <c r="S1779" s="1"/>
    </row>
    <row r="1780" spans="1:19" x14ac:dyDescent="0.2">
      <c r="A1780" s="42">
        <f t="shared" si="83"/>
        <v>43825</v>
      </c>
      <c r="B1780" s="16">
        <v>0.127</v>
      </c>
      <c r="C1780" s="16">
        <v>89.381</v>
      </c>
      <c r="D1780" s="16">
        <v>26.039000000000001</v>
      </c>
      <c r="E1780" s="16">
        <v>23.83</v>
      </c>
      <c r="F1780" s="16">
        <v>30.54</v>
      </c>
      <c r="G1780" s="16">
        <v>3.9020000000000001</v>
      </c>
      <c r="H1780" s="16">
        <v>10.37</v>
      </c>
      <c r="I1780" s="16">
        <v>38.578000000000003</v>
      </c>
      <c r="J1780" s="16">
        <v>3.702</v>
      </c>
      <c r="K1780" s="16">
        <v>16.943999999999999</v>
      </c>
      <c r="L1780" s="16">
        <v>21.187000000000001</v>
      </c>
      <c r="M1780" s="16">
        <v>33.900434332952884</v>
      </c>
      <c r="N1780" s="16">
        <f t="shared" si="81"/>
        <v>2.0007338487342357</v>
      </c>
      <c r="O1780" s="41">
        <f t="shared" si="82"/>
        <v>2.0007338487342357</v>
      </c>
      <c r="P1780" s="1">
        <v>9.4570000000000007</v>
      </c>
      <c r="Q1780" s="16">
        <v>728.63300000000004</v>
      </c>
      <c r="S1780" s="1"/>
    </row>
    <row r="1781" spans="1:19" x14ac:dyDescent="0.2">
      <c r="A1781" s="42">
        <f t="shared" si="83"/>
        <v>43826</v>
      </c>
      <c r="B1781" s="16">
        <v>3.6829999999999998</v>
      </c>
      <c r="C1781" s="16">
        <v>93.936000000000007</v>
      </c>
      <c r="D1781" s="16">
        <v>25.667000000000002</v>
      </c>
      <c r="E1781" s="16">
        <v>23.31</v>
      </c>
      <c r="F1781" s="16">
        <v>29.76</v>
      </c>
      <c r="G1781" s="16">
        <v>2.9449999999999998</v>
      </c>
      <c r="H1781" s="16">
        <v>7.57</v>
      </c>
      <c r="I1781" s="16">
        <v>4.444</v>
      </c>
      <c r="J1781" s="16">
        <v>2.6659999999999999</v>
      </c>
      <c r="K1781" s="16">
        <v>12.250999999999999</v>
      </c>
      <c r="L1781" s="16">
        <v>21.155000000000001</v>
      </c>
      <c r="M1781" s="16">
        <v>24.382866182768893</v>
      </c>
      <c r="N1781" s="16">
        <f t="shared" si="81"/>
        <v>1.9902755842599702</v>
      </c>
      <c r="O1781" s="41">
        <f t="shared" si="82"/>
        <v>1.9902755842599702</v>
      </c>
      <c r="P1781" s="1">
        <v>7.2709999999999999</v>
      </c>
      <c r="Q1781" s="16">
        <v>729.63300000000004</v>
      </c>
      <c r="S1781" s="1"/>
    </row>
    <row r="1782" spans="1:19" x14ac:dyDescent="0.2">
      <c r="A1782" s="42">
        <f t="shared" si="83"/>
        <v>43827</v>
      </c>
      <c r="B1782" s="16">
        <v>2.1589999999999998</v>
      </c>
      <c r="C1782" s="16">
        <v>94.034999999999997</v>
      </c>
      <c r="D1782" s="16">
        <v>25.689</v>
      </c>
      <c r="E1782" s="16">
        <v>24.17</v>
      </c>
      <c r="F1782" s="16">
        <v>30.35</v>
      </c>
      <c r="G1782" s="16">
        <v>2.972</v>
      </c>
      <c r="H1782" s="16">
        <v>10</v>
      </c>
      <c r="I1782" s="16">
        <v>22.02</v>
      </c>
      <c r="J1782" s="16">
        <v>2.6829999999999998</v>
      </c>
      <c r="K1782" s="16">
        <v>12.363</v>
      </c>
      <c r="L1782" s="16">
        <v>21.155999999999999</v>
      </c>
      <c r="M1782" s="16">
        <v>24.799141529297817</v>
      </c>
      <c r="N1782" s="16">
        <f t="shared" si="81"/>
        <v>2.0059161634957388</v>
      </c>
      <c r="O1782" s="41">
        <f t="shared" si="82"/>
        <v>2.0059161634957388</v>
      </c>
      <c r="P1782" s="1">
        <v>6.6360000000000001</v>
      </c>
      <c r="Q1782" s="16">
        <v>729.27099999999996</v>
      </c>
      <c r="S1782" s="1"/>
    </row>
    <row r="1783" spans="1:19" x14ac:dyDescent="0.2">
      <c r="A1783" s="42">
        <f t="shared" si="83"/>
        <v>43828</v>
      </c>
      <c r="B1783" s="16">
        <v>0.127</v>
      </c>
      <c r="C1783" s="16">
        <v>90.396000000000001</v>
      </c>
      <c r="D1783" s="16">
        <v>26.390999999999998</v>
      </c>
      <c r="E1783" s="16">
        <v>23.99</v>
      </c>
      <c r="F1783" s="16">
        <v>31.47</v>
      </c>
      <c r="G1783" s="16">
        <v>2.7189999999999999</v>
      </c>
      <c r="H1783" s="16">
        <v>8.25</v>
      </c>
      <c r="I1783" s="16">
        <v>19.215</v>
      </c>
      <c r="J1783" s="16">
        <v>4.133</v>
      </c>
      <c r="K1783" s="16">
        <v>19.699000000000002</v>
      </c>
      <c r="L1783" s="16">
        <v>21.199000000000002</v>
      </c>
      <c r="M1783" s="16">
        <v>38.931248903799606</v>
      </c>
      <c r="N1783" s="16">
        <f t="shared" si="81"/>
        <v>1.9763058482054725</v>
      </c>
      <c r="O1783" s="41">
        <f t="shared" si="82"/>
        <v>1.9763058482054725</v>
      </c>
      <c r="P1783" s="1">
        <v>11.121</v>
      </c>
      <c r="Q1783" s="16">
        <v>728.904</v>
      </c>
      <c r="S1783" s="1"/>
    </row>
    <row r="1784" spans="1:19" x14ac:dyDescent="0.2">
      <c r="A1784" s="42">
        <f t="shared" si="83"/>
        <v>43829</v>
      </c>
      <c r="B1784" s="16">
        <v>2.794</v>
      </c>
      <c r="C1784" s="16">
        <v>96.042000000000002</v>
      </c>
      <c r="D1784" s="16">
        <v>25.111000000000001</v>
      </c>
      <c r="E1784" s="16">
        <v>23.63</v>
      </c>
      <c r="F1784" s="16">
        <v>28.92</v>
      </c>
      <c r="G1784" s="16">
        <v>3.7330000000000001</v>
      </c>
      <c r="H1784" s="16">
        <v>9.07</v>
      </c>
      <c r="I1784" s="16">
        <v>350.423</v>
      </c>
      <c r="J1784" s="16">
        <v>2.7429999999999999</v>
      </c>
      <c r="K1784" s="16">
        <v>14.797000000000001</v>
      </c>
      <c r="L1784" s="16">
        <v>21.219000000000001</v>
      </c>
      <c r="M1784" s="16">
        <v>29.56298000616896</v>
      </c>
      <c r="N1784" s="16">
        <f t="shared" si="81"/>
        <v>1.9979036295309156</v>
      </c>
      <c r="O1784" s="41">
        <f t="shared" si="82"/>
        <v>1.9979036295309156</v>
      </c>
      <c r="P1784" s="1">
        <v>8.8059999999999992</v>
      </c>
      <c r="Q1784" s="16">
        <v>729.55</v>
      </c>
      <c r="S1784" s="1"/>
    </row>
    <row r="1785" spans="1:19" x14ac:dyDescent="0.2">
      <c r="A1785" s="42">
        <f t="shared" si="83"/>
        <v>43830</v>
      </c>
      <c r="B1785" s="16">
        <v>3.302</v>
      </c>
      <c r="C1785" s="16">
        <v>95.659000000000006</v>
      </c>
      <c r="D1785" s="16">
        <v>24.559000000000001</v>
      </c>
      <c r="E1785" s="16">
        <v>22.31</v>
      </c>
      <c r="F1785" s="16">
        <v>27.89</v>
      </c>
      <c r="G1785" s="16">
        <v>3.7869999999999999</v>
      </c>
      <c r="H1785" s="16">
        <v>8.51</v>
      </c>
      <c r="I1785" s="16">
        <v>347.89699999999999</v>
      </c>
      <c r="J1785" s="16">
        <v>1.952</v>
      </c>
      <c r="K1785" s="16">
        <v>10.211</v>
      </c>
      <c r="L1785" s="16">
        <v>21.297999999999998</v>
      </c>
      <c r="M1785" s="16">
        <v>20.247501527120537</v>
      </c>
      <c r="N1785" s="16">
        <f t="shared" si="81"/>
        <v>1.9829107361786835</v>
      </c>
      <c r="O1785" s="41">
        <f t="shared" si="82"/>
        <v>1.9829107361786835</v>
      </c>
      <c r="P1785" s="1">
        <v>5.476</v>
      </c>
      <c r="Q1785" s="16">
        <v>730.68299999999999</v>
      </c>
      <c r="S1785" s="1"/>
    </row>
    <row r="1786" spans="1:19" x14ac:dyDescent="0.2">
      <c r="A1786" s="42">
        <v>43831</v>
      </c>
      <c r="B1786" s="16">
        <v>19.558</v>
      </c>
      <c r="C1786" s="16">
        <v>99.045000000000002</v>
      </c>
      <c r="D1786" s="16">
        <v>23.86</v>
      </c>
      <c r="E1786" s="16">
        <v>22.52</v>
      </c>
      <c r="F1786" s="16">
        <v>25.54</v>
      </c>
      <c r="G1786" s="16">
        <v>2.9279999999999999</v>
      </c>
      <c r="H1786" s="16">
        <v>8.33</v>
      </c>
      <c r="I1786" s="16">
        <v>345.01299999999998</v>
      </c>
      <c r="J1786" s="41">
        <v>1.288</v>
      </c>
      <c r="K1786" s="16">
        <v>7.125</v>
      </c>
      <c r="L1786" s="16">
        <v>21.375</v>
      </c>
      <c r="M1786" s="139">
        <v>14.866075632858623</v>
      </c>
      <c r="P1786" s="1">
        <v>4.0199999999999996</v>
      </c>
      <c r="Q1786" s="16">
        <v>730.65800000000002</v>
      </c>
      <c r="S1786" s="1"/>
    </row>
    <row r="1787" spans="1:19" x14ac:dyDescent="0.2">
      <c r="A1787" s="42">
        <f t="shared" ref="A1787:A1850" si="84">A1786+1</f>
        <v>43832</v>
      </c>
      <c r="B1787" s="16">
        <v>20.193000000000001</v>
      </c>
      <c r="C1787" s="16">
        <v>94.373000000000005</v>
      </c>
      <c r="D1787" s="16">
        <v>24.376000000000001</v>
      </c>
      <c r="E1787" s="16">
        <v>22.68</v>
      </c>
      <c r="F1787" s="16">
        <v>29.02</v>
      </c>
      <c r="G1787" s="16">
        <v>2.6509999999999998</v>
      </c>
      <c r="H1787" s="16">
        <v>10.210000000000001</v>
      </c>
      <c r="I1787" s="16">
        <v>343.089</v>
      </c>
      <c r="J1787" s="41">
        <v>2.613</v>
      </c>
      <c r="K1787" s="16">
        <v>12.944000000000001</v>
      </c>
      <c r="L1787" s="16">
        <v>21.39</v>
      </c>
      <c r="M1787" s="139">
        <v>25.537429789175285</v>
      </c>
      <c r="P1787" s="1">
        <v>7.1719999999999997</v>
      </c>
      <c r="Q1787" s="16">
        <v>730.81299999999999</v>
      </c>
      <c r="S1787" s="1"/>
    </row>
    <row r="1788" spans="1:19" x14ac:dyDescent="0.2">
      <c r="A1788" s="42">
        <f t="shared" si="84"/>
        <v>43833</v>
      </c>
      <c r="B1788" s="16">
        <v>0.254</v>
      </c>
      <c r="C1788" s="16">
        <v>91.638999999999996</v>
      </c>
      <c r="D1788" s="16">
        <v>24.998000000000001</v>
      </c>
      <c r="E1788" s="16">
        <v>22.86</v>
      </c>
      <c r="F1788" s="16">
        <v>29.05</v>
      </c>
      <c r="G1788" s="16">
        <v>2.9820000000000002</v>
      </c>
      <c r="H1788" s="16">
        <v>8.6</v>
      </c>
      <c r="I1788" s="16">
        <v>343.09399999999999</v>
      </c>
      <c r="J1788" s="41">
        <v>3.9359999999999999</v>
      </c>
      <c r="K1788" s="16">
        <v>20.349</v>
      </c>
      <c r="L1788" s="16">
        <v>21.414999999999999</v>
      </c>
      <c r="M1788" s="139">
        <v>39.303373834787585</v>
      </c>
      <c r="P1788" s="1">
        <v>10.27</v>
      </c>
      <c r="Q1788" s="16">
        <v>731.83799999999997</v>
      </c>
      <c r="S1788" s="1"/>
    </row>
    <row r="1789" spans="1:19" x14ac:dyDescent="0.2">
      <c r="A1789" s="42">
        <f t="shared" si="84"/>
        <v>43834</v>
      </c>
      <c r="B1789" s="16">
        <v>0.127</v>
      </c>
      <c r="C1789" s="16">
        <v>91.132999999999996</v>
      </c>
      <c r="D1789" s="16">
        <v>25.100999999999999</v>
      </c>
      <c r="E1789" s="16">
        <v>22.57</v>
      </c>
      <c r="F1789" s="16">
        <v>28.76</v>
      </c>
      <c r="G1789" s="16">
        <v>4.2380000000000004</v>
      </c>
      <c r="H1789" s="16">
        <v>9.8000000000000007</v>
      </c>
      <c r="I1789" s="16">
        <v>349.06799999999998</v>
      </c>
      <c r="J1789" s="41">
        <v>4.0350000000000001</v>
      </c>
      <c r="K1789" s="16">
        <v>21.190999999999999</v>
      </c>
      <c r="L1789" s="16">
        <v>21.463000000000001</v>
      </c>
      <c r="M1789" s="139">
        <v>40.625035100012354</v>
      </c>
      <c r="P1789" s="1">
        <v>10.361000000000001</v>
      </c>
      <c r="Q1789" s="16">
        <v>732.67100000000005</v>
      </c>
      <c r="S1789" s="1"/>
    </row>
    <row r="1790" spans="1:19" x14ac:dyDescent="0.2">
      <c r="A1790" s="42">
        <f t="shared" si="84"/>
        <v>43835</v>
      </c>
      <c r="B1790" s="16">
        <v>0</v>
      </c>
      <c r="C1790" s="16">
        <v>86.037000000000006</v>
      </c>
      <c r="D1790" s="16">
        <v>25.161000000000001</v>
      </c>
      <c r="E1790" s="16">
        <v>23.28</v>
      </c>
      <c r="F1790" s="16">
        <v>28.8</v>
      </c>
      <c r="G1790" s="16">
        <v>4.2030000000000003</v>
      </c>
      <c r="H1790" s="16">
        <v>10.82</v>
      </c>
      <c r="I1790" s="16">
        <v>7.4269999999999996</v>
      </c>
      <c r="J1790" s="41">
        <v>3.8639999999999999</v>
      </c>
      <c r="K1790" s="16">
        <v>17.146000000000001</v>
      </c>
      <c r="L1790" s="16">
        <v>21.634</v>
      </c>
      <c r="M1790" s="139">
        <v>32.799697945493669</v>
      </c>
      <c r="P1790" s="1">
        <v>7.77</v>
      </c>
      <c r="Q1790" s="16">
        <v>733.34199999999998</v>
      </c>
      <c r="S1790" s="1"/>
    </row>
    <row r="1791" spans="1:19" x14ac:dyDescent="0.2">
      <c r="A1791" s="42">
        <f t="shared" si="84"/>
        <v>43836</v>
      </c>
      <c r="B1791" s="16">
        <v>0</v>
      </c>
      <c r="C1791" s="16">
        <v>85.070999999999998</v>
      </c>
      <c r="D1791" s="16">
        <v>25.262</v>
      </c>
      <c r="E1791" s="16">
        <v>22.93</v>
      </c>
      <c r="F1791" s="16">
        <v>29.98</v>
      </c>
      <c r="G1791" s="16">
        <v>3.5790000000000002</v>
      </c>
      <c r="H1791" s="16">
        <v>9.25</v>
      </c>
      <c r="I1791" s="16">
        <v>7.0179999999999998</v>
      </c>
      <c r="J1791" s="41">
        <v>4.0709999999999997</v>
      </c>
      <c r="K1791" s="16">
        <v>18.687000000000001</v>
      </c>
      <c r="L1791" s="16">
        <v>21.666</v>
      </c>
      <c r="M1791" s="139">
        <v>36.263302364682431</v>
      </c>
      <c r="P1791" s="1">
        <v>9.1479999999999997</v>
      </c>
      <c r="Q1791" s="16">
        <v>731.92100000000005</v>
      </c>
      <c r="S1791" s="1"/>
    </row>
    <row r="1792" spans="1:19" x14ac:dyDescent="0.2">
      <c r="A1792" s="42">
        <f t="shared" si="84"/>
        <v>43837</v>
      </c>
      <c r="B1792" s="16">
        <v>0.76200000000000001</v>
      </c>
      <c r="C1792" s="16">
        <v>85.965999999999994</v>
      </c>
      <c r="D1792" s="16">
        <v>24.99</v>
      </c>
      <c r="E1792" s="16">
        <v>22.92</v>
      </c>
      <c r="F1792" s="16">
        <v>29.08</v>
      </c>
      <c r="G1792" s="16">
        <v>3.7410000000000001</v>
      </c>
      <c r="H1792" s="16">
        <v>9.2899999999999991</v>
      </c>
      <c r="I1792" s="16">
        <v>6.9009999999999998</v>
      </c>
      <c r="J1792" s="41">
        <v>3.67</v>
      </c>
      <c r="K1792" s="16">
        <v>17.128</v>
      </c>
      <c r="L1792" s="16">
        <v>21.649000000000001</v>
      </c>
      <c r="M1792" s="139">
        <v>33.328120531498428</v>
      </c>
      <c r="P1792" s="1">
        <v>8.0329999999999995</v>
      </c>
      <c r="Q1792" s="16">
        <v>731.66300000000001</v>
      </c>
      <c r="S1792" s="1"/>
    </row>
    <row r="1793" spans="1:19" x14ac:dyDescent="0.2">
      <c r="A1793" s="42">
        <f t="shared" si="84"/>
        <v>43838</v>
      </c>
      <c r="B1793" s="16">
        <v>0</v>
      </c>
      <c r="C1793" s="16">
        <v>86.358000000000004</v>
      </c>
      <c r="D1793" s="16">
        <v>25.585999999999999</v>
      </c>
      <c r="E1793" s="16">
        <v>23.39</v>
      </c>
      <c r="F1793" s="16">
        <v>29.05</v>
      </c>
      <c r="G1793" s="16">
        <v>4.4589999999999996</v>
      </c>
      <c r="H1793" s="16">
        <v>13.19</v>
      </c>
      <c r="I1793" s="16">
        <v>31.22</v>
      </c>
      <c r="J1793" s="41">
        <v>4.5110000000000001</v>
      </c>
      <c r="K1793" s="16">
        <v>20.827999999999999</v>
      </c>
      <c r="L1793" s="16">
        <v>21.66</v>
      </c>
      <c r="M1793" s="139">
        <v>40.804401563149348</v>
      </c>
      <c r="P1793" s="1">
        <v>11.231</v>
      </c>
      <c r="Q1793" s="16">
        <v>731.44200000000001</v>
      </c>
      <c r="S1793" s="1"/>
    </row>
    <row r="1794" spans="1:19" x14ac:dyDescent="0.2">
      <c r="A1794" s="42">
        <f t="shared" si="84"/>
        <v>43839</v>
      </c>
      <c r="B1794" s="16">
        <v>0</v>
      </c>
      <c r="C1794" s="16">
        <v>86.156999999999996</v>
      </c>
      <c r="D1794" s="16">
        <v>25.728000000000002</v>
      </c>
      <c r="E1794" s="16">
        <v>23.64</v>
      </c>
      <c r="F1794" s="16">
        <v>29.45</v>
      </c>
      <c r="G1794" s="16">
        <v>4.6529999999999996</v>
      </c>
      <c r="H1794" s="16">
        <v>15.07</v>
      </c>
      <c r="I1794" s="16">
        <v>33.722000000000001</v>
      </c>
      <c r="J1794" s="41">
        <v>4.7949999999999999</v>
      </c>
      <c r="K1794" s="16">
        <v>22.917000000000002</v>
      </c>
      <c r="L1794" s="16">
        <v>21.7</v>
      </c>
      <c r="M1794" s="139">
        <v>45.08958387153352</v>
      </c>
      <c r="P1794" s="1">
        <v>12.616</v>
      </c>
      <c r="Q1794" s="16">
        <v>730.68299999999999</v>
      </c>
      <c r="S1794" s="1"/>
    </row>
    <row r="1795" spans="1:19" x14ac:dyDescent="0.2">
      <c r="A1795" s="42">
        <f t="shared" si="84"/>
        <v>43840</v>
      </c>
      <c r="B1795" s="16">
        <v>0</v>
      </c>
      <c r="C1795" s="16">
        <v>86.007999999999996</v>
      </c>
      <c r="D1795" s="16">
        <v>25.54</v>
      </c>
      <c r="E1795" s="16">
        <v>23.12</v>
      </c>
      <c r="F1795" s="16">
        <v>29.53</v>
      </c>
      <c r="G1795" s="16">
        <v>3.9239999999999999</v>
      </c>
      <c r="H1795" s="16">
        <v>11.96</v>
      </c>
      <c r="I1795" s="16">
        <v>22.138999999999999</v>
      </c>
      <c r="J1795" s="41">
        <v>4.532</v>
      </c>
      <c r="K1795" s="16">
        <v>21.527999999999999</v>
      </c>
      <c r="L1795" s="16">
        <v>21.73</v>
      </c>
      <c r="M1795" s="139">
        <v>42.081566812711515</v>
      </c>
      <c r="P1795" s="1">
        <v>11.073</v>
      </c>
      <c r="Q1795" s="16">
        <v>728.86300000000006</v>
      </c>
      <c r="S1795" s="1"/>
    </row>
    <row r="1796" spans="1:19" x14ac:dyDescent="0.2">
      <c r="A1796" s="42">
        <f t="shared" si="84"/>
        <v>43841</v>
      </c>
      <c r="B1796" s="16">
        <v>0</v>
      </c>
      <c r="C1796" s="16">
        <v>88.23</v>
      </c>
      <c r="D1796" s="16">
        <v>25.795999999999999</v>
      </c>
      <c r="E1796" s="16">
        <v>23.53</v>
      </c>
      <c r="F1796" s="16">
        <v>30.34</v>
      </c>
      <c r="G1796" s="16">
        <v>3.1349999999999998</v>
      </c>
      <c r="H1796" s="16">
        <v>9.17</v>
      </c>
      <c r="I1796" s="16">
        <v>12.391999999999999</v>
      </c>
      <c r="J1796" s="41">
        <v>3.6640000000000001</v>
      </c>
      <c r="K1796" s="16">
        <v>17.878</v>
      </c>
      <c r="L1796" s="16">
        <v>21.713000000000001</v>
      </c>
      <c r="M1796" s="139">
        <v>35.377788452981534</v>
      </c>
      <c r="P1796" s="1">
        <v>8.9559999999999995</v>
      </c>
      <c r="Q1796" s="16">
        <v>729.26700000000005</v>
      </c>
      <c r="S1796" s="1"/>
    </row>
    <row r="1797" spans="1:19" x14ac:dyDescent="0.2">
      <c r="A1797" s="42">
        <f t="shared" si="84"/>
        <v>43842</v>
      </c>
      <c r="B1797" s="16">
        <v>0</v>
      </c>
      <c r="C1797" s="16">
        <v>90.691999999999993</v>
      </c>
      <c r="D1797" s="16">
        <v>25.52</v>
      </c>
      <c r="E1797" s="16">
        <v>23.41</v>
      </c>
      <c r="F1797" s="16">
        <v>30.05</v>
      </c>
      <c r="G1797" s="16">
        <v>3.621</v>
      </c>
      <c r="H1797" s="16">
        <v>9.39</v>
      </c>
      <c r="I1797" s="16">
        <v>357.548</v>
      </c>
      <c r="J1797" s="41">
        <v>3.887</v>
      </c>
      <c r="K1797" s="16">
        <v>19.420999999999999</v>
      </c>
      <c r="L1797" s="16">
        <v>21.762</v>
      </c>
      <c r="M1797" s="139">
        <v>38.20056384659847</v>
      </c>
      <c r="P1797" s="1">
        <v>9.9540000000000006</v>
      </c>
      <c r="Q1797" s="16">
        <v>729.74199999999996</v>
      </c>
      <c r="S1797" s="1"/>
    </row>
    <row r="1798" spans="1:19" x14ac:dyDescent="0.2">
      <c r="A1798" s="42">
        <f t="shared" si="84"/>
        <v>43843</v>
      </c>
      <c r="B1798" s="16">
        <v>0</v>
      </c>
      <c r="C1798" s="16">
        <v>88.191000000000003</v>
      </c>
      <c r="D1798" s="16">
        <v>25.614000000000001</v>
      </c>
      <c r="E1798" s="16">
        <v>23.63</v>
      </c>
      <c r="F1798" s="16">
        <v>30.2</v>
      </c>
      <c r="G1798" s="16">
        <v>4.2779999999999996</v>
      </c>
      <c r="H1798" s="16">
        <v>10.07</v>
      </c>
      <c r="I1798" s="16">
        <v>3.6949999999999998</v>
      </c>
      <c r="J1798" s="41">
        <v>4.1029999999999998</v>
      </c>
      <c r="K1798" s="16">
        <v>18.908999999999999</v>
      </c>
      <c r="L1798" s="16">
        <v>21.824999999999999</v>
      </c>
      <c r="M1798" s="139">
        <v>37.244720310141545</v>
      </c>
      <c r="P1798" s="1">
        <v>9.1560000000000006</v>
      </c>
      <c r="Q1798" s="16">
        <v>729.47500000000002</v>
      </c>
      <c r="S1798" s="1"/>
    </row>
    <row r="1799" spans="1:19" x14ac:dyDescent="0.2">
      <c r="A1799" s="42">
        <f t="shared" si="84"/>
        <v>43844</v>
      </c>
      <c r="B1799" s="16">
        <v>0</v>
      </c>
      <c r="C1799" s="16">
        <v>88.009</v>
      </c>
      <c r="D1799" s="16">
        <v>25.12</v>
      </c>
      <c r="E1799" s="16">
        <v>23.49</v>
      </c>
      <c r="F1799" s="16">
        <v>28.99</v>
      </c>
      <c r="G1799" s="16">
        <v>4.1710000000000003</v>
      </c>
      <c r="H1799" s="16">
        <v>12.09</v>
      </c>
      <c r="I1799" s="16">
        <v>25.082000000000001</v>
      </c>
      <c r="J1799" s="41">
        <v>3.8929999999999998</v>
      </c>
      <c r="K1799" s="16">
        <v>18.922000000000001</v>
      </c>
      <c r="L1799" s="16">
        <v>21.931000000000001</v>
      </c>
      <c r="M1799" s="139">
        <v>37.546429216343078</v>
      </c>
      <c r="P1799" s="1">
        <v>11.631</v>
      </c>
      <c r="Q1799" s="16">
        <v>729.40800000000002</v>
      </c>
      <c r="S1799" s="1"/>
    </row>
    <row r="1800" spans="1:19" x14ac:dyDescent="0.2">
      <c r="A1800" s="42">
        <f t="shared" si="84"/>
        <v>43845</v>
      </c>
      <c r="B1800" s="16">
        <v>0</v>
      </c>
      <c r="C1800" s="16">
        <v>87.47</v>
      </c>
      <c r="D1800" s="16">
        <v>24.908999999999999</v>
      </c>
      <c r="E1800" s="16">
        <v>22.92</v>
      </c>
      <c r="F1800" s="16">
        <v>28.94</v>
      </c>
      <c r="G1800" s="16">
        <v>3.847</v>
      </c>
      <c r="H1800" s="16">
        <v>9.86</v>
      </c>
      <c r="I1800" s="16">
        <v>9.58</v>
      </c>
      <c r="J1800" s="41">
        <v>3.8620000000000001</v>
      </c>
      <c r="K1800" s="16">
        <v>18.231999999999999</v>
      </c>
      <c r="L1800" s="16">
        <v>22.018999999999998</v>
      </c>
      <c r="M1800" s="139">
        <v>36.200403142541902</v>
      </c>
      <c r="P1800" s="1">
        <v>9.3740000000000006</v>
      </c>
      <c r="Q1800" s="16">
        <v>729.471</v>
      </c>
      <c r="S1800" s="1"/>
    </row>
    <row r="1801" spans="1:19" x14ac:dyDescent="0.2">
      <c r="A1801" s="42">
        <f t="shared" si="84"/>
        <v>43846</v>
      </c>
      <c r="B1801" s="16">
        <v>0</v>
      </c>
      <c r="C1801" s="16">
        <v>87.838999999999999</v>
      </c>
      <c r="D1801" s="16">
        <v>25.611999999999998</v>
      </c>
      <c r="E1801" s="16">
        <v>22.97</v>
      </c>
      <c r="F1801" s="16">
        <v>29.84</v>
      </c>
      <c r="G1801" s="16">
        <v>3.996</v>
      </c>
      <c r="H1801" s="16">
        <v>9.94</v>
      </c>
      <c r="I1801" s="16">
        <v>357.70100000000002</v>
      </c>
      <c r="J1801" s="41">
        <v>4.2809999999999997</v>
      </c>
      <c r="K1801" s="16">
        <v>20.916</v>
      </c>
      <c r="L1801" s="16">
        <v>21.978000000000002</v>
      </c>
      <c r="M1801" s="139">
        <v>42.041563598630383</v>
      </c>
      <c r="P1801" s="1">
        <v>11.138</v>
      </c>
      <c r="Q1801" s="16">
        <v>729.57500000000005</v>
      </c>
      <c r="S1801" s="1"/>
    </row>
    <row r="1802" spans="1:19" x14ac:dyDescent="0.2">
      <c r="A1802" s="42">
        <f t="shared" si="84"/>
        <v>43847</v>
      </c>
      <c r="B1802" s="16">
        <v>0</v>
      </c>
      <c r="C1802" s="16">
        <v>92.63</v>
      </c>
      <c r="D1802" s="16">
        <v>25.247</v>
      </c>
      <c r="E1802" s="16">
        <v>23.55</v>
      </c>
      <c r="F1802" s="16">
        <v>28.49</v>
      </c>
      <c r="G1802" s="16">
        <v>3.5070000000000001</v>
      </c>
      <c r="H1802" s="16">
        <v>9.4499999999999993</v>
      </c>
      <c r="I1802" s="16">
        <v>11.981999999999999</v>
      </c>
      <c r="J1802" s="41">
        <v>2.63</v>
      </c>
      <c r="K1802" s="16">
        <v>12.284000000000001</v>
      </c>
      <c r="L1802" s="16">
        <v>21.998999999999999</v>
      </c>
      <c r="M1802" s="139">
        <v>24.621157466647425</v>
      </c>
      <c r="P1802" s="1">
        <v>7.5279999999999996</v>
      </c>
      <c r="Q1802" s="16">
        <v>729.05399999999997</v>
      </c>
      <c r="S1802" s="1"/>
    </row>
    <row r="1803" spans="1:19" x14ac:dyDescent="0.2">
      <c r="A1803" s="42">
        <f t="shared" si="84"/>
        <v>43848</v>
      </c>
      <c r="B1803" s="16">
        <v>0</v>
      </c>
      <c r="C1803" s="16">
        <v>95.674999999999997</v>
      </c>
      <c r="D1803" s="16">
        <v>24.622</v>
      </c>
      <c r="E1803" s="16">
        <v>23.45</v>
      </c>
      <c r="F1803" s="16">
        <v>27.05</v>
      </c>
      <c r="G1803" s="16">
        <v>3.2189999999999999</v>
      </c>
      <c r="H1803" s="16">
        <v>7.82</v>
      </c>
      <c r="I1803" s="16">
        <v>5.6520000000000001</v>
      </c>
      <c r="J1803" s="41">
        <v>1.8839999999999999</v>
      </c>
      <c r="K1803" s="16">
        <v>9.4</v>
      </c>
      <c r="L1803" s="16">
        <v>22.041</v>
      </c>
      <c r="M1803" s="139">
        <v>19.048614705112374</v>
      </c>
      <c r="P1803" s="1">
        <v>6.274</v>
      </c>
      <c r="Q1803" s="16">
        <v>729.24199999999996</v>
      </c>
      <c r="S1803" s="1"/>
    </row>
    <row r="1804" spans="1:19" x14ac:dyDescent="0.2">
      <c r="A1804" s="42">
        <f t="shared" si="84"/>
        <v>43849</v>
      </c>
      <c r="B1804" s="16">
        <v>0</v>
      </c>
      <c r="C1804" s="16">
        <v>91.576999999999998</v>
      </c>
      <c r="D1804" s="16">
        <v>25.268999999999998</v>
      </c>
      <c r="E1804" s="16">
        <v>23.39</v>
      </c>
      <c r="F1804" s="16">
        <v>29.25</v>
      </c>
      <c r="G1804" s="16">
        <v>3.5190000000000001</v>
      </c>
      <c r="H1804" s="16">
        <v>8.6</v>
      </c>
      <c r="I1804" s="16">
        <v>357.24700000000001</v>
      </c>
      <c r="J1804" s="41">
        <v>3.1869999999999998</v>
      </c>
      <c r="K1804" s="16">
        <v>14.882</v>
      </c>
      <c r="L1804" s="16">
        <v>22.125</v>
      </c>
      <c r="M1804" s="139">
        <v>29.912900129340844</v>
      </c>
      <c r="P1804" s="1">
        <v>8.5250000000000004</v>
      </c>
      <c r="Q1804" s="16">
        <v>729.42899999999997</v>
      </c>
      <c r="S1804" s="1"/>
    </row>
    <row r="1805" spans="1:19" x14ac:dyDescent="0.2">
      <c r="A1805" s="42">
        <f t="shared" si="84"/>
        <v>43850</v>
      </c>
      <c r="B1805" s="16">
        <v>0</v>
      </c>
      <c r="C1805" s="16">
        <v>91.27</v>
      </c>
      <c r="D1805" s="16">
        <v>25.141999999999999</v>
      </c>
      <c r="E1805" s="16">
        <v>23.39</v>
      </c>
      <c r="F1805" s="16">
        <v>29.67</v>
      </c>
      <c r="G1805" s="16">
        <v>4.4740000000000002</v>
      </c>
      <c r="H1805" s="16">
        <v>9.82</v>
      </c>
      <c r="I1805" s="16">
        <v>355.64600000000002</v>
      </c>
      <c r="J1805" s="41">
        <v>3.4620000000000002</v>
      </c>
      <c r="K1805" s="16">
        <v>16.556999999999999</v>
      </c>
      <c r="L1805" s="16">
        <v>22.213999999999999</v>
      </c>
      <c r="M1805" s="139">
        <v>33.796322296305448</v>
      </c>
      <c r="P1805" s="1">
        <v>9.6609999999999996</v>
      </c>
      <c r="Q1805" s="16">
        <v>730.596</v>
      </c>
      <c r="S1805" s="1"/>
    </row>
    <row r="1806" spans="1:19" x14ac:dyDescent="0.2">
      <c r="A1806" s="42">
        <f t="shared" si="84"/>
        <v>43851</v>
      </c>
      <c r="B1806" s="16">
        <v>0</v>
      </c>
      <c r="C1806" s="16">
        <v>92.15</v>
      </c>
      <c r="D1806" s="16">
        <v>24.863</v>
      </c>
      <c r="E1806" s="16">
        <v>23.34</v>
      </c>
      <c r="F1806" s="16">
        <v>28.32</v>
      </c>
      <c r="G1806" s="16">
        <v>4.6420000000000003</v>
      </c>
      <c r="H1806" s="16">
        <v>10.98</v>
      </c>
      <c r="I1806" s="16">
        <v>348.56099999999998</v>
      </c>
      <c r="J1806" s="41">
        <v>3.5720000000000001</v>
      </c>
      <c r="K1806" s="16">
        <v>18.356000000000002</v>
      </c>
      <c r="L1806" s="16">
        <v>22.289000000000001</v>
      </c>
      <c r="M1806" s="139">
        <v>37.520768407310477</v>
      </c>
      <c r="P1806" s="1">
        <v>10.769</v>
      </c>
      <c r="Q1806" s="16">
        <v>731.25800000000004</v>
      </c>
      <c r="S1806" s="1"/>
    </row>
    <row r="1807" spans="1:19" x14ac:dyDescent="0.2">
      <c r="A1807" s="42">
        <f t="shared" si="84"/>
        <v>43852</v>
      </c>
      <c r="B1807" s="16">
        <v>9.7789999999999999</v>
      </c>
      <c r="C1807" s="16">
        <v>99.114000000000004</v>
      </c>
      <c r="D1807" s="16">
        <v>23.123999999999999</v>
      </c>
      <c r="E1807" s="16">
        <v>22.05</v>
      </c>
      <c r="F1807" s="16">
        <v>25.56</v>
      </c>
      <c r="G1807" s="16">
        <v>3.6829999999999998</v>
      </c>
      <c r="H1807" s="16">
        <v>8.8800000000000008</v>
      </c>
      <c r="I1807" s="16">
        <v>331.87400000000002</v>
      </c>
      <c r="J1807" s="41">
        <v>1.369</v>
      </c>
      <c r="K1807" s="16">
        <v>7.9669999999999996</v>
      </c>
      <c r="L1807" s="16">
        <v>22.375</v>
      </c>
      <c r="M1807" s="139">
        <v>16.876777140625553</v>
      </c>
      <c r="P1807" s="1">
        <v>5.34</v>
      </c>
      <c r="Q1807" s="16">
        <v>731.42899999999997</v>
      </c>
      <c r="S1807" s="1"/>
    </row>
    <row r="1808" spans="1:19" x14ac:dyDescent="0.2">
      <c r="A1808" s="42">
        <f t="shared" si="84"/>
        <v>43853</v>
      </c>
      <c r="B1808" s="16">
        <v>7.4930000000000003</v>
      </c>
      <c r="C1808" s="16">
        <v>97.971000000000004</v>
      </c>
      <c r="D1808" s="16">
        <v>23.271999999999998</v>
      </c>
      <c r="E1808" s="16">
        <v>21.89</v>
      </c>
      <c r="F1808" s="16">
        <v>26.8</v>
      </c>
      <c r="G1808" s="16">
        <v>2.5299999999999998</v>
      </c>
      <c r="H1808" s="16">
        <v>6.98</v>
      </c>
      <c r="I1808" s="16">
        <v>8.8209999999999997</v>
      </c>
      <c r="J1808" s="41">
        <v>1.462</v>
      </c>
      <c r="K1808" s="16">
        <v>7.2619999999999996</v>
      </c>
      <c r="L1808" s="16">
        <v>22.419</v>
      </c>
      <c r="M1808" s="139">
        <v>15.478479048424624</v>
      </c>
      <c r="P1808" s="1">
        <v>4.4580000000000002</v>
      </c>
      <c r="Q1808" s="16">
        <v>731.18799999999999</v>
      </c>
      <c r="S1808" s="1"/>
    </row>
    <row r="1809" spans="1:19" x14ac:dyDescent="0.2">
      <c r="A1809" s="42">
        <f t="shared" si="84"/>
        <v>43854</v>
      </c>
      <c r="B1809" s="16">
        <v>0</v>
      </c>
      <c r="C1809" s="16">
        <v>89.186000000000007</v>
      </c>
      <c r="D1809" s="16">
        <v>24.382999999999999</v>
      </c>
      <c r="E1809" s="16">
        <v>22.35</v>
      </c>
      <c r="F1809" s="16">
        <v>28.62</v>
      </c>
      <c r="G1809" s="16">
        <v>3.3980000000000001</v>
      </c>
      <c r="H1809" s="16">
        <v>8.43</v>
      </c>
      <c r="I1809" s="16">
        <v>8.1059999999999999</v>
      </c>
      <c r="J1809" s="41">
        <v>3.6269999999999998</v>
      </c>
      <c r="K1809" s="16">
        <v>16.91</v>
      </c>
      <c r="L1809" s="16">
        <v>22.532</v>
      </c>
      <c r="M1809" s="139">
        <v>34.355848893258809</v>
      </c>
      <c r="P1809" s="1">
        <v>8.5760000000000005</v>
      </c>
      <c r="Q1809" s="16">
        <v>731.61699999999996</v>
      </c>
      <c r="S1809" s="1"/>
    </row>
    <row r="1810" spans="1:19" x14ac:dyDescent="0.2">
      <c r="A1810" s="42">
        <f t="shared" si="84"/>
        <v>43855</v>
      </c>
      <c r="B1810" s="16">
        <v>0</v>
      </c>
      <c r="C1810" s="16">
        <v>87.894000000000005</v>
      </c>
      <c r="D1810" s="16">
        <v>23.905999999999999</v>
      </c>
      <c r="E1810" s="16">
        <v>22.01</v>
      </c>
      <c r="F1810" s="16">
        <v>27.33</v>
      </c>
      <c r="G1810" s="16">
        <v>4.9349999999999996</v>
      </c>
      <c r="H1810" s="16">
        <v>11.64</v>
      </c>
      <c r="I1810" s="16">
        <v>0.73399999999999999</v>
      </c>
      <c r="J1810" s="41">
        <v>4.3109999999999999</v>
      </c>
      <c r="K1810" s="16">
        <v>21.751999999999999</v>
      </c>
      <c r="L1810" s="16">
        <v>22.661000000000001</v>
      </c>
      <c r="M1810" s="139">
        <v>43.934329064883833</v>
      </c>
      <c r="P1810" s="1">
        <v>10.726000000000001</v>
      </c>
      <c r="Q1810" s="16">
        <v>732.39599999999996</v>
      </c>
      <c r="S1810" s="1"/>
    </row>
    <row r="1811" spans="1:19" x14ac:dyDescent="0.2">
      <c r="A1811" s="42">
        <f t="shared" si="84"/>
        <v>43856</v>
      </c>
      <c r="B1811" s="16">
        <v>0</v>
      </c>
      <c r="C1811" s="16">
        <v>88.040999999999997</v>
      </c>
      <c r="D1811" s="16">
        <v>23.754999999999999</v>
      </c>
      <c r="E1811" s="16">
        <v>21.56</v>
      </c>
      <c r="F1811" s="16">
        <v>27.87</v>
      </c>
      <c r="G1811" s="16">
        <v>4.3479999999999999</v>
      </c>
      <c r="H1811" s="16">
        <v>9.07</v>
      </c>
      <c r="I1811" s="16">
        <v>348.846</v>
      </c>
      <c r="J1811" s="41">
        <v>4.6769999999999996</v>
      </c>
      <c r="K1811" s="16">
        <v>24.521000000000001</v>
      </c>
      <c r="L1811" s="16">
        <v>22.827000000000002</v>
      </c>
      <c r="M1811" s="139">
        <v>49.590161455736833</v>
      </c>
      <c r="P1811" s="1">
        <v>11.597</v>
      </c>
      <c r="Q1811" s="16">
        <v>732.67899999999997</v>
      </c>
      <c r="S1811" s="1"/>
    </row>
    <row r="1812" spans="1:19" x14ac:dyDescent="0.2">
      <c r="A1812" s="42">
        <f t="shared" si="84"/>
        <v>43857</v>
      </c>
      <c r="B1812" s="16">
        <v>0.88900000000000001</v>
      </c>
      <c r="C1812" s="16">
        <v>93.888999999999996</v>
      </c>
      <c r="D1812" s="16">
        <v>23.695</v>
      </c>
      <c r="E1812" s="16">
        <v>22.11</v>
      </c>
      <c r="F1812" s="16">
        <v>27.96</v>
      </c>
      <c r="G1812" s="16">
        <v>2.6819999999999999</v>
      </c>
      <c r="H1812" s="16">
        <v>6.88</v>
      </c>
      <c r="I1812" s="16">
        <v>1.4490000000000001</v>
      </c>
      <c r="J1812" s="41">
        <v>2.6219999999999999</v>
      </c>
      <c r="K1812" s="16">
        <v>14.776999999999999</v>
      </c>
      <c r="L1812" s="16">
        <v>22.681000000000001</v>
      </c>
      <c r="M1812" s="139">
        <v>30.012346564345989</v>
      </c>
      <c r="P1812" s="1">
        <v>8.8460000000000001</v>
      </c>
      <c r="Q1812" s="16">
        <v>732.50800000000004</v>
      </c>
      <c r="S1812" s="1"/>
    </row>
    <row r="1813" spans="1:19" x14ac:dyDescent="0.2">
      <c r="A1813" s="42">
        <f t="shared" si="84"/>
        <v>43858</v>
      </c>
      <c r="B1813" s="16">
        <v>0</v>
      </c>
      <c r="C1813" s="16">
        <v>87.683000000000007</v>
      </c>
      <c r="D1813" s="16">
        <v>25.091000000000001</v>
      </c>
      <c r="E1813" s="16">
        <v>22.29</v>
      </c>
      <c r="F1813" s="16">
        <v>29.79</v>
      </c>
      <c r="G1813" s="16">
        <v>2.6030000000000002</v>
      </c>
      <c r="H1813" s="16">
        <v>7.59</v>
      </c>
      <c r="I1813" s="16">
        <v>22.742000000000001</v>
      </c>
      <c r="J1813" s="41">
        <v>3.879</v>
      </c>
      <c r="K1813" s="16">
        <v>19.939</v>
      </c>
      <c r="L1813" s="16">
        <v>22.734999999999999</v>
      </c>
      <c r="M1813" s="139">
        <v>40.757572746665602</v>
      </c>
      <c r="P1813" s="1">
        <v>10.180999999999999</v>
      </c>
      <c r="Q1813" s="16">
        <v>731.69600000000003</v>
      </c>
      <c r="S1813" s="1"/>
    </row>
    <row r="1814" spans="1:19" x14ac:dyDescent="0.2">
      <c r="A1814" s="42">
        <f t="shared" si="84"/>
        <v>43859</v>
      </c>
      <c r="B1814" s="16">
        <v>0</v>
      </c>
      <c r="C1814" s="16">
        <v>88.483000000000004</v>
      </c>
      <c r="D1814" s="16">
        <v>25.279</v>
      </c>
      <c r="E1814" s="16">
        <v>22.69</v>
      </c>
      <c r="F1814" s="16">
        <v>31.01</v>
      </c>
      <c r="G1814" s="16">
        <v>3.694</v>
      </c>
      <c r="H1814" s="16">
        <v>9.8800000000000008</v>
      </c>
      <c r="I1814" s="16">
        <v>46.655999999999999</v>
      </c>
      <c r="J1814" s="41">
        <v>3.5760000000000001</v>
      </c>
      <c r="K1814" s="16">
        <v>17.164999999999999</v>
      </c>
      <c r="L1814" s="16">
        <v>22.78</v>
      </c>
      <c r="M1814" s="139">
        <v>35.139151568981347</v>
      </c>
      <c r="P1814" s="1">
        <v>8.6110000000000007</v>
      </c>
      <c r="Q1814" s="16">
        <v>731.35400000000004</v>
      </c>
      <c r="S1814" s="1"/>
    </row>
    <row r="1815" spans="1:19" x14ac:dyDescent="0.2">
      <c r="A1815" s="42">
        <f t="shared" si="84"/>
        <v>43860</v>
      </c>
      <c r="B1815" s="16">
        <v>0</v>
      </c>
      <c r="C1815" s="16">
        <v>86.828999999999994</v>
      </c>
      <c r="D1815" s="16">
        <v>25.135999999999999</v>
      </c>
      <c r="E1815" s="16">
        <v>22.36</v>
      </c>
      <c r="F1815" s="16">
        <v>30.37</v>
      </c>
      <c r="G1815" s="16">
        <v>3.347</v>
      </c>
      <c r="H1815" s="16">
        <v>9.19</v>
      </c>
      <c r="I1815" s="16">
        <v>14.792999999999999</v>
      </c>
      <c r="J1815" s="41">
        <v>4.5170000000000003</v>
      </c>
      <c r="K1815" s="16">
        <v>21.78</v>
      </c>
      <c r="L1815" s="16">
        <v>22.887</v>
      </c>
      <c r="M1815" s="139">
        <v>43.693532180123327</v>
      </c>
      <c r="P1815" s="1">
        <v>9.7650000000000006</v>
      </c>
      <c r="Q1815" s="16">
        <v>731.01300000000003</v>
      </c>
      <c r="S1815" s="1"/>
    </row>
    <row r="1816" spans="1:19" x14ac:dyDescent="0.2">
      <c r="A1816" s="42">
        <f t="shared" si="84"/>
        <v>43861</v>
      </c>
      <c r="B1816" s="16">
        <v>0</v>
      </c>
      <c r="C1816" s="16">
        <v>86.968000000000004</v>
      </c>
      <c r="D1816" s="16">
        <v>24.945</v>
      </c>
      <c r="E1816" s="16">
        <v>22.63</v>
      </c>
      <c r="F1816" s="16">
        <v>29.74</v>
      </c>
      <c r="G1816" s="16">
        <v>4.1900000000000004</v>
      </c>
      <c r="H1816" s="16">
        <v>9.6</v>
      </c>
      <c r="I1816" s="16">
        <v>6.6890000000000001</v>
      </c>
      <c r="J1816" s="41">
        <v>4.1390000000000002</v>
      </c>
      <c r="K1816" s="16">
        <v>19.300999999999998</v>
      </c>
      <c r="L1816" s="16">
        <v>22.992999999999999</v>
      </c>
      <c r="M1816" s="139">
        <v>39.255508217938889</v>
      </c>
      <c r="P1816" s="1">
        <v>9.4290000000000003</v>
      </c>
      <c r="Q1816" s="16">
        <v>731.1</v>
      </c>
      <c r="S1816" s="1"/>
    </row>
    <row r="1817" spans="1:19" x14ac:dyDescent="0.2">
      <c r="A1817" s="42">
        <f t="shared" si="84"/>
        <v>43862</v>
      </c>
      <c r="B1817" s="16">
        <v>6.0960000000000001</v>
      </c>
      <c r="C1817" s="16">
        <v>96.602999999999994</v>
      </c>
      <c r="D1817" s="16">
        <v>24.529</v>
      </c>
      <c r="E1817" s="16">
        <v>22.99</v>
      </c>
      <c r="F1817" s="16">
        <v>27.76</v>
      </c>
      <c r="G1817" s="16">
        <v>4.2869999999999999</v>
      </c>
      <c r="H1817" s="16">
        <v>10.7</v>
      </c>
      <c r="I1817" s="16">
        <v>341.57100000000003</v>
      </c>
      <c r="J1817" s="41">
        <v>2.6819999999999999</v>
      </c>
      <c r="K1817" s="16">
        <v>14.872999999999999</v>
      </c>
      <c r="L1817" s="16">
        <v>22.873999999999999</v>
      </c>
      <c r="M1817" s="139">
        <v>30.315956271216606</v>
      </c>
      <c r="P1817" s="1">
        <v>9.0579999999999998</v>
      </c>
      <c r="Q1817" s="16">
        <v>731.10799999999995</v>
      </c>
      <c r="S1817" s="1"/>
    </row>
    <row r="1818" spans="1:19" x14ac:dyDescent="0.2">
      <c r="A1818" s="42">
        <f t="shared" si="84"/>
        <v>43863</v>
      </c>
      <c r="B1818" s="16">
        <v>0.38100000000000001</v>
      </c>
      <c r="C1818" s="16">
        <v>87.108999999999995</v>
      </c>
      <c r="D1818" s="16">
        <v>25.581</v>
      </c>
      <c r="E1818" s="16">
        <v>23.28</v>
      </c>
      <c r="F1818" s="16">
        <v>29.66</v>
      </c>
      <c r="G1818" s="16">
        <v>4.3890000000000002</v>
      </c>
      <c r="H1818" s="16">
        <v>9.94</v>
      </c>
      <c r="I1818" s="16">
        <v>21.57</v>
      </c>
      <c r="J1818" s="41">
        <v>4.2160000000000002</v>
      </c>
      <c r="K1818" s="16">
        <v>18.870999999999999</v>
      </c>
      <c r="L1818" s="16">
        <v>23.021000000000001</v>
      </c>
      <c r="M1818" s="139">
        <v>38.665568810280213</v>
      </c>
      <c r="P1818" s="1">
        <v>10.324</v>
      </c>
      <c r="Q1818" s="16">
        <v>731.46299999999997</v>
      </c>
      <c r="S1818" s="1"/>
    </row>
    <row r="1819" spans="1:19" x14ac:dyDescent="0.2">
      <c r="A1819" s="42">
        <f t="shared" si="84"/>
        <v>43864</v>
      </c>
      <c r="B1819" s="16">
        <v>0</v>
      </c>
      <c r="C1819" s="16">
        <v>90.066000000000003</v>
      </c>
      <c r="D1819" s="16">
        <v>24.501999999999999</v>
      </c>
      <c r="E1819" s="16">
        <v>22.5</v>
      </c>
      <c r="F1819" s="16">
        <v>27.54</v>
      </c>
      <c r="G1819" s="16">
        <v>3.9569999999999999</v>
      </c>
      <c r="H1819" s="16">
        <v>10.7</v>
      </c>
      <c r="I1819" s="16">
        <v>354.64</v>
      </c>
      <c r="J1819" s="41">
        <v>3.1749999999999998</v>
      </c>
      <c r="K1819" s="16">
        <v>14.566000000000001</v>
      </c>
      <c r="L1819" s="16">
        <v>23.175999999999998</v>
      </c>
      <c r="M1819" s="139">
        <v>29.658365639744702</v>
      </c>
      <c r="P1819" s="1">
        <v>7.7519999999999998</v>
      </c>
      <c r="Q1819" s="16">
        <v>731.59199999999998</v>
      </c>
      <c r="S1819" s="1"/>
    </row>
    <row r="1820" spans="1:19" x14ac:dyDescent="0.2">
      <c r="A1820" s="42">
        <f t="shared" si="84"/>
        <v>43865</v>
      </c>
      <c r="B1820" s="16">
        <v>0</v>
      </c>
      <c r="C1820" s="16">
        <v>91.893000000000001</v>
      </c>
      <c r="D1820" s="16">
        <v>24.984000000000002</v>
      </c>
      <c r="E1820" s="16">
        <v>23.08</v>
      </c>
      <c r="F1820" s="16">
        <v>28.91</v>
      </c>
      <c r="G1820" s="16">
        <v>4.6559999999999997</v>
      </c>
      <c r="H1820" s="16">
        <v>12.5</v>
      </c>
      <c r="I1820" s="16">
        <v>356.053</v>
      </c>
      <c r="J1820" s="41">
        <v>3.895</v>
      </c>
      <c r="K1820" s="16">
        <v>20.486000000000001</v>
      </c>
      <c r="L1820" s="16">
        <v>23.135000000000002</v>
      </c>
      <c r="M1820" s="139">
        <v>41.246596918802112</v>
      </c>
      <c r="P1820" s="1">
        <v>11.145</v>
      </c>
      <c r="Q1820" s="16">
        <v>731.27499999999998</v>
      </c>
      <c r="S1820" s="1"/>
    </row>
    <row r="1821" spans="1:19" x14ac:dyDescent="0.2">
      <c r="A1821" s="42">
        <f t="shared" si="84"/>
        <v>43866</v>
      </c>
      <c r="B1821" s="16">
        <v>0</v>
      </c>
      <c r="C1821" s="16">
        <v>91.67</v>
      </c>
      <c r="D1821" s="16">
        <v>24.841999999999999</v>
      </c>
      <c r="E1821" s="16">
        <v>22.99</v>
      </c>
      <c r="F1821" s="16">
        <v>29.12</v>
      </c>
      <c r="G1821" s="16">
        <v>3.7989999999999999</v>
      </c>
      <c r="H1821" s="16">
        <v>8.5500000000000007</v>
      </c>
      <c r="I1821" s="16">
        <v>353.69299999999998</v>
      </c>
      <c r="J1821" s="41">
        <v>2.7010000000000001</v>
      </c>
      <c r="K1821" s="16">
        <v>12.497999999999999</v>
      </c>
      <c r="L1821" s="16">
        <v>23.236999999999998</v>
      </c>
      <c r="M1821" s="139">
        <v>25.176450462110562</v>
      </c>
      <c r="P1821" s="1">
        <v>5.2469999999999999</v>
      </c>
      <c r="Q1821" s="16">
        <v>730.53300000000002</v>
      </c>
      <c r="S1821" s="1"/>
    </row>
    <row r="1822" spans="1:19" x14ac:dyDescent="0.2">
      <c r="A1822" s="42">
        <f t="shared" si="84"/>
        <v>43867</v>
      </c>
      <c r="B1822" s="16">
        <v>0</v>
      </c>
      <c r="C1822" s="16">
        <v>89.046999999999997</v>
      </c>
      <c r="D1822" s="16">
        <v>24.765999999999998</v>
      </c>
      <c r="E1822" s="16">
        <v>22.55</v>
      </c>
      <c r="F1822" s="16">
        <v>29.07</v>
      </c>
      <c r="G1822" s="16">
        <v>4.4379999999999997</v>
      </c>
      <c r="H1822" s="16">
        <v>9.4700000000000006</v>
      </c>
      <c r="I1822" s="16">
        <v>349.21800000000002</v>
      </c>
      <c r="J1822" s="41">
        <v>4.5069999999999997</v>
      </c>
      <c r="K1822" s="16">
        <v>24.018000000000001</v>
      </c>
      <c r="L1822" s="16">
        <v>23.428999999999998</v>
      </c>
      <c r="M1822" s="139">
        <v>48.165511354259991</v>
      </c>
      <c r="P1822" s="1">
        <v>12.563000000000001</v>
      </c>
      <c r="Q1822" s="16">
        <v>729.99199999999996</v>
      </c>
      <c r="S1822" s="1"/>
    </row>
    <row r="1823" spans="1:19" x14ac:dyDescent="0.2">
      <c r="A1823" s="42">
        <f t="shared" si="84"/>
        <v>43868</v>
      </c>
      <c r="B1823" s="16">
        <v>0</v>
      </c>
      <c r="C1823" s="16">
        <v>86.528999999999996</v>
      </c>
      <c r="D1823" s="16">
        <v>24.727</v>
      </c>
      <c r="E1823" s="16">
        <v>22.3</v>
      </c>
      <c r="F1823" s="16">
        <v>29.33</v>
      </c>
      <c r="G1823" s="16">
        <v>3.9369999999999998</v>
      </c>
      <c r="H1823" s="16">
        <v>9.76</v>
      </c>
      <c r="I1823" s="16">
        <v>352.40699999999998</v>
      </c>
      <c r="J1823" s="41">
        <v>4.6630000000000003</v>
      </c>
      <c r="K1823" s="16">
        <v>24.35</v>
      </c>
      <c r="L1823" s="16">
        <v>23.533000000000001</v>
      </c>
      <c r="M1823" s="139">
        <v>49.287847749322403</v>
      </c>
      <c r="P1823" s="1">
        <v>12.606</v>
      </c>
      <c r="Q1823" s="16">
        <v>730.67499999999995</v>
      </c>
      <c r="S1823" s="1"/>
    </row>
    <row r="1824" spans="1:19" x14ac:dyDescent="0.2">
      <c r="A1824" s="42">
        <f t="shared" si="84"/>
        <v>43869</v>
      </c>
      <c r="B1824" s="16">
        <v>0</v>
      </c>
      <c r="C1824" s="16">
        <v>89.03</v>
      </c>
      <c r="D1824" s="16">
        <v>25.123999999999999</v>
      </c>
      <c r="E1824" s="16">
        <v>23.29</v>
      </c>
      <c r="F1824" s="16">
        <v>28.92</v>
      </c>
      <c r="G1824" s="16">
        <v>5.3209999999999997</v>
      </c>
      <c r="H1824" s="16">
        <v>11.03</v>
      </c>
      <c r="I1824" s="16">
        <v>354.46499999999997</v>
      </c>
      <c r="J1824" s="41">
        <v>4.5549999999999997</v>
      </c>
      <c r="K1824" s="16">
        <v>23.137</v>
      </c>
      <c r="L1824" s="16">
        <v>23.498999999999999</v>
      </c>
      <c r="M1824" s="139">
        <v>46.584045197583912</v>
      </c>
      <c r="P1824" s="1">
        <v>12.18</v>
      </c>
      <c r="Q1824" s="16">
        <v>731.89599999999996</v>
      </c>
      <c r="S1824" s="1"/>
    </row>
    <row r="1825" spans="1:19" x14ac:dyDescent="0.2">
      <c r="A1825" s="42">
        <f t="shared" si="84"/>
        <v>43870</v>
      </c>
      <c r="B1825" s="16">
        <v>0</v>
      </c>
      <c r="C1825" s="16">
        <v>87.063000000000002</v>
      </c>
      <c r="D1825" s="16">
        <v>24.882999999999999</v>
      </c>
      <c r="E1825" s="16">
        <v>22.8</v>
      </c>
      <c r="F1825" s="16">
        <v>29.67</v>
      </c>
      <c r="G1825" s="16">
        <v>4.47</v>
      </c>
      <c r="H1825" s="16">
        <v>11.84</v>
      </c>
      <c r="I1825" s="16">
        <v>357.61099999999999</v>
      </c>
      <c r="J1825" s="41">
        <v>4.07</v>
      </c>
      <c r="K1825" s="16">
        <v>19.047999999999998</v>
      </c>
      <c r="L1825" s="16">
        <v>23.666</v>
      </c>
      <c r="M1825" s="139">
        <v>38.014026180937208</v>
      </c>
      <c r="P1825" s="1">
        <v>9.2720000000000002</v>
      </c>
      <c r="Q1825" s="16">
        <v>731.94600000000003</v>
      </c>
      <c r="S1825" s="1"/>
    </row>
    <row r="1826" spans="1:19" x14ac:dyDescent="0.2">
      <c r="A1826" s="42">
        <f t="shared" si="84"/>
        <v>43871</v>
      </c>
      <c r="B1826" s="16">
        <v>0</v>
      </c>
      <c r="C1826" s="16">
        <v>88.174000000000007</v>
      </c>
      <c r="D1826" s="16">
        <v>25.073</v>
      </c>
      <c r="E1826" s="16">
        <v>22.19</v>
      </c>
      <c r="F1826" s="16">
        <v>30.73</v>
      </c>
      <c r="G1826" s="16">
        <v>3.4620000000000002</v>
      </c>
      <c r="H1826" s="16">
        <v>9.98</v>
      </c>
      <c r="I1826" s="16">
        <v>355.02800000000002</v>
      </c>
      <c r="J1826" s="41">
        <v>4.1929999999999996</v>
      </c>
      <c r="K1826" s="16">
        <v>20.446000000000002</v>
      </c>
      <c r="L1826" s="16">
        <v>23.69</v>
      </c>
      <c r="M1826" s="139">
        <v>40.906612799127707</v>
      </c>
      <c r="P1826" s="1">
        <v>10.821999999999999</v>
      </c>
      <c r="Q1826" s="16">
        <v>730.42499999999995</v>
      </c>
      <c r="S1826" s="1"/>
    </row>
    <row r="1827" spans="1:19" x14ac:dyDescent="0.2">
      <c r="A1827" s="42">
        <f t="shared" si="84"/>
        <v>43872</v>
      </c>
      <c r="B1827" s="16">
        <v>0</v>
      </c>
      <c r="C1827" s="16">
        <v>91.41</v>
      </c>
      <c r="D1827" s="16">
        <v>25.088999999999999</v>
      </c>
      <c r="E1827" s="16">
        <v>23.17</v>
      </c>
      <c r="F1827" s="16">
        <v>29.68</v>
      </c>
      <c r="G1827" s="16">
        <v>4.0789999999999997</v>
      </c>
      <c r="H1827" s="16">
        <v>9.76</v>
      </c>
      <c r="I1827" s="16">
        <v>348.22899999999998</v>
      </c>
      <c r="J1827" s="41">
        <v>3.7709999999999999</v>
      </c>
      <c r="K1827" s="16">
        <v>18.466999999999999</v>
      </c>
      <c r="L1827" s="16">
        <v>23.654</v>
      </c>
      <c r="M1827" s="139">
        <v>36.879852981708247</v>
      </c>
      <c r="P1827" s="1">
        <v>9.6590000000000007</v>
      </c>
      <c r="Q1827" s="16">
        <v>730.16700000000003</v>
      </c>
      <c r="S1827" s="1"/>
    </row>
    <row r="1828" spans="1:19" x14ac:dyDescent="0.2">
      <c r="A1828" s="42">
        <f t="shared" si="84"/>
        <v>43873</v>
      </c>
      <c r="B1828" s="16">
        <v>0</v>
      </c>
      <c r="C1828" s="16">
        <v>88.111000000000004</v>
      </c>
      <c r="D1828" s="16">
        <v>25.378</v>
      </c>
      <c r="E1828" s="16">
        <v>23.1</v>
      </c>
      <c r="F1828" s="16">
        <v>29.8</v>
      </c>
      <c r="G1828" s="16">
        <v>4.3470000000000004</v>
      </c>
      <c r="H1828" s="16">
        <v>9.4700000000000006</v>
      </c>
      <c r="I1828" s="16">
        <v>355.13200000000001</v>
      </c>
      <c r="J1828" s="41">
        <v>4.609</v>
      </c>
      <c r="K1828" s="16">
        <v>22.416</v>
      </c>
      <c r="L1828" s="16">
        <v>23.8</v>
      </c>
      <c r="M1828" s="139">
        <v>44.880582197964934</v>
      </c>
      <c r="P1828" s="1">
        <v>12.475</v>
      </c>
      <c r="Q1828" s="16">
        <v>729.93799999999999</v>
      </c>
      <c r="S1828" s="1"/>
    </row>
    <row r="1829" spans="1:19" x14ac:dyDescent="0.2">
      <c r="A1829" s="42">
        <f t="shared" si="84"/>
        <v>43874</v>
      </c>
      <c r="B1829" s="16">
        <v>0</v>
      </c>
      <c r="C1829" s="16">
        <v>89.353999999999999</v>
      </c>
      <c r="D1829" s="16">
        <v>25.492999999999999</v>
      </c>
      <c r="E1829" s="16">
        <v>23.06</v>
      </c>
      <c r="F1829" s="16">
        <v>31.53</v>
      </c>
      <c r="G1829" s="16">
        <v>4.0670000000000002</v>
      </c>
      <c r="H1829" s="16">
        <v>9.19</v>
      </c>
      <c r="I1829" s="16">
        <v>353.61900000000003</v>
      </c>
      <c r="J1829" s="41">
        <v>4.1950000000000003</v>
      </c>
      <c r="K1829" s="16">
        <v>20.027999999999999</v>
      </c>
      <c r="L1829" s="16">
        <v>23.838000000000001</v>
      </c>
      <c r="M1829" s="139">
        <v>39.92044285199588</v>
      </c>
      <c r="P1829" s="1">
        <v>9.9949999999999992</v>
      </c>
      <c r="Q1829" s="16">
        <v>729.68299999999999</v>
      </c>
      <c r="S1829" s="1"/>
    </row>
    <row r="1830" spans="1:19" x14ac:dyDescent="0.2">
      <c r="A1830" s="42">
        <f t="shared" si="84"/>
        <v>43875</v>
      </c>
      <c r="B1830" s="16">
        <v>0</v>
      </c>
      <c r="C1830" s="16">
        <v>89.403999999999996</v>
      </c>
      <c r="D1830" s="16">
        <v>25.286999999999999</v>
      </c>
      <c r="E1830" s="16">
        <v>23.27</v>
      </c>
      <c r="F1830" s="16">
        <v>29.64</v>
      </c>
      <c r="G1830" s="16">
        <v>4.6479999999999997</v>
      </c>
      <c r="H1830" s="16">
        <v>12.37</v>
      </c>
      <c r="I1830" s="16">
        <v>356.53</v>
      </c>
      <c r="J1830" s="41">
        <v>4.4660000000000002</v>
      </c>
      <c r="K1830" s="16">
        <v>21.614000000000001</v>
      </c>
      <c r="L1830" s="16">
        <v>23.96</v>
      </c>
      <c r="M1830" s="139">
        <v>43.413596081585816</v>
      </c>
      <c r="P1830" s="1">
        <v>11.988</v>
      </c>
      <c r="Q1830" s="16">
        <v>730.375</v>
      </c>
      <c r="S1830" s="1"/>
    </row>
    <row r="1831" spans="1:19" x14ac:dyDescent="0.2">
      <c r="A1831" s="42">
        <f t="shared" si="84"/>
        <v>43876</v>
      </c>
      <c r="B1831" s="16">
        <v>1.778</v>
      </c>
      <c r="C1831" s="16">
        <v>90.956999999999994</v>
      </c>
      <c r="D1831" s="16">
        <v>24.843</v>
      </c>
      <c r="E1831" s="16">
        <v>23.09</v>
      </c>
      <c r="F1831" s="16">
        <v>29.39</v>
      </c>
      <c r="G1831" s="16">
        <v>4.7279999999999998</v>
      </c>
      <c r="H1831" s="16">
        <v>11.56</v>
      </c>
      <c r="I1831" s="16">
        <v>0.28199999999999997</v>
      </c>
      <c r="J1831" s="41">
        <v>3.91</v>
      </c>
      <c r="K1831" s="16">
        <v>19.542000000000002</v>
      </c>
      <c r="L1831" s="16">
        <v>24.021000000000001</v>
      </c>
      <c r="M1831" s="139">
        <v>39.364977056471922</v>
      </c>
      <c r="P1831" s="1">
        <v>11.102</v>
      </c>
      <c r="Q1831" s="16">
        <v>730.38300000000004</v>
      </c>
      <c r="S1831" s="1"/>
    </row>
    <row r="1832" spans="1:19" x14ac:dyDescent="0.2">
      <c r="A1832" s="42">
        <f t="shared" si="84"/>
        <v>43877</v>
      </c>
      <c r="B1832" s="16">
        <v>0</v>
      </c>
      <c r="C1832" s="16">
        <v>88.257000000000005</v>
      </c>
      <c r="D1832" s="16">
        <v>24.962</v>
      </c>
      <c r="E1832" s="16">
        <v>23.04</v>
      </c>
      <c r="F1832" s="16">
        <v>29.12</v>
      </c>
      <c r="G1832" s="16">
        <v>4.4000000000000004</v>
      </c>
      <c r="H1832" s="16">
        <v>12.11</v>
      </c>
      <c r="I1832" s="16">
        <v>8.0709999999999997</v>
      </c>
      <c r="J1832" s="41">
        <v>3.6040000000000001</v>
      </c>
      <c r="K1832" s="16">
        <v>16.218</v>
      </c>
      <c r="L1832" s="16">
        <v>24.126000000000001</v>
      </c>
      <c r="M1832" s="139">
        <v>32.565640263105365</v>
      </c>
      <c r="P1832" s="1">
        <v>9.3940000000000001</v>
      </c>
      <c r="Q1832" s="16">
        <v>729.49199999999996</v>
      </c>
      <c r="S1832" s="1"/>
    </row>
    <row r="1833" spans="1:19" x14ac:dyDescent="0.2">
      <c r="A1833" s="42">
        <f t="shared" si="84"/>
        <v>43878</v>
      </c>
      <c r="B1833" s="16">
        <v>0.50800000000000001</v>
      </c>
      <c r="C1833" s="16">
        <v>92.087999999999994</v>
      </c>
      <c r="D1833" s="16">
        <v>24.602</v>
      </c>
      <c r="E1833" s="16">
        <v>22.99</v>
      </c>
      <c r="F1833" s="16">
        <v>28</v>
      </c>
      <c r="G1833" s="16">
        <v>4.3559999999999999</v>
      </c>
      <c r="H1833" s="16">
        <v>11.27</v>
      </c>
      <c r="I1833" s="16">
        <v>4.3630000000000004</v>
      </c>
      <c r="J1833" s="41">
        <v>2.9020000000000001</v>
      </c>
      <c r="K1833" s="16">
        <v>13.586</v>
      </c>
      <c r="L1833" s="16">
        <v>24.15</v>
      </c>
      <c r="M1833" s="139">
        <v>27.316233615314232</v>
      </c>
      <c r="P1833" s="1">
        <v>8.4879999999999995</v>
      </c>
      <c r="Q1833" s="16">
        <v>728.71699999999998</v>
      </c>
      <c r="S1833" s="1"/>
    </row>
    <row r="1834" spans="1:19" x14ac:dyDescent="0.2">
      <c r="A1834" s="42">
        <f t="shared" si="84"/>
        <v>43879</v>
      </c>
      <c r="B1834" s="16">
        <v>0</v>
      </c>
      <c r="C1834" s="16">
        <v>94.364000000000004</v>
      </c>
      <c r="D1834" s="16">
        <v>24.606999999999999</v>
      </c>
      <c r="E1834" s="16">
        <v>23.41</v>
      </c>
      <c r="F1834" s="16">
        <v>27.56</v>
      </c>
      <c r="G1834" s="16">
        <v>4.9960000000000004</v>
      </c>
      <c r="H1834" s="16">
        <v>10.86</v>
      </c>
      <c r="I1834" s="16">
        <v>355.08499999999998</v>
      </c>
      <c r="J1834" s="41">
        <v>2.5179999999999998</v>
      </c>
      <c r="K1834" s="16">
        <v>12.019</v>
      </c>
      <c r="L1834" s="16">
        <v>24.181999999999999</v>
      </c>
      <c r="M1834" s="139">
        <v>24.128590893263993</v>
      </c>
      <c r="P1834" s="1">
        <v>8.1150000000000002</v>
      </c>
      <c r="Q1834" s="16">
        <v>728.79200000000003</v>
      </c>
      <c r="S1834" s="1"/>
    </row>
    <row r="1835" spans="1:19" x14ac:dyDescent="0.2">
      <c r="A1835" s="42">
        <f t="shared" si="84"/>
        <v>43880</v>
      </c>
      <c r="B1835" s="16">
        <v>0</v>
      </c>
      <c r="C1835" s="16">
        <v>92.957999999999998</v>
      </c>
      <c r="D1835" s="16">
        <v>25.367999999999999</v>
      </c>
      <c r="E1835" s="16">
        <v>23.9</v>
      </c>
      <c r="F1835" s="16">
        <v>28.7</v>
      </c>
      <c r="G1835" s="16">
        <v>5.7629999999999999</v>
      </c>
      <c r="H1835" s="16">
        <v>12.29</v>
      </c>
      <c r="I1835" s="16">
        <v>352.60300000000001</v>
      </c>
      <c r="J1835" s="41">
        <v>3.9140000000000001</v>
      </c>
      <c r="K1835" s="16">
        <v>18.602</v>
      </c>
      <c r="L1835" s="16">
        <v>24.196000000000002</v>
      </c>
      <c r="M1835" s="139">
        <v>37.196509093171194</v>
      </c>
      <c r="P1835" s="1">
        <v>12.122</v>
      </c>
      <c r="Q1835" s="16">
        <v>729.68299999999999</v>
      </c>
      <c r="S1835" s="1"/>
    </row>
    <row r="1836" spans="1:19" x14ac:dyDescent="0.2">
      <c r="A1836" s="42">
        <f t="shared" si="84"/>
        <v>43881</v>
      </c>
      <c r="B1836" s="16">
        <v>0</v>
      </c>
      <c r="C1836" s="16">
        <v>90.968999999999994</v>
      </c>
      <c r="D1836" s="16">
        <v>25.044</v>
      </c>
      <c r="E1836" s="16">
        <v>23.36</v>
      </c>
      <c r="F1836" s="16">
        <v>29.16</v>
      </c>
      <c r="G1836" s="16">
        <v>4.6790000000000003</v>
      </c>
      <c r="H1836" s="16">
        <v>11.51</v>
      </c>
      <c r="I1836" s="16">
        <v>359.52800000000002</v>
      </c>
      <c r="J1836" s="41">
        <v>3.927</v>
      </c>
      <c r="K1836" s="16">
        <v>18.343</v>
      </c>
      <c r="L1836" s="16">
        <v>24.356000000000002</v>
      </c>
      <c r="M1836" s="139">
        <v>36.808572956617674</v>
      </c>
      <c r="P1836" s="1">
        <v>10.749000000000001</v>
      </c>
      <c r="Q1836" s="16">
        <v>730.35799999999995</v>
      </c>
      <c r="S1836" s="1"/>
    </row>
    <row r="1837" spans="1:19" x14ac:dyDescent="0.2">
      <c r="A1837" s="42">
        <f t="shared" si="84"/>
        <v>43882</v>
      </c>
      <c r="B1837" s="16">
        <v>5.7149999999999999</v>
      </c>
      <c r="C1837" s="16">
        <v>90.894000000000005</v>
      </c>
      <c r="D1837" s="16">
        <v>24.765000000000001</v>
      </c>
      <c r="E1837" s="16">
        <v>22.86</v>
      </c>
      <c r="F1837" s="16">
        <v>29.46</v>
      </c>
      <c r="G1837" s="16">
        <v>4.484</v>
      </c>
      <c r="H1837" s="16">
        <v>12.07</v>
      </c>
      <c r="I1837" s="16">
        <v>3.1579999999999999</v>
      </c>
      <c r="J1837" s="41">
        <v>3.6280000000000001</v>
      </c>
      <c r="K1837" s="16">
        <v>17.006</v>
      </c>
      <c r="L1837" s="16">
        <v>24.443999999999999</v>
      </c>
      <c r="M1837" s="139">
        <v>34.063643990402682</v>
      </c>
      <c r="P1837" s="1">
        <v>8.9570000000000007</v>
      </c>
      <c r="Q1837" s="16">
        <v>731.68299999999999</v>
      </c>
      <c r="S1837" s="1"/>
    </row>
    <row r="1838" spans="1:19" x14ac:dyDescent="0.2">
      <c r="A1838" s="42">
        <f t="shared" si="84"/>
        <v>43883</v>
      </c>
      <c r="B1838" s="16">
        <v>0</v>
      </c>
      <c r="C1838" s="16">
        <v>89.069000000000003</v>
      </c>
      <c r="D1838" s="16">
        <v>24.507000000000001</v>
      </c>
      <c r="E1838" s="16">
        <v>22.76</v>
      </c>
      <c r="F1838" s="16">
        <v>28.2</v>
      </c>
      <c r="G1838" s="16">
        <v>5.5510000000000002</v>
      </c>
      <c r="H1838" s="16">
        <v>13.68</v>
      </c>
      <c r="I1838" s="16">
        <v>355.30799999999999</v>
      </c>
      <c r="J1838" s="41">
        <v>4.7670000000000003</v>
      </c>
      <c r="K1838" s="16">
        <v>23.350999999999999</v>
      </c>
      <c r="L1838" s="16">
        <v>24.596</v>
      </c>
      <c r="M1838" s="139">
        <v>46.951245326838354</v>
      </c>
      <c r="P1838" s="1">
        <v>12.698</v>
      </c>
      <c r="Q1838" s="16">
        <v>732.61699999999996</v>
      </c>
      <c r="S1838" s="1"/>
    </row>
    <row r="1839" spans="1:19" x14ac:dyDescent="0.2">
      <c r="A1839" s="42">
        <f t="shared" si="84"/>
        <v>43884</v>
      </c>
      <c r="B1839" s="16">
        <v>0</v>
      </c>
      <c r="C1839" s="16">
        <v>83.495000000000005</v>
      </c>
      <c r="D1839" s="16">
        <v>24.347000000000001</v>
      </c>
      <c r="E1839" s="16">
        <v>22.1</v>
      </c>
      <c r="F1839" s="16">
        <v>28.17</v>
      </c>
      <c r="G1839" s="16">
        <v>5.1340000000000003</v>
      </c>
      <c r="H1839" s="16">
        <v>11.96</v>
      </c>
      <c r="I1839" s="16">
        <v>356.97500000000002</v>
      </c>
      <c r="J1839" s="41">
        <v>5.41</v>
      </c>
      <c r="K1839" s="16">
        <v>24.065000000000001</v>
      </c>
      <c r="L1839" s="16">
        <v>24.811</v>
      </c>
      <c r="M1839" s="139">
        <v>48.330017012165982</v>
      </c>
      <c r="P1839" s="1">
        <v>12.234999999999999</v>
      </c>
      <c r="Q1839" s="16">
        <v>732.18799999999999</v>
      </c>
      <c r="S1839" s="1"/>
    </row>
    <row r="1840" spans="1:19" x14ac:dyDescent="0.2">
      <c r="A1840" s="42">
        <f t="shared" si="84"/>
        <v>43885</v>
      </c>
      <c r="B1840" s="16">
        <v>0</v>
      </c>
      <c r="C1840" s="16">
        <v>85.159000000000006</v>
      </c>
      <c r="D1840" s="16">
        <v>24.314</v>
      </c>
      <c r="E1840" s="16">
        <v>21.92</v>
      </c>
      <c r="F1840" s="16">
        <v>29.91</v>
      </c>
      <c r="G1840" s="16">
        <v>4.1109999999999998</v>
      </c>
      <c r="H1840" s="16">
        <v>9.4700000000000006</v>
      </c>
      <c r="I1840" s="16">
        <v>355.96100000000001</v>
      </c>
      <c r="J1840" s="41">
        <v>4.1399999999999997</v>
      </c>
      <c r="K1840" s="16">
        <v>17.446999999999999</v>
      </c>
      <c r="L1840" s="16">
        <v>24.802</v>
      </c>
      <c r="M1840" s="139">
        <v>34.671727404448042</v>
      </c>
      <c r="P1840" s="1">
        <v>7.5609999999999999</v>
      </c>
      <c r="Q1840" s="16">
        <v>731.48299999999995</v>
      </c>
      <c r="S1840" s="1"/>
    </row>
    <row r="1841" spans="1:19" x14ac:dyDescent="0.2">
      <c r="A1841" s="42">
        <f t="shared" si="84"/>
        <v>43886</v>
      </c>
      <c r="B1841" s="16">
        <v>0</v>
      </c>
      <c r="C1841" s="16">
        <v>82.594999999999999</v>
      </c>
      <c r="D1841" s="16">
        <v>24.747</v>
      </c>
      <c r="E1841" s="16">
        <v>21.97</v>
      </c>
      <c r="F1841" s="16">
        <v>29.92</v>
      </c>
      <c r="G1841" s="16">
        <v>3.4420000000000002</v>
      </c>
      <c r="H1841" s="16">
        <v>9.2899999999999991</v>
      </c>
      <c r="I1841" s="16">
        <v>0.317</v>
      </c>
      <c r="J1841" s="41">
        <v>5.2679999999999998</v>
      </c>
      <c r="K1841" s="16">
        <v>23.736000000000001</v>
      </c>
      <c r="L1841" s="16">
        <v>24.92</v>
      </c>
      <c r="M1841" s="139">
        <v>47.987613691640021</v>
      </c>
      <c r="P1841" s="1">
        <v>12.516</v>
      </c>
      <c r="Q1841" s="16">
        <v>731.22500000000002</v>
      </c>
      <c r="S1841" s="1"/>
    </row>
    <row r="1842" spans="1:19" x14ac:dyDescent="0.2">
      <c r="A1842" s="42">
        <f t="shared" si="84"/>
        <v>43887</v>
      </c>
      <c r="B1842" s="16">
        <v>0</v>
      </c>
      <c r="C1842" s="16">
        <v>88.135999999999996</v>
      </c>
      <c r="D1842" s="16">
        <v>25.495999999999999</v>
      </c>
      <c r="E1842" s="16">
        <v>22.68</v>
      </c>
      <c r="F1842" s="16">
        <v>29.96</v>
      </c>
      <c r="G1842" s="16">
        <v>2.694</v>
      </c>
      <c r="H1842" s="16">
        <v>9.2100000000000009</v>
      </c>
      <c r="I1842" s="16">
        <v>0.46800000000000003</v>
      </c>
      <c r="J1842" s="41">
        <v>4.5330000000000004</v>
      </c>
      <c r="K1842" s="16">
        <v>22.952999999999999</v>
      </c>
      <c r="L1842" s="16">
        <v>24.716000000000001</v>
      </c>
      <c r="M1842" s="139">
        <v>46.571689993234877</v>
      </c>
      <c r="P1842" s="1">
        <v>12.621</v>
      </c>
      <c r="Q1842" s="16">
        <v>731.779</v>
      </c>
      <c r="S1842" s="1"/>
    </row>
    <row r="1843" spans="1:19" x14ac:dyDescent="0.2">
      <c r="A1843" s="42">
        <f t="shared" si="84"/>
        <v>43888</v>
      </c>
      <c r="B1843" s="16">
        <v>0</v>
      </c>
      <c r="C1843" s="16">
        <v>83.811000000000007</v>
      </c>
      <c r="D1843" s="16">
        <v>25.754999999999999</v>
      </c>
      <c r="E1843" s="16">
        <v>23.11</v>
      </c>
      <c r="F1843" s="16">
        <v>31.83</v>
      </c>
      <c r="G1843" s="16">
        <v>2.7589999999999999</v>
      </c>
      <c r="H1843" s="16">
        <v>7</v>
      </c>
      <c r="I1843" s="16">
        <v>12.259</v>
      </c>
      <c r="J1843" s="41">
        <v>4.016</v>
      </c>
      <c r="K1843" s="16">
        <v>17.297000000000001</v>
      </c>
      <c r="L1843" s="16">
        <v>24.885999999999999</v>
      </c>
      <c r="M1843" s="139">
        <v>34.827506659282342</v>
      </c>
      <c r="P1843" s="1">
        <v>8.016</v>
      </c>
      <c r="Q1843" s="16">
        <v>732.29600000000005</v>
      </c>
      <c r="S1843" s="1"/>
    </row>
    <row r="1844" spans="1:19" x14ac:dyDescent="0.2">
      <c r="A1844" s="42">
        <f t="shared" si="84"/>
        <v>43889</v>
      </c>
      <c r="B1844" s="16">
        <v>0</v>
      </c>
      <c r="C1844" s="16">
        <v>89.622</v>
      </c>
      <c r="D1844" s="16">
        <v>24.893000000000001</v>
      </c>
      <c r="E1844" s="16">
        <v>23.04</v>
      </c>
      <c r="F1844" s="16">
        <v>29.55</v>
      </c>
      <c r="G1844" s="16">
        <v>5.0709999999999997</v>
      </c>
      <c r="H1844" s="16">
        <v>12.03</v>
      </c>
      <c r="I1844" s="16">
        <v>352.315</v>
      </c>
      <c r="J1844" s="41">
        <v>4.53</v>
      </c>
      <c r="K1844" s="16">
        <v>22.206</v>
      </c>
      <c r="L1844" s="16">
        <v>24.923999999999999</v>
      </c>
      <c r="M1844" s="139">
        <v>44.668902123453542</v>
      </c>
      <c r="P1844" s="1">
        <v>12.206</v>
      </c>
      <c r="Q1844" s="16">
        <v>732.596</v>
      </c>
      <c r="S1844" s="1"/>
    </row>
    <row r="1845" spans="1:19" x14ac:dyDescent="0.2">
      <c r="A1845" s="42">
        <f t="shared" si="84"/>
        <v>43890</v>
      </c>
      <c r="B1845" s="16">
        <v>0.50800000000000001</v>
      </c>
      <c r="C1845" s="16">
        <v>81.879000000000005</v>
      </c>
      <c r="D1845" s="16">
        <v>25.321000000000002</v>
      </c>
      <c r="E1845" s="16">
        <v>22.63</v>
      </c>
      <c r="F1845" s="16">
        <v>30.84</v>
      </c>
      <c r="G1845" s="16">
        <v>4.8470000000000004</v>
      </c>
      <c r="H1845" s="16">
        <v>12.58</v>
      </c>
      <c r="I1845" s="16">
        <v>9.7669999999999995</v>
      </c>
      <c r="J1845" s="41">
        <v>5.1660000000000004</v>
      </c>
      <c r="K1845" s="16">
        <v>20.690999999999999</v>
      </c>
      <c r="L1845" s="16">
        <v>25.196999999999999</v>
      </c>
      <c r="M1845" s="139">
        <v>41.399870572754438</v>
      </c>
      <c r="P1845" s="1">
        <v>9.6319999999999997</v>
      </c>
      <c r="Q1845" s="16">
        <v>732.79200000000003</v>
      </c>
      <c r="S1845" s="1"/>
    </row>
    <row r="1846" spans="1:19" x14ac:dyDescent="0.2">
      <c r="A1846" s="42">
        <f t="shared" si="84"/>
        <v>43891</v>
      </c>
      <c r="B1846" s="16">
        <v>0</v>
      </c>
      <c r="C1846" s="16">
        <v>84.156999999999996</v>
      </c>
      <c r="D1846" s="16">
        <v>24.788</v>
      </c>
      <c r="E1846" s="16">
        <v>22.79</v>
      </c>
      <c r="F1846" s="16">
        <v>29.02</v>
      </c>
      <c r="G1846" s="16">
        <v>5.1790000000000003</v>
      </c>
      <c r="H1846" s="16">
        <v>11.45</v>
      </c>
      <c r="I1846" s="16">
        <v>353.54500000000002</v>
      </c>
      <c r="J1846" s="41">
        <v>5.1269999999999998</v>
      </c>
      <c r="K1846" s="16">
        <v>22.382000000000001</v>
      </c>
      <c r="L1846" s="16">
        <v>25.213999999999999</v>
      </c>
      <c r="M1846" s="139">
        <v>44.70804133723054</v>
      </c>
      <c r="P1846" s="1">
        <v>11.282999999999999</v>
      </c>
      <c r="Q1846" s="16">
        <v>732.13300000000004</v>
      </c>
      <c r="S1846" s="1"/>
    </row>
    <row r="1847" spans="1:19" x14ac:dyDescent="0.2">
      <c r="A1847" s="42">
        <f t="shared" si="84"/>
        <v>43892</v>
      </c>
      <c r="B1847" s="16">
        <v>0</v>
      </c>
      <c r="C1847" s="16">
        <v>83.441000000000003</v>
      </c>
      <c r="D1847" s="16">
        <v>25.358000000000001</v>
      </c>
      <c r="E1847" s="16">
        <v>22.83</v>
      </c>
      <c r="F1847" s="16">
        <v>30.39</v>
      </c>
      <c r="G1847" s="16">
        <v>4.1139999999999999</v>
      </c>
      <c r="H1847" s="16">
        <v>9.7799999999999994</v>
      </c>
      <c r="I1847" s="16">
        <v>7.2850000000000001</v>
      </c>
      <c r="J1847" s="41">
        <v>4.6040000000000001</v>
      </c>
      <c r="K1847" s="16">
        <v>18.837</v>
      </c>
      <c r="L1847" s="16">
        <v>25.198</v>
      </c>
      <c r="M1847" s="139">
        <v>37.749642087874008</v>
      </c>
      <c r="P1847" s="1">
        <v>8.91</v>
      </c>
      <c r="Q1847" s="16">
        <v>731.15800000000002</v>
      </c>
      <c r="S1847" s="1"/>
    </row>
    <row r="1848" spans="1:19" x14ac:dyDescent="0.2">
      <c r="A1848" s="42">
        <f t="shared" si="84"/>
        <v>43893</v>
      </c>
      <c r="B1848" s="16">
        <v>0</v>
      </c>
      <c r="C1848" s="16">
        <v>89.748000000000005</v>
      </c>
      <c r="D1848" s="16">
        <v>24.776</v>
      </c>
      <c r="E1848" s="16">
        <v>22.67</v>
      </c>
      <c r="F1848" s="16">
        <v>28.21</v>
      </c>
      <c r="G1848" s="16">
        <v>4.2809999999999997</v>
      </c>
      <c r="H1848" s="16">
        <v>11.13</v>
      </c>
      <c r="I1848" s="16">
        <v>352.59100000000001</v>
      </c>
      <c r="J1848" s="41">
        <v>3.2589999999999999</v>
      </c>
      <c r="K1848" s="16">
        <v>14.084</v>
      </c>
      <c r="L1848" s="16">
        <v>25.184999999999999</v>
      </c>
      <c r="M1848" s="139">
        <v>28.027219465581251</v>
      </c>
      <c r="P1848" s="1">
        <v>6.7750000000000004</v>
      </c>
      <c r="Q1848" s="16">
        <v>730.58799999999997</v>
      </c>
      <c r="S1848" s="1"/>
    </row>
    <row r="1849" spans="1:19" x14ac:dyDescent="0.2">
      <c r="A1849" s="42">
        <f t="shared" si="84"/>
        <v>43894</v>
      </c>
      <c r="B1849" s="16">
        <v>0</v>
      </c>
      <c r="C1849" s="16">
        <v>86.662999999999997</v>
      </c>
      <c r="D1849" s="16">
        <v>25.484000000000002</v>
      </c>
      <c r="E1849" s="16">
        <v>22.9</v>
      </c>
      <c r="F1849" s="16">
        <v>31.02</v>
      </c>
      <c r="G1849" s="16">
        <v>4.141</v>
      </c>
      <c r="H1849" s="16">
        <v>10.130000000000001</v>
      </c>
      <c r="I1849" s="16">
        <v>355.20499999999998</v>
      </c>
      <c r="J1849" s="41">
        <v>4.4260000000000002</v>
      </c>
      <c r="K1849" s="16">
        <v>18.954999999999998</v>
      </c>
      <c r="L1849" s="16">
        <v>25.253</v>
      </c>
      <c r="M1849" s="139">
        <v>37.610192438787735</v>
      </c>
      <c r="P1849" s="1">
        <v>8.9550000000000001</v>
      </c>
      <c r="Q1849" s="16">
        <v>730.67499999999995</v>
      </c>
      <c r="S1849" s="1"/>
    </row>
    <row r="1850" spans="1:19" x14ac:dyDescent="0.2">
      <c r="A1850" s="42">
        <f t="shared" si="84"/>
        <v>43895</v>
      </c>
      <c r="B1850" s="16">
        <v>0</v>
      </c>
      <c r="C1850" s="16">
        <v>90.834000000000003</v>
      </c>
      <c r="D1850" s="16">
        <v>24.843</v>
      </c>
      <c r="E1850" s="16">
        <v>23.04</v>
      </c>
      <c r="F1850" s="16">
        <v>28.71</v>
      </c>
      <c r="G1850" s="16">
        <v>5.2990000000000004</v>
      </c>
      <c r="H1850" s="16">
        <v>11.9</v>
      </c>
      <c r="I1850" s="16">
        <v>350.43099999999998</v>
      </c>
      <c r="J1850" s="41">
        <v>3.512</v>
      </c>
      <c r="K1850" s="16">
        <v>15.646000000000001</v>
      </c>
      <c r="L1850" s="16">
        <v>25.288</v>
      </c>
      <c r="M1850" s="139">
        <v>31.090618943897869</v>
      </c>
      <c r="P1850" s="1">
        <v>7.4880000000000004</v>
      </c>
      <c r="Q1850" s="16">
        <v>731.11699999999996</v>
      </c>
      <c r="S1850" s="1"/>
    </row>
    <row r="1851" spans="1:19" x14ac:dyDescent="0.2">
      <c r="A1851" s="42">
        <f t="shared" ref="A1851:A1914" si="85">A1850+1</f>
        <v>43896</v>
      </c>
      <c r="B1851" s="16">
        <v>0</v>
      </c>
      <c r="C1851" s="16">
        <v>86.066999999999993</v>
      </c>
      <c r="D1851" s="16">
        <v>25.37</v>
      </c>
      <c r="E1851" s="16">
        <v>23.3</v>
      </c>
      <c r="F1851" s="16">
        <v>29.44</v>
      </c>
      <c r="G1851" s="16">
        <v>5.2750000000000004</v>
      </c>
      <c r="H1851" s="16">
        <v>12.03</v>
      </c>
      <c r="I1851" s="16">
        <v>358.49700000000001</v>
      </c>
      <c r="J1851" s="41">
        <v>5.282</v>
      </c>
      <c r="K1851" s="16">
        <v>23.321000000000002</v>
      </c>
      <c r="L1851" s="16">
        <v>25.399000000000001</v>
      </c>
      <c r="M1851" s="139">
        <v>46.343593912945053</v>
      </c>
      <c r="P1851" s="1">
        <v>12.076000000000001</v>
      </c>
      <c r="Q1851" s="16">
        <v>731.50400000000002</v>
      </c>
      <c r="S1851" s="1"/>
    </row>
    <row r="1852" spans="1:19" x14ac:dyDescent="0.2">
      <c r="A1852" s="42">
        <f t="shared" si="85"/>
        <v>43897</v>
      </c>
      <c r="B1852" s="16">
        <v>0</v>
      </c>
      <c r="C1852" s="16">
        <v>86.141999999999996</v>
      </c>
      <c r="D1852" s="16">
        <v>25.216999999999999</v>
      </c>
      <c r="E1852" s="16">
        <v>22.46</v>
      </c>
      <c r="F1852" s="16">
        <v>29.51</v>
      </c>
      <c r="G1852" s="16">
        <v>4.6749999999999998</v>
      </c>
      <c r="H1852" s="16">
        <v>13.37</v>
      </c>
      <c r="I1852" s="16">
        <v>1.4830000000000001</v>
      </c>
      <c r="J1852" s="41">
        <v>4.8310000000000004</v>
      </c>
      <c r="K1852" s="16">
        <v>21.574999999999999</v>
      </c>
      <c r="L1852" s="16">
        <v>25.463000000000001</v>
      </c>
      <c r="M1852" s="139">
        <v>43.004405537550745</v>
      </c>
      <c r="P1852" s="1">
        <v>11.855</v>
      </c>
      <c r="Q1852" s="16">
        <v>731.49599999999998</v>
      </c>
      <c r="S1852" s="1"/>
    </row>
    <row r="1853" spans="1:19" x14ac:dyDescent="0.2">
      <c r="A1853" s="42">
        <f t="shared" si="85"/>
        <v>43898</v>
      </c>
      <c r="B1853" s="16">
        <v>0</v>
      </c>
      <c r="C1853" s="16">
        <v>78.914000000000001</v>
      </c>
      <c r="D1853" s="16">
        <v>25.158000000000001</v>
      </c>
      <c r="E1853" s="16">
        <v>22.51</v>
      </c>
      <c r="F1853" s="16">
        <v>30.09</v>
      </c>
      <c r="G1853" s="16">
        <v>4.4279999999999999</v>
      </c>
      <c r="H1853" s="16">
        <v>12.13</v>
      </c>
      <c r="I1853" s="16">
        <v>15.711</v>
      </c>
      <c r="J1853" s="41">
        <v>4.9930000000000003</v>
      </c>
      <c r="K1853" s="16">
        <v>19.215</v>
      </c>
      <c r="L1853" s="16">
        <v>25.649000000000001</v>
      </c>
      <c r="M1853" s="139">
        <v>38.282039075277751</v>
      </c>
      <c r="P1853" s="1">
        <v>8.9109999999999996</v>
      </c>
      <c r="Q1853" s="16">
        <v>731.529</v>
      </c>
      <c r="S1853" s="1"/>
    </row>
    <row r="1854" spans="1:19" x14ac:dyDescent="0.2">
      <c r="A1854" s="42">
        <f t="shared" si="85"/>
        <v>43899</v>
      </c>
      <c r="B1854" s="16">
        <v>0</v>
      </c>
      <c r="C1854" s="16">
        <v>76.888999999999996</v>
      </c>
      <c r="D1854" s="16">
        <v>25.753</v>
      </c>
      <c r="E1854" s="16">
        <v>23.08</v>
      </c>
      <c r="F1854" s="16">
        <v>30.38</v>
      </c>
      <c r="G1854" s="16">
        <v>5.1349999999999998</v>
      </c>
      <c r="H1854" s="16">
        <v>12.68</v>
      </c>
      <c r="I1854" s="16">
        <v>15.199</v>
      </c>
      <c r="J1854" s="41">
        <v>6.55</v>
      </c>
      <c r="K1854" s="16">
        <v>25.207000000000001</v>
      </c>
      <c r="L1854" s="16">
        <v>25.713000000000001</v>
      </c>
      <c r="M1854" s="139">
        <v>50.529329786324084</v>
      </c>
      <c r="P1854" s="1">
        <v>12.87</v>
      </c>
      <c r="Q1854" s="16">
        <v>731.85400000000004</v>
      </c>
      <c r="S1854" s="1"/>
    </row>
    <row r="1855" spans="1:19" x14ac:dyDescent="0.2">
      <c r="A1855" s="42">
        <f t="shared" si="85"/>
        <v>43900</v>
      </c>
      <c r="B1855" s="16">
        <v>0</v>
      </c>
      <c r="C1855" s="16">
        <v>85.022000000000006</v>
      </c>
      <c r="D1855" s="16">
        <v>25.244</v>
      </c>
      <c r="E1855" s="16">
        <v>23.01</v>
      </c>
      <c r="F1855" s="16">
        <v>30.34</v>
      </c>
      <c r="G1855" s="16">
        <v>5.3150000000000004</v>
      </c>
      <c r="H1855" s="16">
        <v>12.94</v>
      </c>
      <c r="I1855" s="16">
        <v>356.30099999999999</v>
      </c>
      <c r="J1855" s="41">
        <v>5.5679999999999996</v>
      </c>
      <c r="K1855" s="16">
        <v>24.256</v>
      </c>
      <c r="L1855" s="16">
        <v>25.657</v>
      </c>
      <c r="M1855" s="139">
        <v>48.717866748689097</v>
      </c>
      <c r="P1855" s="1">
        <v>12.884</v>
      </c>
      <c r="Q1855" s="16">
        <v>731.86699999999996</v>
      </c>
      <c r="S1855" s="1"/>
    </row>
    <row r="1856" spans="1:19" x14ac:dyDescent="0.2">
      <c r="A1856" s="42">
        <f t="shared" si="85"/>
        <v>43901</v>
      </c>
      <c r="B1856" s="16">
        <v>0</v>
      </c>
      <c r="C1856" s="16">
        <v>84.896000000000001</v>
      </c>
      <c r="D1856" s="16">
        <v>24.981999999999999</v>
      </c>
      <c r="E1856" s="16">
        <v>22.15</v>
      </c>
      <c r="F1856" s="16">
        <v>31.09</v>
      </c>
      <c r="G1856" s="16">
        <v>4.4630000000000001</v>
      </c>
      <c r="H1856" s="16">
        <v>11.88</v>
      </c>
      <c r="I1856" s="16">
        <v>355.36</v>
      </c>
      <c r="J1856" s="41">
        <v>5.1909999999999998</v>
      </c>
      <c r="K1856" s="16">
        <v>23.155000000000001</v>
      </c>
      <c r="L1856" s="16">
        <v>25.696000000000002</v>
      </c>
      <c r="M1856" s="139">
        <v>46.415133138126862</v>
      </c>
      <c r="P1856" s="1">
        <v>11.907</v>
      </c>
      <c r="Q1856" s="16">
        <v>730.88800000000003</v>
      </c>
      <c r="S1856" s="1"/>
    </row>
    <row r="1857" spans="1:19" x14ac:dyDescent="0.2">
      <c r="A1857" s="42">
        <f t="shared" si="85"/>
        <v>43902</v>
      </c>
      <c r="B1857" s="16">
        <v>0</v>
      </c>
      <c r="C1857" s="16">
        <v>83.602999999999994</v>
      </c>
      <c r="D1857" s="16">
        <v>24.885999999999999</v>
      </c>
      <c r="E1857" s="16">
        <v>22.56</v>
      </c>
      <c r="F1857" s="16">
        <v>29.44</v>
      </c>
      <c r="G1857" s="16">
        <v>4.6900000000000004</v>
      </c>
      <c r="H1857" s="16">
        <v>12.09</v>
      </c>
      <c r="I1857" s="16">
        <v>357.64499999999998</v>
      </c>
      <c r="J1857" s="41">
        <v>5.625</v>
      </c>
      <c r="K1857" s="16">
        <v>24.797999999999998</v>
      </c>
      <c r="L1857" s="16">
        <v>25.841000000000001</v>
      </c>
      <c r="M1857" s="139">
        <v>50.265636893504187</v>
      </c>
      <c r="P1857" s="1">
        <v>12.307</v>
      </c>
      <c r="Q1857" s="16">
        <v>730.05399999999997</v>
      </c>
      <c r="S1857" s="1"/>
    </row>
    <row r="1858" spans="1:19" x14ac:dyDescent="0.2">
      <c r="A1858" s="42">
        <f t="shared" si="85"/>
        <v>43903</v>
      </c>
      <c r="B1858" s="16">
        <v>0</v>
      </c>
      <c r="C1858" s="16">
        <v>82.837999999999994</v>
      </c>
      <c r="D1858" s="16">
        <v>25.209</v>
      </c>
      <c r="E1858" s="16">
        <v>22.16</v>
      </c>
      <c r="F1858" s="16">
        <v>30.41</v>
      </c>
      <c r="G1858" s="16">
        <v>4.3140000000000001</v>
      </c>
      <c r="H1858" s="16">
        <v>10.15</v>
      </c>
      <c r="I1858" s="16">
        <v>355.959</v>
      </c>
      <c r="J1858" s="41">
        <v>5.8920000000000003</v>
      </c>
      <c r="K1858" s="16">
        <v>25.78</v>
      </c>
      <c r="L1858" s="16">
        <v>25.876999999999999</v>
      </c>
      <c r="M1858" s="139">
        <v>52.656239334996243</v>
      </c>
      <c r="P1858" s="1">
        <v>12.635999999999999</v>
      </c>
      <c r="Q1858" s="16">
        <v>731.44600000000003</v>
      </c>
      <c r="S1858" s="1"/>
    </row>
    <row r="1859" spans="1:19" x14ac:dyDescent="0.2">
      <c r="A1859" s="42">
        <f t="shared" si="85"/>
        <v>43904</v>
      </c>
      <c r="B1859" s="16">
        <v>0</v>
      </c>
      <c r="C1859" s="16">
        <v>80.424999999999997</v>
      </c>
      <c r="D1859" s="16">
        <v>25.443999999999999</v>
      </c>
      <c r="E1859" s="16">
        <v>22.7</v>
      </c>
      <c r="F1859" s="16">
        <v>31.82</v>
      </c>
      <c r="G1859" s="16">
        <v>3.9860000000000002</v>
      </c>
      <c r="H1859" s="16">
        <v>11.07</v>
      </c>
      <c r="I1859" s="16">
        <v>10.672000000000001</v>
      </c>
      <c r="J1859" s="41">
        <v>5.2759999999999998</v>
      </c>
      <c r="K1859" s="16">
        <v>21.422000000000001</v>
      </c>
      <c r="L1859" s="16">
        <v>25.923999999999999</v>
      </c>
      <c r="M1859" s="139">
        <v>43.707356184989372</v>
      </c>
      <c r="P1859" s="1">
        <v>10.382</v>
      </c>
      <c r="Q1859" s="16">
        <v>732.61300000000006</v>
      </c>
      <c r="S1859" s="1"/>
    </row>
    <row r="1860" spans="1:19" x14ac:dyDescent="0.2">
      <c r="A1860" s="42">
        <f t="shared" si="85"/>
        <v>43905</v>
      </c>
      <c r="B1860" s="16">
        <v>0</v>
      </c>
      <c r="C1860" s="16">
        <v>80.808999999999997</v>
      </c>
      <c r="D1860" s="16">
        <v>25.417999999999999</v>
      </c>
      <c r="E1860" s="16">
        <v>22.29</v>
      </c>
      <c r="F1860" s="16">
        <v>31.51</v>
      </c>
      <c r="G1860" s="16">
        <v>3.952</v>
      </c>
      <c r="H1860" s="16">
        <v>10.86</v>
      </c>
      <c r="I1860" s="16">
        <v>8.7850000000000001</v>
      </c>
      <c r="J1860" s="41">
        <v>5.1689999999999996</v>
      </c>
      <c r="K1860" s="16">
        <v>20.663</v>
      </c>
      <c r="L1860" s="16">
        <v>25.986999999999998</v>
      </c>
      <c r="M1860" s="139">
        <v>42.198984454042524</v>
      </c>
      <c r="P1860" s="1">
        <v>10.276</v>
      </c>
      <c r="Q1860" s="16">
        <v>732.42899999999997</v>
      </c>
      <c r="S1860" s="1"/>
    </row>
    <row r="1861" spans="1:19" x14ac:dyDescent="0.2">
      <c r="A1861" s="42">
        <f t="shared" si="85"/>
        <v>43906</v>
      </c>
      <c r="B1861" s="16">
        <v>0.50800000000000001</v>
      </c>
      <c r="C1861" s="16">
        <v>82.007000000000005</v>
      </c>
      <c r="D1861" s="16">
        <v>25.327000000000002</v>
      </c>
      <c r="E1861" s="16">
        <v>22.17</v>
      </c>
      <c r="F1861" s="16">
        <v>31.29</v>
      </c>
      <c r="G1861" s="16">
        <v>4.4649999999999999</v>
      </c>
      <c r="H1861" s="16">
        <v>11.29</v>
      </c>
      <c r="I1861" s="16">
        <v>6.52</v>
      </c>
      <c r="J1861" s="41">
        <v>5.5019999999999998</v>
      </c>
      <c r="K1861" s="16">
        <v>22.3</v>
      </c>
      <c r="L1861" s="16">
        <v>26.073</v>
      </c>
      <c r="M1861" s="139">
        <v>45.720736093699095</v>
      </c>
      <c r="P1861" s="1">
        <v>11.688000000000001</v>
      </c>
      <c r="Q1861" s="16">
        <v>732.14200000000005</v>
      </c>
      <c r="S1861" s="1"/>
    </row>
    <row r="1862" spans="1:19" x14ac:dyDescent="0.2">
      <c r="A1862" s="42">
        <f t="shared" si="85"/>
        <v>43907</v>
      </c>
      <c r="B1862" s="16">
        <v>0.38100000000000001</v>
      </c>
      <c r="C1862" s="16">
        <v>83.813000000000002</v>
      </c>
      <c r="D1862" s="16">
        <v>24.588000000000001</v>
      </c>
      <c r="E1862" s="16">
        <v>22.55</v>
      </c>
      <c r="F1862" s="16">
        <v>30.97</v>
      </c>
      <c r="G1862" s="16">
        <v>4.8550000000000004</v>
      </c>
      <c r="H1862" s="16">
        <v>11.41</v>
      </c>
      <c r="I1862" s="16">
        <v>2.5819999999999999</v>
      </c>
      <c r="J1862" s="41">
        <v>4.6029999999999998</v>
      </c>
      <c r="K1862" s="16">
        <v>18.887</v>
      </c>
      <c r="L1862" s="16">
        <v>26.056000000000001</v>
      </c>
      <c r="M1862" s="139">
        <v>38.645178403102797</v>
      </c>
      <c r="P1862" s="1">
        <v>9.5950000000000006</v>
      </c>
      <c r="Q1862" s="16">
        <v>732.26700000000005</v>
      </c>
      <c r="S1862" s="1"/>
    </row>
    <row r="1863" spans="1:19" x14ac:dyDescent="0.2">
      <c r="A1863" s="42">
        <f t="shared" si="85"/>
        <v>43908</v>
      </c>
      <c r="B1863" s="16">
        <v>0</v>
      </c>
      <c r="C1863" s="16">
        <v>81.558999999999997</v>
      </c>
      <c r="D1863" s="16">
        <v>25.530999999999999</v>
      </c>
      <c r="E1863" s="16">
        <v>22.41</v>
      </c>
      <c r="F1863" s="16">
        <v>32.29</v>
      </c>
      <c r="G1863" s="16">
        <v>4.1680000000000001</v>
      </c>
      <c r="H1863" s="16">
        <v>10.210000000000001</v>
      </c>
      <c r="I1863" s="16">
        <v>16.581</v>
      </c>
      <c r="J1863" s="41">
        <v>5.9770000000000003</v>
      </c>
      <c r="K1863" s="16">
        <v>22.683</v>
      </c>
      <c r="L1863" s="16">
        <v>26.146000000000001</v>
      </c>
      <c r="M1863" s="139">
        <v>46.278448290013792</v>
      </c>
      <c r="P1863" s="1">
        <v>11.702999999999999</v>
      </c>
      <c r="Q1863" s="16">
        <v>732.26300000000003</v>
      </c>
      <c r="S1863" s="1"/>
    </row>
    <row r="1864" spans="1:19" x14ac:dyDescent="0.2">
      <c r="A1864" s="42">
        <f t="shared" si="85"/>
        <v>43909</v>
      </c>
      <c r="B1864" s="16">
        <v>0</v>
      </c>
      <c r="C1864" s="16">
        <v>81.91</v>
      </c>
      <c r="D1864" s="16">
        <v>25.565000000000001</v>
      </c>
      <c r="E1864" s="16">
        <v>22.77</v>
      </c>
      <c r="F1864" s="16">
        <v>32.49</v>
      </c>
      <c r="G1864" s="16">
        <v>3.0649999999999999</v>
      </c>
      <c r="H1864" s="16">
        <v>9.56</v>
      </c>
      <c r="I1864" s="16">
        <v>0.77400000000000002</v>
      </c>
      <c r="J1864" s="41">
        <v>4.5830000000000002</v>
      </c>
      <c r="K1864" s="16">
        <v>16.957999999999998</v>
      </c>
      <c r="L1864" s="16">
        <v>26.113</v>
      </c>
      <c r="M1864" s="139">
        <v>34.573490569868682</v>
      </c>
      <c r="P1864" s="1">
        <v>7.7590000000000003</v>
      </c>
      <c r="Q1864" s="16">
        <v>732.42899999999997</v>
      </c>
      <c r="S1864" s="1"/>
    </row>
    <row r="1865" spans="1:19" x14ac:dyDescent="0.2">
      <c r="A1865" s="42">
        <f t="shared" si="85"/>
        <v>43910</v>
      </c>
      <c r="B1865" s="16">
        <v>0</v>
      </c>
      <c r="C1865" s="16">
        <v>83.957999999999998</v>
      </c>
      <c r="D1865" s="16">
        <v>25.338000000000001</v>
      </c>
      <c r="E1865" s="16">
        <v>22.97</v>
      </c>
      <c r="F1865" s="16">
        <v>30.33</v>
      </c>
      <c r="G1865" s="16">
        <v>4.1130000000000004</v>
      </c>
      <c r="H1865" s="16">
        <v>9.94</v>
      </c>
      <c r="I1865" s="16">
        <v>353.827</v>
      </c>
      <c r="J1865" s="41">
        <v>4.4569999999999999</v>
      </c>
      <c r="K1865" s="16">
        <v>16.782</v>
      </c>
      <c r="L1865" s="16">
        <v>26.11</v>
      </c>
      <c r="M1865" s="139">
        <v>34.346949690126287</v>
      </c>
      <c r="P1865" s="1">
        <v>7.7809999999999997</v>
      </c>
      <c r="Q1865" s="16">
        <v>733.24599999999998</v>
      </c>
      <c r="S1865" s="1"/>
    </row>
    <row r="1866" spans="1:19" x14ac:dyDescent="0.2">
      <c r="A1866" s="42">
        <f t="shared" si="85"/>
        <v>43911</v>
      </c>
      <c r="B1866" s="16">
        <v>0.127</v>
      </c>
      <c r="C1866" s="16">
        <v>83.28</v>
      </c>
      <c r="D1866" s="16">
        <v>24.885000000000002</v>
      </c>
      <c r="E1866" s="16">
        <v>22.58</v>
      </c>
      <c r="F1866" s="16">
        <v>29.45</v>
      </c>
      <c r="G1866" s="16">
        <v>4.2880000000000003</v>
      </c>
      <c r="H1866" s="16">
        <v>12.43</v>
      </c>
      <c r="I1866" s="16">
        <v>7.2439999999999998</v>
      </c>
      <c r="J1866" s="41">
        <v>4.7069999999999999</v>
      </c>
      <c r="K1866" s="16">
        <v>19.123000000000001</v>
      </c>
      <c r="L1866" s="16">
        <v>26.199000000000002</v>
      </c>
      <c r="M1866" s="139">
        <v>39.70625717660252</v>
      </c>
      <c r="P1866" s="1">
        <v>9.1039999999999992</v>
      </c>
      <c r="Q1866" s="16">
        <v>732.52499999999998</v>
      </c>
      <c r="S1866" s="1"/>
    </row>
    <row r="1867" spans="1:19" x14ac:dyDescent="0.2">
      <c r="A1867" s="42">
        <f t="shared" si="85"/>
        <v>43912</v>
      </c>
      <c r="B1867" s="16">
        <v>0</v>
      </c>
      <c r="C1867" s="16">
        <v>78.519000000000005</v>
      </c>
      <c r="D1867" s="16">
        <v>25.844999999999999</v>
      </c>
      <c r="E1867" s="16">
        <v>22.53</v>
      </c>
      <c r="F1867" s="16">
        <v>32.1</v>
      </c>
      <c r="G1867" s="16">
        <v>3.552</v>
      </c>
      <c r="H1867" s="16">
        <v>10.9</v>
      </c>
      <c r="I1867" s="16">
        <v>23.259</v>
      </c>
      <c r="J1867" s="41">
        <v>6.6890000000000001</v>
      </c>
      <c r="K1867" s="16">
        <v>25.733000000000001</v>
      </c>
      <c r="L1867" s="16">
        <v>26.314</v>
      </c>
      <c r="M1867" s="139">
        <v>52.898850620395415</v>
      </c>
      <c r="P1867" s="1">
        <v>13.872</v>
      </c>
      <c r="Q1867" s="16">
        <v>731.63300000000004</v>
      </c>
      <c r="S1867" s="1"/>
    </row>
    <row r="1868" spans="1:19" x14ac:dyDescent="0.2">
      <c r="A1868" s="42">
        <f t="shared" si="85"/>
        <v>43913</v>
      </c>
      <c r="B1868" s="16">
        <v>0</v>
      </c>
      <c r="C1868" s="16">
        <v>80.426000000000002</v>
      </c>
      <c r="D1868" s="16">
        <v>25.96</v>
      </c>
      <c r="E1868" s="16">
        <v>22.95</v>
      </c>
      <c r="F1868" s="16">
        <v>32.619999999999997</v>
      </c>
      <c r="G1868" s="16">
        <v>4.1280000000000001</v>
      </c>
      <c r="H1868" s="16">
        <v>11.19</v>
      </c>
      <c r="I1868" s="16">
        <v>10.91</v>
      </c>
      <c r="J1868" s="41">
        <v>5.7949999999999999</v>
      </c>
      <c r="K1868" s="16">
        <v>21.803000000000001</v>
      </c>
      <c r="L1868" s="16">
        <v>26.295999999999999</v>
      </c>
      <c r="M1868" s="139">
        <v>44.867449393342184</v>
      </c>
      <c r="P1868" s="1">
        <v>10.715999999999999</v>
      </c>
      <c r="Q1868" s="16">
        <v>732.44200000000001</v>
      </c>
      <c r="S1868" s="1"/>
    </row>
    <row r="1869" spans="1:19" x14ac:dyDescent="0.2">
      <c r="A1869" s="42">
        <f t="shared" si="85"/>
        <v>43914</v>
      </c>
      <c r="B1869" s="16">
        <v>0</v>
      </c>
      <c r="C1869" s="16">
        <v>85.981999999999999</v>
      </c>
      <c r="D1869" s="16">
        <v>25.523</v>
      </c>
      <c r="E1869" s="16">
        <v>22.98</v>
      </c>
      <c r="F1869" s="16">
        <v>31.16</v>
      </c>
      <c r="G1869" s="16">
        <v>4.2809999999999997</v>
      </c>
      <c r="H1869" s="16">
        <v>11.09</v>
      </c>
      <c r="I1869" s="16">
        <v>355.45699999999999</v>
      </c>
      <c r="J1869" s="41">
        <v>4.8029999999999999</v>
      </c>
      <c r="K1869" s="16">
        <v>19.593</v>
      </c>
      <c r="L1869" s="16">
        <v>26.187000000000001</v>
      </c>
      <c r="M1869" s="139">
        <v>40.044167695547024</v>
      </c>
      <c r="P1869" s="1">
        <v>9.5969999999999995</v>
      </c>
      <c r="Q1869" s="16">
        <v>732.21699999999998</v>
      </c>
      <c r="S1869" s="1"/>
    </row>
    <row r="1870" spans="1:19" x14ac:dyDescent="0.2">
      <c r="A1870" s="42">
        <f t="shared" si="85"/>
        <v>43915</v>
      </c>
      <c r="B1870" s="16">
        <v>0</v>
      </c>
      <c r="C1870" s="16">
        <v>85.728999999999999</v>
      </c>
      <c r="D1870" s="16">
        <v>25.687000000000001</v>
      </c>
      <c r="E1870" s="16">
        <v>23.19</v>
      </c>
      <c r="F1870" s="16">
        <v>30.65</v>
      </c>
      <c r="G1870" s="16">
        <v>4.476</v>
      </c>
      <c r="H1870" s="16">
        <v>10.51</v>
      </c>
      <c r="I1870" s="16">
        <v>354.91899999999998</v>
      </c>
      <c r="J1870" s="41">
        <v>4.8710000000000004</v>
      </c>
      <c r="K1870" s="16">
        <v>19.78</v>
      </c>
      <c r="L1870" s="16">
        <v>26.195</v>
      </c>
      <c r="M1870" s="139">
        <v>40.48541265086525</v>
      </c>
      <c r="P1870" s="1">
        <v>9.5109999999999992</v>
      </c>
      <c r="Q1870" s="16">
        <v>730.86699999999996</v>
      </c>
      <c r="S1870" s="1"/>
    </row>
    <row r="1871" spans="1:19" x14ac:dyDescent="0.2">
      <c r="A1871" s="42">
        <f t="shared" si="85"/>
        <v>43916</v>
      </c>
      <c r="B1871" s="16">
        <v>0</v>
      </c>
      <c r="C1871" s="16">
        <v>82.555000000000007</v>
      </c>
      <c r="D1871" s="16">
        <v>25.422000000000001</v>
      </c>
      <c r="E1871" s="16">
        <v>22.74</v>
      </c>
      <c r="F1871" s="16">
        <v>30.89</v>
      </c>
      <c r="G1871" s="16">
        <v>4.5629999999999997</v>
      </c>
      <c r="H1871" s="16">
        <v>10.78</v>
      </c>
      <c r="I1871" s="16">
        <v>357.71499999999997</v>
      </c>
      <c r="J1871" s="41">
        <v>5.9729999999999999</v>
      </c>
      <c r="K1871" s="16">
        <v>23.937000000000001</v>
      </c>
      <c r="L1871" s="16">
        <v>26.361000000000001</v>
      </c>
      <c r="M1871" s="139">
        <v>49.022686055985496</v>
      </c>
      <c r="P1871" s="1">
        <v>12.092000000000001</v>
      </c>
      <c r="Q1871" s="16">
        <v>730.42100000000005</v>
      </c>
      <c r="S1871" s="1"/>
    </row>
    <row r="1872" spans="1:19" x14ac:dyDescent="0.2">
      <c r="A1872" s="42">
        <f t="shared" si="85"/>
        <v>43917</v>
      </c>
      <c r="B1872" s="16">
        <v>0</v>
      </c>
      <c r="C1872" s="16">
        <v>82.289000000000001</v>
      </c>
      <c r="D1872" s="16">
        <v>25.541</v>
      </c>
      <c r="E1872" s="16">
        <v>22.41</v>
      </c>
      <c r="F1872" s="16">
        <v>31.55</v>
      </c>
      <c r="G1872" s="16">
        <v>4.2489999999999997</v>
      </c>
      <c r="H1872" s="16">
        <v>10.98</v>
      </c>
      <c r="I1872" s="16">
        <v>357.846</v>
      </c>
      <c r="J1872" s="41">
        <v>5.9809999999999999</v>
      </c>
      <c r="K1872" s="16">
        <v>23.936</v>
      </c>
      <c r="L1872" s="16">
        <v>26.347999999999999</v>
      </c>
      <c r="M1872" s="139">
        <v>49.289489349900251</v>
      </c>
      <c r="P1872" s="1">
        <v>11.853999999999999</v>
      </c>
      <c r="Q1872" s="16">
        <v>729.79200000000003</v>
      </c>
      <c r="S1872" s="1"/>
    </row>
    <row r="1873" spans="1:19" x14ac:dyDescent="0.2">
      <c r="A1873" s="42">
        <f t="shared" si="85"/>
        <v>43918</v>
      </c>
      <c r="B1873" s="16">
        <v>0</v>
      </c>
      <c r="C1873" s="16">
        <v>77.278000000000006</v>
      </c>
      <c r="D1873" s="16">
        <v>26.041</v>
      </c>
      <c r="E1873" s="16">
        <v>22.75</v>
      </c>
      <c r="F1873" s="16">
        <v>32.06</v>
      </c>
      <c r="G1873" s="16">
        <v>4.0359999999999996</v>
      </c>
      <c r="H1873" s="16">
        <v>12.25</v>
      </c>
      <c r="I1873" s="16">
        <v>14.46</v>
      </c>
      <c r="J1873" s="41">
        <v>6.8019999999999996</v>
      </c>
      <c r="K1873" s="16">
        <v>25.347999999999999</v>
      </c>
      <c r="L1873" s="16">
        <v>26.54</v>
      </c>
      <c r="M1873" s="139">
        <v>52.273832800389137</v>
      </c>
      <c r="P1873" s="1">
        <v>13.147</v>
      </c>
      <c r="Q1873" s="16">
        <v>729.79600000000005</v>
      </c>
      <c r="S1873" s="1"/>
    </row>
    <row r="1874" spans="1:19" x14ac:dyDescent="0.2">
      <c r="A1874" s="42">
        <f t="shared" si="85"/>
        <v>43919</v>
      </c>
      <c r="B1874" s="16">
        <v>0</v>
      </c>
      <c r="C1874" s="16">
        <v>83.162999999999997</v>
      </c>
      <c r="D1874" s="16">
        <v>25.611000000000001</v>
      </c>
      <c r="E1874" s="16">
        <v>22.86</v>
      </c>
      <c r="F1874" s="16">
        <v>30.98</v>
      </c>
      <c r="G1874" s="16">
        <v>4.391</v>
      </c>
      <c r="H1874" s="16">
        <v>12.43</v>
      </c>
      <c r="I1874" s="16">
        <v>354.71100000000001</v>
      </c>
      <c r="J1874" s="41">
        <v>5.6079999999999997</v>
      </c>
      <c r="K1874" s="16">
        <v>22.189</v>
      </c>
      <c r="L1874" s="16">
        <v>26.422000000000001</v>
      </c>
      <c r="M1874" s="139">
        <v>45.709417689715025</v>
      </c>
      <c r="P1874" s="1">
        <v>11.817</v>
      </c>
      <c r="Q1874" s="16">
        <v>730.49599999999998</v>
      </c>
      <c r="S1874" s="1"/>
    </row>
    <row r="1875" spans="1:19" x14ac:dyDescent="0.2">
      <c r="A1875" s="42">
        <f t="shared" si="85"/>
        <v>43920</v>
      </c>
      <c r="B1875" s="16">
        <v>0</v>
      </c>
      <c r="C1875" s="16">
        <v>87.778999999999996</v>
      </c>
      <c r="D1875" s="16">
        <v>25.46</v>
      </c>
      <c r="E1875" s="16">
        <v>23.25</v>
      </c>
      <c r="F1875" s="16">
        <v>29.53</v>
      </c>
      <c r="G1875" s="16">
        <v>4.484</v>
      </c>
      <c r="H1875" s="16">
        <v>12.8</v>
      </c>
      <c r="I1875" s="16">
        <v>350.161</v>
      </c>
      <c r="J1875" s="41">
        <v>4.9329999999999998</v>
      </c>
      <c r="K1875" s="16">
        <v>21.251999999999999</v>
      </c>
      <c r="L1875" s="16">
        <v>26.346</v>
      </c>
      <c r="M1875" s="139">
        <v>43.476754503817581</v>
      </c>
      <c r="P1875" s="1">
        <v>12.284000000000001</v>
      </c>
      <c r="Q1875" s="16">
        <v>730.55399999999997</v>
      </c>
      <c r="S1875" s="1"/>
    </row>
    <row r="1876" spans="1:19" x14ac:dyDescent="0.2">
      <c r="A1876" s="42">
        <f t="shared" si="85"/>
        <v>43921</v>
      </c>
      <c r="B1876" s="16">
        <v>8.0009999999999994</v>
      </c>
      <c r="C1876" s="16">
        <v>89.712000000000003</v>
      </c>
      <c r="D1876" s="16">
        <v>25.132000000000001</v>
      </c>
      <c r="E1876" s="16">
        <v>23.01</v>
      </c>
      <c r="F1876" s="16">
        <v>29.87</v>
      </c>
      <c r="G1876" s="16">
        <v>3.069</v>
      </c>
      <c r="H1876" s="16">
        <v>8.8800000000000008</v>
      </c>
      <c r="I1876" s="16">
        <v>0.25600000000000001</v>
      </c>
      <c r="J1876" s="41">
        <v>3.1379999999999999</v>
      </c>
      <c r="K1876" s="16">
        <v>13.71</v>
      </c>
      <c r="L1876" s="16">
        <v>26.303999999999998</v>
      </c>
      <c r="M1876" s="139">
        <v>28.667184490848939</v>
      </c>
      <c r="P1876" s="1">
        <v>7.0129999999999999</v>
      </c>
      <c r="Q1876" s="16">
        <v>729.91300000000001</v>
      </c>
      <c r="S1876" s="1"/>
    </row>
    <row r="1877" spans="1:19" x14ac:dyDescent="0.2">
      <c r="A1877" s="42">
        <f t="shared" si="85"/>
        <v>43922</v>
      </c>
      <c r="B1877" s="16">
        <v>0</v>
      </c>
      <c r="C1877" s="16">
        <v>86.323999999999998</v>
      </c>
      <c r="D1877" s="16">
        <v>25.306999999999999</v>
      </c>
      <c r="E1877" s="16">
        <v>22.84</v>
      </c>
      <c r="F1877" s="16">
        <v>32.03</v>
      </c>
      <c r="G1877" s="16">
        <v>2.8410000000000002</v>
      </c>
      <c r="H1877" s="16">
        <v>8.2899999999999991</v>
      </c>
      <c r="I1877" s="16">
        <v>10.031000000000001</v>
      </c>
      <c r="J1877" s="16">
        <v>4.109</v>
      </c>
      <c r="K1877" s="16">
        <v>17.597999999999999</v>
      </c>
      <c r="L1877" s="16">
        <v>26.405999999999999</v>
      </c>
      <c r="M1877" s="139">
        <v>36.661779304946315</v>
      </c>
      <c r="P1877" s="1">
        <v>9.0210000000000008</v>
      </c>
      <c r="Q1877" s="16">
        <v>730.09199999999998</v>
      </c>
      <c r="S1877" s="1"/>
    </row>
    <row r="1878" spans="1:19" x14ac:dyDescent="0.2">
      <c r="A1878" s="42">
        <f t="shared" si="85"/>
        <v>43923</v>
      </c>
      <c r="B1878" s="16">
        <v>0</v>
      </c>
      <c r="C1878" s="16">
        <v>81.478999999999999</v>
      </c>
      <c r="D1878" s="16">
        <v>25.917000000000002</v>
      </c>
      <c r="E1878" s="16">
        <v>22.67</v>
      </c>
      <c r="F1878" s="16">
        <v>32.6</v>
      </c>
      <c r="G1878" s="16">
        <v>3.1930000000000001</v>
      </c>
      <c r="H1878" s="16">
        <v>8.68</v>
      </c>
      <c r="I1878" s="16">
        <v>19.032</v>
      </c>
      <c r="J1878" s="16">
        <v>5.9139999999999997</v>
      </c>
      <c r="K1878" s="16">
        <v>24.1</v>
      </c>
      <c r="L1878" s="16">
        <v>26.536999999999999</v>
      </c>
      <c r="M1878" s="139">
        <v>49.971703990039799</v>
      </c>
      <c r="P1878" s="1">
        <v>12.948</v>
      </c>
      <c r="Q1878" s="16">
        <v>730.79200000000003</v>
      </c>
      <c r="S1878" s="1"/>
    </row>
    <row r="1879" spans="1:19" x14ac:dyDescent="0.2">
      <c r="A1879" s="42">
        <f t="shared" si="85"/>
        <v>43924</v>
      </c>
      <c r="B1879" s="16">
        <v>1.524</v>
      </c>
      <c r="C1879" s="16">
        <v>95.405000000000001</v>
      </c>
      <c r="D1879" s="16">
        <v>24.324999999999999</v>
      </c>
      <c r="E1879" s="16">
        <v>23</v>
      </c>
      <c r="F1879" s="16">
        <v>28.29</v>
      </c>
      <c r="G1879" s="16">
        <v>3.5209999999999999</v>
      </c>
      <c r="H1879" s="16">
        <v>7.8</v>
      </c>
      <c r="I1879" s="16">
        <v>350.42099999999999</v>
      </c>
      <c r="J1879" s="16">
        <v>2.6320000000000001</v>
      </c>
      <c r="K1879" s="16">
        <v>13.327999999999999</v>
      </c>
      <c r="L1879" s="16">
        <v>26.343</v>
      </c>
      <c r="M1879" s="139">
        <v>28.4645764195309</v>
      </c>
      <c r="P1879" s="1">
        <v>8.1509999999999998</v>
      </c>
      <c r="Q1879" s="16">
        <v>730.08299999999997</v>
      </c>
      <c r="S1879" s="1"/>
    </row>
    <row r="1880" spans="1:19" x14ac:dyDescent="0.2">
      <c r="A1880" s="42">
        <f t="shared" si="85"/>
        <v>43925</v>
      </c>
      <c r="B1880" s="16">
        <v>0</v>
      </c>
      <c r="C1880" s="16">
        <v>83.844999999999999</v>
      </c>
      <c r="D1880" s="16">
        <v>26.285</v>
      </c>
      <c r="E1880" s="16">
        <v>23.14</v>
      </c>
      <c r="F1880" s="16">
        <v>32.61</v>
      </c>
      <c r="G1880" s="16">
        <v>3.4510000000000001</v>
      </c>
      <c r="H1880" s="16">
        <v>9.02</v>
      </c>
      <c r="I1880" s="16">
        <v>25.631</v>
      </c>
      <c r="J1880" s="16">
        <v>5.1310000000000002</v>
      </c>
      <c r="K1880" s="16">
        <v>19.478999999999999</v>
      </c>
      <c r="L1880" s="16">
        <v>26.404</v>
      </c>
      <c r="M1880" s="139">
        <v>40.589179087391038</v>
      </c>
      <c r="P1880" s="1">
        <v>10.393000000000001</v>
      </c>
      <c r="Q1880" s="16">
        <v>729.45399999999995</v>
      </c>
      <c r="S1880" s="1"/>
    </row>
    <row r="1881" spans="1:19" x14ac:dyDescent="0.2">
      <c r="A1881" s="42">
        <f t="shared" si="85"/>
        <v>43926</v>
      </c>
      <c r="B1881" s="16">
        <v>0</v>
      </c>
      <c r="C1881" s="16">
        <v>85.427000000000007</v>
      </c>
      <c r="D1881" s="16">
        <v>25.831</v>
      </c>
      <c r="E1881" s="16">
        <v>23.22</v>
      </c>
      <c r="F1881" s="16">
        <v>30.46</v>
      </c>
      <c r="G1881" s="16">
        <v>3.887</v>
      </c>
      <c r="H1881" s="16">
        <v>10.37</v>
      </c>
      <c r="I1881" s="16">
        <v>0.72199999999999998</v>
      </c>
      <c r="J1881" s="16">
        <v>4.5430000000000001</v>
      </c>
      <c r="K1881" s="16">
        <v>17.204999999999998</v>
      </c>
      <c r="L1881" s="16">
        <v>26.498999999999999</v>
      </c>
      <c r="M1881" s="139">
        <v>35.630076541786941</v>
      </c>
      <c r="P1881" s="1">
        <v>9.7789999999999999</v>
      </c>
      <c r="Q1881" s="16">
        <v>730.14599999999996</v>
      </c>
      <c r="S1881" s="1"/>
    </row>
    <row r="1882" spans="1:19" x14ac:dyDescent="0.2">
      <c r="A1882" s="42">
        <f t="shared" si="85"/>
        <v>43927</v>
      </c>
      <c r="B1882" s="16">
        <v>0</v>
      </c>
      <c r="C1882" s="16">
        <v>88.289000000000001</v>
      </c>
      <c r="D1882" s="16">
        <v>26.76</v>
      </c>
      <c r="E1882" s="16">
        <v>24.27</v>
      </c>
      <c r="F1882" s="16">
        <v>32.68</v>
      </c>
      <c r="G1882" s="16">
        <v>4.4349999999999996</v>
      </c>
      <c r="H1882" s="16">
        <v>11.03</v>
      </c>
      <c r="I1882" s="16">
        <v>358.15699999999998</v>
      </c>
      <c r="J1882" s="16">
        <v>4.3600000000000003</v>
      </c>
      <c r="K1882" s="16">
        <v>17.420000000000002</v>
      </c>
      <c r="L1882" s="16">
        <v>26.294</v>
      </c>
      <c r="M1882" s="139">
        <v>36.576588874959278</v>
      </c>
      <c r="P1882" s="1">
        <v>10.785</v>
      </c>
      <c r="Q1882" s="16">
        <v>730.51700000000005</v>
      </c>
      <c r="S1882" s="1"/>
    </row>
    <row r="1883" spans="1:19" x14ac:dyDescent="0.2">
      <c r="A1883" s="42">
        <f t="shared" si="85"/>
        <v>43928</v>
      </c>
      <c r="B1883" s="16">
        <v>0</v>
      </c>
      <c r="C1883" s="16">
        <v>92.936000000000007</v>
      </c>
      <c r="D1883" s="16">
        <v>25.922000000000001</v>
      </c>
      <c r="E1883" s="16">
        <v>24.45</v>
      </c>
      <c r="F1883" s="16">
        <v>30.26</v>
      </c>
      <c r="G1883" s="16">
        <v>4.4589999999999996</v>
      </c>
      <c r="H1883" s="16">
        <v>11.09</v>
      </c>
      <c r="I1883" s="16">
        <v>358.512</v>
      </c>
      <c r="J1883" s="16">
        <v>2.8340000000000001</v>
      </c>
      <c r="K1883" s="16">
        <v>12.275</v>
      </c>
      <c r="L1883" s="16">
        <v>26.224</v>
      </c>
      <c r="M1883" s="139">
        <v>26.092549984577595</v>
      </c>
      <c r="P1883" s="1">
        <v>7.3849999999999998</v>
      </c>
      <c r="Q1883" s="16">
        <v>731.12099999999998</v>
      </c>
      <c r="S1883" s="1"/>
    </row>
    <row r="1884" spans="1:19" x14ac:dyDescent="0.2">
      <c r="A1884" s="42">
        <f t="shared" si="85"/>
        <v>43929</v>
      </c>
      <c r="B1884" s="16">
        <v>4.9529999999999994</v>
      </c>
      <c r="C1884" s="16">
        <v>94.489000000000004</v>
      </c>
      <c r="D1884" s="16">
        <v>25.302</v>
      </c>
      <c r="E1884" s="16">
        <v>24.06</v>
      </c>
      <c r="F1884" s="16">
        <v>28.43</v>
      </c>
      <c r="G1884" s="16">
        <v>4.41</v>
      </c>
      <c r="H1884" s="16">
        <v>11.21</v>
      </c>
      <c r="I1884" s="16">
        <v>354.18599999999998</v>
      </c>
      <c r="J1884" s="16">
        <v>2.3769999999999998</v>
      </c>
      <c r="K1884" s="16">
        <v>10.423999999999999</v>
      </c>
      <c r="L1884" s="16">
        <v>26.32</v>
      </c>
      <c r="M1884" s="139">
        <v>22.190811011165476</v>
      </c>
      <c r="P1884" s="1">
        <v>6.7060000000000004</v>
      </c>
      <c r="Q1884" s="16">
        <v>730.50800000000004</v>
      </c>
      <c r="S1884" s="1"/>
    </row>
    <row r="1885" spans="1:19" x14ac:dyDescent="0.2">
      <c r="A1885" s="42">
        <f t="shared" si="85"/>
        <v>43930</v>
      </c>
      <c r="B1885" s="16">
        <v>0.127</v>
      </c>
      <c r="C1885" s="16">
        <v>90.322000000000003</v>
      </c>
      <c r="D1885" s="16">
        <v>25.937999999999999</v>
      </c>
      <c r="E1885" s="16">
        <v>23.57</v>
      </c>
      <c r="F1885" s="16">
        <v>30.54</v>
      </c>
      <c r="G1885" s="16">
        <v>3.5350000000000001</v>
      </c>
      <c r="H1885" s="16">
        <v>8.5299999999999994</v>
      </c>
      <c r="I1885" s="16">
        <v>356.49200000000002</v>
      </c>
      <c r="J1885" s="16">
        <v>3.9369999999999998</v>
      </c>
      <c r="K1885" s="16">
        <v>16.638000000000002</v>
      </c>
      <c r="L1885" s="16">
        <v>26.341000000000001</v>
      </c>
      <c r="M1885" s="139">
        <v>35.21259159483224</v>
      </c>
      <c r="P1885" s="1">
        <v>9.9369999999999994</v>
      </c>
      <c r="Q1885" s="16">
        <v>730.21699999999998</v>
      </c>
      <c r="S1885" s="1"/>
    </row>
    <row r="1886" spans="1:19" x14ac:dyDescent="0.2">
      <c r="A1886" s="42">
        <f t="shared" si="85"/>
        <v>43931</v>
      </c>
      <c r="B1886" s="16">
        <v>0</v>
      </c>
      <c r="C1886" s="16">
        <v>90.311000000000007</v>
      </c>
      <c r="D1886" s="16">
        <v>26.236999999999998</v>
      </c>
      <c r="E1886" s="16">
        <v>23.88</v>
      </c>
      <c r="F1886" s="16">
        <v>31.82</v>
      </c>
      <c r="G1886" s="16">
        <v>3.6760000000000002</v>
      </c>
      <c r="H1886" s="16">
        <v>9.8800000000000008</v>
      </c>
      <c r="I1886" s="16">
        <v>351.27300000000002</v>
      </c>
      <c r="J1886" s="16">
        <v>3.391</v>
      </c>
      <c r="K1886" s="16">
        <v>13.983000000000001</v>
      </c>
      <c r="L1886" s="16">
        <v>26.276</v>
      </c>
      <c r="M1886" s="139">
        <v>29.495501582416555</v>
      </c>
      <c r="P1886" s="1">
        <v>7.8840000000000003</v>
      </c>
      <c r="Q1886" s="16">
        <v>730.125</v>
      </c>
      <c r="S1886" s="1"/>
    </row>
    <row r="1887" spans="1:19" x14ac:dyDescent="0.2">
      <c r="A1887" s="42">
        <f t="shared" si="85"/>
        <v>43932</v>
      </c>
      <c r="B1887" s="16">
        <v>0.76200000000000001</v>
      </c>
      <c r="C1887" s="16">
        <v>94.564999999999998</v>
      </c>
      <c r="D1887" s="16">
        <v>25.600999999999999</v>
      </c>
      <c r="E1887" s="16">
        <v>23.8</v>
      </c>
      <c r="F1887" s="16">
        <v>29.75</v>
      </c>
      <c r="G1887" s="16">
        <v>3.9750000000000001</v>
      </c>
      <c r="H1887" s="16">
        <v>9.0399999999999991</v>
      </c>
      <c r="I1887" s="16">
        <v>347.4</v>
      </c>
      <c r="J1887" s="16">
        <v>2.8610000000000002</v>
      </c>
      <c r="K1887" s="16">
        <v>13.666</v>
      </c>
      <c r="L1887" s="16">
        <v>26.256</v>
      </c>
      <c r="M1887" s="139">
        <v>28.906166974970773</v>
      </c>
      <c r="P1887" s="1">
        <v>7.9089999999999998</v>
      </c>
      <c r="Q1887" s="16">
        <v>730.73299999999995</v>
      </c>
      <c r="S1887" s="1"/>
    </row>
    <row r="1888" spans="1:19" x14ac:dyDescent="0.2">
      <c r="A1888" s="42">
        <f t="shared" si="85"/>
        <v>43933</v>
      </c>
      <c r="B1888" s="16">
        <v>1.016</v>
      </c>
      <c r="C1888" s="16">
        <v>94.396000000000001</v>
      </c>
      <c r="D1888" s="16">
        <v>25.920999999999999</v>
      </c>
      <c r="E1888" s="16">
        <v>23.98</v>
      </c>
      <c r="F1888" s="16">
        <v>30.97</v>
      </c>
      <c r="G1888" s="16">
        <v>2.8820000000000001</v>
      </c>
      <c r="H1888" s="16">
        <v>8.4700000000000006</v>
      </c>
      <c r="I1888" s="16">
        <v>19.951000000000001</v>
      </c>
      <c r="J1888" s="16">
        <v>2.5710000000000002</v>
      </c>
      <c r="K1888" s="16">
        <v>11.678000000000001</v>
      </c>
      <c r="L1888" s="16">
        <v>26.215</v>
      </c>
      <c r="M1888" s="139">
        <v>25.323416913842756</v>
      </c>
      <c r="P1888" s="1">
        <v>7.4870000000000001</v>
      </c>
      <c r="Q1888" s="16">
        <v>731.01700000000005</v>
      </c>
      <c r="S1888" s="1"/>
    </row>
    <row r="1889" spans="1:19" x14ac:dyDescent="0.2">
      <c r="A1889" s="42">
        <f t="shared" si="85"/>
        <v>43934</v>
      </c>
      <c r="B1889" s="16">
        <v>8.89</v>
      </c>
      <c r="C1889" s="16">
        <v>98.064999999999998</v>
      </c>
      <c r="D1889" s="16">
        <v>25.196000000000002</v>
      </c>
      <c r="E1889" s="16">
        <v>24.08</v>
      </c>
      <c r="F1889" s="16">
        <v>30.64</v>
      </c>
      <c r="G1889" s="16">
        <v>1.2370000000000001</v>
      </c>
      <c r="H1889" s="16">
        <v>6.15</v>
      </c>
      <c r="I1889" s="16">
        <v>141.32</v>
      </c>
      <c r="J1889" s="16">
        <v>1.734</v>
      </c>
      <c r="K1889" s="16">
        <v>8.5459999999999994</v>
      </c>
      <c r="L1889" s="16">
        <v>26.260999999999999</v>
      </c>
      <c r="M1889" s="139">
        <v>19.321293201095205</v>
      </c>
      <c r="P1889" s="1">
        <v>5.7720000000000002</v>
      </c>
      <c r="Q1889" s="16">
        <v>731.98800000000006</v>
      </c>
      <c r="S1889" s="1"/>
    </row>
    <row r="1890" spans="1:19" x14ac:dyDescent="0.2">
      <c r="A1890" s="42">
        <f t="shared" si="85"/>
        <v>43935</v>
      </c>
      <c r="B1890" s="16">
        <v>51.180999999999997</v>
      </c>
      <c r="C1890" s="16">
        <v>96.822000000000003</v>
      </c>
      <c r="D1890" s="16">
        <v>24.683</v>
      </c>
      <c r="E1890" s="16">
        <v>22.82</v>
      </c>
      <c r="F1890" s="16">
        <v>30.07</v>
      </c>
      <c r="G1890" s="16">
        <v>2.194</v>
      </c>
      <c r="H1890" s="16">
        <v>6.98</v>
      </c>
      <c r="I1890" s="16">
        <v>133.732</v>
      </c>
      <c r="J1890" s="16">
        <v>2.7450000000000001</v>
      </c>
      <c r="K1890" s="16">
        <v>12.852</v>
      </c>
      <c r="L1890" s="16">
        <v>26.309000000000001</v>
      </c>
      <c r="M1890" s="139">
        <v>28.47226602223764</v>
      </c>
      <c r="P1890" s="1">
        <v>9.6419999999999995</v>
      </c>
      <c r="Q1890" s="16">
        <v>731.72500000000002</v>
      </c>
      <c r="S1890" s="1"/>
    </row>
    <row r="1891" spans="1:19" x14ac:dyDescent="0.2">
      <c r="A1891" s="42">
        <f t="shared" si="85"/>
        <v>43936</v>
      </c>
      <c r="B1891" s="16">
        <v>0.50800000000000001</v>
      </c>
      <c r="C1891" s="16">
        <v>90.662000000000006</v>
      </c>
      <c r="D1891" s="16">
        <v>25.638999999999999</v>
      </c>
      <c r="E1891" s="16">
        <v>22.75</v>
      </c>
      <c r="F1891" s="16">
        <v>31.23</v>
      </c>
      <c r="G1891" s="16">
        <v>2.7530000000000001</v>
      </c>
      <c r="H1891" s="16">
        <v>9.64</v>
      </c>
      <c r="I1891" s="16">
        <v>53.311</v>
      </c>
      <c r="J1891" s="16">
        <v>4.3040000000000003</v>
      </c>
      <c r="K1891" s="16">
        <v>19.082999999999998</v>
      </c>
      <c r="L1891" s="16">
        <v>26.36</v>
      </c>
      <c r="M1891" s="139">
        <v>40.36073740697956</v>
      </c>
      <c r="P1891" s="1">
        <v>12.276999999999999</v>
      </c>
      <c r="Q1891" s="16">
        <v>731.15</v>
      </c>
      <c r="S1891" s="1"/>
    </row>
    <row r="1892" spans="1:19" x14ac:dyDescent="0.2">
      <c r="A1892" s="42">
        <f t="shared" si="85"/>
        <v>43937</v>
      </c>
      <c r="B1892" s="16">
        <v>0.127</v>
      </c>
      <c r="C1892" s="16">
        <v>87.462000000000003</v>
      </c>
      <c r="D1892" s="16">
        <v>25.74</v>
      </c>
      <c r="E1892" s="16">
        <v>23.21</v>
      </c>
      <c r="F1892" s="16">
        <v>29.83</v>
      </c>
      <c r="G1892" s="16">
        <v>3.5449999999999999</v>
      </c>
      <c r="H1892" s="16">
        <v>10.43</v>
      </c>
      <c r="I1892" s="16">
        <v>0.25700000000000001</v>
      </c>
      <c r="J1892" s="16">
        <v>4.3159999999999998</v>
      </c>
      <c r="K1892" s="16">
        <v>18.521999999999998</v>
      </c>
      <c r="L1892" s="16">
        <v>26.399000000000001</v>
      </c>
      <c r="M1892" s="139">
        <v>39.013588132783021</v>
      </c>
      <c r="P1892" s="1">
        <v>10.327</v>
      </c>
      <c r="Q1892" s="16">
        <v>731.78300000000002</v>
      </c>
      <c r="S1892" s="1"/>
    </row>
    <row r="1893" spans="1:19" x14ac:dyDescent="0.2">
      <c r="A1893" s="42">
        <f t="shared" si="85"/>
        <v>43938</v>
      </c>
      <c r="B1893" s="16">
        <v>0</v>
      </c>
      <c r="C1893" s="16">
        <v>83.966999999999999</v>
      </c>
      <c r="D1893" s="16">
        <v>26.257000000000001</v>
      </c>
      <c r="E1893" s="16">
        <v>23.47</v>
      </c>
      <c r="F1893" s="16">
        <v>32.729999999999997</v>
      </c>
      <c r="G1893" s="16">
        <v>3.964</v>
      </c>
      <c r="H1893" s="16">
        <v>9.68</v>
      </c>
      <c r="I1893" s="16">
        <v>5.2969999999999997</v>
      </c>
      <c r="J1893" s="16">
        <v>5.7969999999999997</v>
      </c>
      <c r="K1893" s="16">
        <v>23.218</v>
      </c>
      <c r="L1893" s="16">
        <v>26.457999999999998</v>
      </c>
      <c r="M1893" s="139">
        <v>48.056301715818201</v>
      </c>
      <c r="P1893" s="1">
        <v>12.829000000000001</v>
      </c>
      <c r="Q1893" s="16">
        <v>732.221</v>
      </c>
      <c r="S1893" s="1"/>
    </row>
    <row r="1894" spans="1:19" x14ac:dyDescent="0.2">
      <c r="A1894" s="42">
        <f t="shared" si="85"/>
        <v>43939</v>
      </c>
      <c r="B1894" s="16">
        <v>0</v>
      </c>
      <c r="C1894" s="16">
        <v>90.266000000000005</v>
      </c>
      <c r="D1894" s="16">
        <v>25.251000000000001</v>
      </c>
      <c r="E1894" s="16">
        <v>23.43</v>
      </c>
      <c r="F1894" s="16">
        <v>29.08</v>
      </c>
      <c r="G1894" s="16">
        <v>5.0199999999999996</v>
      </c>
      <c r="H1894" s="16">
        <v>10.8</v>
      </c>
      <c r="I1894" s="16">
        <v>347.33</v>
      </c>
      <c r="J1894" s="16">
        <v>4.1529999999999996</v>
      </c>
      <c r="K1894" s="16">
        <v>18.501000000000001</v>
      </c>
      <c r="L1894" s="16">
        <v>26.408000000000001</v>
      </c>
      <c r="M1894" s="139">
        <v>38.417859923086688</v>
      </c>
      <c r="P1894" s="1">
        <v>10.981999999999999</v>
      </c>
      <c r="Q1894" s="16">
        <v>732.18799999999999</v>
      </c>
      <c r="S1894" s="1"/>
    </row>
    <row r="1895" spans="1:19" x14ac:dyDescent="0.2">
      <c r="A1895" s="42">
        <f t="shared" si="85"/>
        <v>43940</v>
      </c>
      <c r="B1895" s="16">
        <v>0</v>
      </c>
      <c r="C1895" s="16">
        <v>88.84</v>
      </c>
      <c r="D1895" s="16">
        <v>25.931000000000001</v>
      </c>
      <c r="E1895" s="16">
        <v>23.37</v>
      </c>
      <c r="F1895" s="16">
        <v>31.74</v>
      </c>
      <c r="G1895" s="16">
        <v>3.5739999999999998</v>
      </c>
      <c r="H1895" s="16">
        <v>10</v>
      </c>
      <c r="I1895" s="16">
        <v>350.298</v>
      </c>
      <c r="J1895" s="16">
        <v>4.4480000000000004</v>
      </c>
      <c r="K1895" s="16">
        <v>19.420999999999999</v>
      </c>
      <c r="L1895" s="16">
        <v>26.382000000000001</v>
      </c>
      <c r="M1895" s="139">
        <v>40.116657321063371</v>
      </c>
      <c r="P1895" s="1">
        <v>10.897</v>
      </c>
      <c r="Q1895" s="16">
        <v>731.60400000000004</v>
      </c>
      <c r="S1895" s="1"/>
    </row>
    <row r="1896" spans="1:19" x14ac:dyDescent="0.2">
      <c r="A1896" s="42">
        <f t="shared" si="85"/>
        <v>43941</v>
      </c>
      <c r="B1896" s="16">
        <v>0</v>
      </c>
      <c r="C1896" s="16">
        <v>86.304000000000002</v>
      </c>
      <c r="D1896" s="16">
        <v>26.206</v>
      </c>
      <c r="E1896" s="16">
        <v>23.61</v>
      </c>
      <c r="F1896" s="16">
        <v>31.64</v>
      </c>
      <c r="G1896" s="16">
        <v>3.7269999999999999</v>
      </c>
      <c r="H1896" s="16">
        <v>10.47</v>
      </c>
      <c r="I1896" s="16">
        <v>348.59100000000001</v>
      </c>
      <c r="J1896" s="16">
        <v>6.0309999999999997</v>
      </c>
      <c r="K1896" s="16">
        <v>25.34</v>
      </c>
      <c r="L1896" s="16">
        <v>26.478999999999999</v>
      </c>
      <c r="M1896" s="139">
        <v>52.429093655040958</v>
      </c>
      <c r="P1896" s="1">
        <v>14.959</v>
      </c>
      <c r="Q1896" s="16">
        <v>731.17100000000005</v>
      </c>
      <c r="S1896" s="1"/>
    </row>
    <row r="1897" spans="1:19" x14ac:dyDescent="0.2">
      <c r="A1897" s="42">
        <f t="shared" si="85"/>
        <v>43942</v>
      </c>
      <c r="B1897" s="16">
        <v>52.579000000000001</v>
      </c>
      <c r="C1897" s="16">
        <v>88.784000000000006</v>
      </c>
      <c r="D1897" s="16">
        <v>25.99</v>
      </c>
      <c r="E1897" s="16">
        <v>22.92</v>
      </c>
      <c r="F1897" s="16">
        <v>32.130000000000003</v>
      </c>
      <c r="G1897" s="16">
        <v>2.8220000000000001</v>
      </c>
      <c r="H1897" s="16">
        <v>8.2100000000000009</v>
      </c>
      <c r="I1897" s="16">
        <v>19.559999999999999</v>
      </c>
      <c r="J1897" s="16">
        <v>4.2</v>
      </c>
      <c r="K1897" s="16">
        <v>18.827000000000002</v>
      </c>
      <c r="L1897" s="16">
        <v>26.361999999999998</v>
      </c>
      <c r="M1897" s="139">
        <v>39.645085955070257</v>
      </c>
      <c r="P1897" s="1">
        <v>10.256</v>
      </c>
      <c r="Q1897" s="16">
        <v>731.25</v>
      </c>
      <c r="S1897" s="1"/>
    </row>
    <row r="1898" spans="1:19" x14ac:dyDescent="0.2">
      <c r="A1898" s="42">
        <f t="shared" si="85"/>
        <v>43943</v>
      </c>
      <c r="B1898" s="16">
        <v>6.35</v>
      </c>
      <c r="C1898" s="16">
        <v>90.262</v>
      </c>
      <c r="D1898" s="16">
        <v>26.059000000000001</v>
      </c>
      <c r="E1898" s="16">
        <v>23.83</v>
      </c>
      <c r="F1898" s="16">
        <v>30.98</v>
      </c>
      <c r="G1898" s="16">
        <v>3.2879999999999998</v>
      </c>
      <c r="H1898" s="16">
        <v>9.39</v>
      </c>
      <c r="I1898" s="16">
        <v>356.24200000000002</v>
      </c>
      <c r="J1898" s="16">
        <v>4.2699999999999996</v>
      </c>
      <c r="K1898" s="16">
        <v>18.890999999999998</v>
      </c>
      <c r="L1898" s="16">
        <v>26.291</v>
      </c>
      <c r="M1898" s="139">
        <v>40.278743778117807</v>
      </c>
      <c r="P1898" s="1">
        <v>11.441000000000001</v>
      </c>
      <c r="Q1898" s="16">
        <v>731.28800000000001</v>
      </c>
      <c r="S1898" s="1"/>
    </row>
    <row r="1899" spans="1:19" x14ac:dyDescent="0.2">
      <c r="A1899" s="42">
        <f t="shared" si="85"/>
        <v>43944</v>
      </c>
      <c r="B1899" s="16">
        <v>17.145</v>
      </c>
      <c r="C1899" s="16">
        <v>90.679000000000002</v>
      </c>
      <c r="D1899" s="16">
        <v>25.545999999999999</v>
      </c>
      <c r="E1899" s="16">
        <v>23.25</v>
      </c>
      <c r="F1899" s="16">
        <v>31.18</v>
      </c>
      <c r="G1899" s="16">
        <v>3.1429999999999998</v>
      </c>
      <c r="H1899" s="16">
        <v>8.2899999999999991</v>
      </c>
      <c r="I1899" s="16">
        <v>359.89699999999999</v>
      </c>
      <c r="J1899" s="16">
        <v>3.153</v>
      </c>
      <c r="K1899" s="16">
        <v>13.291</v>
      </c>
      <c r="L1899" s="16">
        <v>26.312999999999999</v>
      </c>
      <c r="M1899" s="139">
        <v>28.874458163809273</v>
      </c>
      <c r="P1899" s="1">
        <v>7.1479999999999997</v>
      </c>
      <c r="Q1899" s="16">
        <v>730.95799999999997</v>
      </c>
      <c r="S1899" s="1"/>
    </row>
    <row r="1900" spans="1:19" x14ac:dyDescent="0.2">
      <c r="A1900" s="42">
        <f t="shared" si="85"/>
        <v>43945</v>
      </c>
      <c r="B1900" s="16">
        <v>8.5090000000000003</v>
      </c>
      <c r="C1900" s="16">
        <v>96.792000000000002</v>
      </c>
      <c r="D1900" s="16">
        <v>25.452000000000002</v>
      </c>
      <c r="E1900" s="16">
        <v>24.29</v>
      </c>
      <c r="F1900" s="16">
        <v>29.33</v>
      </c>
      <c r="G1900" s="16">
        <v>3.0470000000000002</v>
      </c>
      <c r="H1900" s="16">
        <v>9.1300000000000008</v>
      </c>
      <c r="I1900" s="16">
        <v>337.18200000000002</v>
      </c>
      <c r="J1900" s="16">
        <v>2.6280000000000001</v>
      </c>
      <c r="K1900" s="16">
        <v>12.233000000000001</v>
      </c>
      <c r="L1900" s="16">
        <v>26.19</v>
      </c>
      <c r="M1900" s="139">
        <v>26.973311894605782</v>
      </c>
      <c r="P1900" s="1">
        <v>7.61</v>
      </c>
      <c r="Q1900" s="16">
        <v>730.63800000000003</v>
      </c>
      <c r="S1900" s="1"/>
    </row>
    <row r="1901" spans="1:19" x14ac:dyDescent="0.2">
      <c r="A1901" s="42">
        <f t="shared" si="85"/>
        <v>43946</v>
      </c>
      <c r="B1901" s="16">
        <v>0.254</v>
      </c>
      <c r="C1901" s="16">
        <v>86.873999999999995</v>
      </c>
      <c r="D1901" s="16">
        <v>26.715</v>
      </c>
      <c r="E1901" s="16">
        <v>23.47</v>
      </c>
      <c r="F1901" s="16">
        <v>32.43</v>
      </c>
      <c r="G1901" s="16">
        <v>3.7170000000000001</v>
      </c>
      <c r="H1901" s="16">
        <v>9.51</v>
      </c>
      <c r="I1901" s="16">
        <v>14.202</v>
      </c>
      <c r="J1901" s="16">
        <v>6.0430000000000001</v>
      </c>
      <c r="K1901" s="16">
        <v>25.565999999999999</v>
      </c>
      <c r="L1901" s="16">
        <v>26.315999999999999</v>
      </c>
      <c r="M1901" s="139">
        <v>53.506847634410363</v>
      </c>
      <c r="P1901" s="1">
        <v>15.840999999999999</v>
      </c>
      <c r="Q1901" s="16">
        <v>730.49199999999996</v>
      </c>
      <c r="S1901" s="1"/>
    </row>
    <row r="1902" spans="1:19" x14ac:dyDescent="0.2">
      <c r="A1902" s="42">
        <f t="shared" si="85"/>
        <v>43947</v>
      </c>
      <c r="B1902" s="16">
        <v>0</v>
      </c>
      <c r="C1902" s="16">
        <v>87.796999999999997</v>
      </c>
      <c r="D1902" s="16">
        <v>26.431000000000001</v>
      </c>
      <c r="E1902" s="16">
        <v>23.81</v>
      </c>
      <c r="F1902" s="16">
        <v>32.18</v>
      </c>
      <c r="G1902" s="16">
        <v>3.2519999999999998</v>
      </c>
      <c r="H1902" s="16">
        <v>8.43</v>
      </c>
      <c r="I1902" s="16">
        <v>19.035</v>
      </c>
      <c r="J1902" s="16">
        <v>4.3150000000000004</v>
      </c>
      <c r="K1902" s="16">
        <v>18.297000000000001</v>
      </c>
      <c r="L1902" s="16">
        <v>26.297999999999998</v>
      </c>
      <c r="M1902" s="139">
        <v>39.254212217482703</v>
      </c>
      <c r="P1902" s="1">
        <v>10.553000000000001</v>
      </c>
      <c r="Q1902" s="16">
        <v>730.721</v>
      </c>
      <c r="S1902" s="1"/>
    </row>
    <row r="1903" spans="1:19" x14ac:dyDescent="0.2">
      <c r="A1903" s="42">
        <f t="shared" si="85"/>
        <v>43948</v>
      </c>
      <c r="B1903" s="16">
        <v>0</v>
      </c>
      <c r="C1903" s="16">
        <v>91.442999999999998</v>
      </c>
      <c r="D1903" s="16">
        <v>25.928000000000001</v>
      </c>
      <c r="E1903" s="16">
        <v>23.97</v>
      </c>
      <c r="F1903" s="16">
        <v>31.34</v>
      </c>
      <c r="G1903" s="16">
        <v>2.3479999999999999</v>
      </c>
      <c r="H1903" s="16">
        <v>8.02</v>
      </c>
      <c r="I1903" s="16">
        <v>13.801</v>
      </c>
      <c r="J1903" s="16">
        <v>2.6360000000000001</v>
      </c>
      <c r="K1903" s="16">
        <v>11.298999999999999</v>
      </c>
      <c r="L1903" s="16">
        <v>26.225999999999999</v>
      </c>
      <c r="M1903" s="139">
        <v>25.042098414818639</v>
      </c>
      <c r="P1903" s="1">
        <v>6.5030000000000001</v>
      </c>
      <c r="Q1903" s="16">
        <v>730.94200000000001</v>
      </c>
      <c r="S1903" s="1"/>
    </row>
    <row r="1904" spans="1:19" x14ac:dyDescent="0.2">
      <c r="A1904" s="42">
        <f t="shared" si="85"/>
        <v>43949</v>
      </c>
      <c r="B1904" s="16">
        <v>0</v>
      </c>
      <c r="C1904" s="16">
        <v>87.625</v>
      </c>
      <c r="D1904" s="16">
        <v>26.247</v>
      </c>
      <c r="E1904" s="16">
        <v>23.98</v>
      </c>
      <c r="F1904" s="16">
        <v>31.26</v>
      </c>
      <c r="G1904" s="16">
        <v>2.5630000000000002</v>
      </c>
      <c r="H1904" s="16">
        <v>7.47</v>
      </c>
      <c r="I1904" s="16">
        <v>6.7969999999999997</v>
      </c>
      <c r="J1904" s="16">
        <v>3.7309999999999999</v>
      </c>
      <c r="K1904" s="16">
        <v>14.955</v>
      </c>
      <c r="L1904" s="16">
        <v>26.239000000000001</v>
      </c>
      <c r="M1904" s="139">
        <v>31.893188826402465</v>
      </c>
      <c r="P1904" s="1">
        <v>8.984</v>
      </c>
      <c r="Q1904" s="16">
        <v>730.98800000000006</v>
      </c>
      <c r="S1904" s="1"/>
    </row>
    <row r="1905" spans="1:19" x14ac:dyDescent="0.2">
      <c r="A1905" s="42">
        <f t="shared" si="85"/>
        <v>43950</v>
      </c>
      <c r="B1905" s="16">
        <v>0.127</v>
      </c>
      <c r="C1905" s="16">
        <v>88.090999999999994</v>
      </c>
      <c r="D1905" s="16">
        <v>26.099</v>
      </c>
      <c r="E1905" s="16">
        <v>23.49</v>
      </c>
      <c r="F1905" s="16">
        <v>31.56</v>
      </c>
      <c r="G1905" s="16">
        <v>2.7480000000000002</v>
      </c>
      <c r="H1905" s="16">
        <v>7.47</v>
      </c>
      <c r="I1905" s="16">
        <v>5.7130000000000001</v>
      </c>
      <c r="J1905" s="16">
        <v>4.399</v>
      </c>
      <c r="K1905" s="16">
        <v>18.984000000000002</v>
      </c>
      <c r="L1905" s="16">
        <v>26.231999999999999</v>
      </c>
      <c r="M1905" s="139">
        <v>40.621147098643775</v>
      </c>
      <c r="P1905" s="1">
        <v>11.053000000000001</v>
      </c>
      <c r="Q1905" s="16">
        <v>730.62900000000002</v>
      </c>
      <c r="S1905" s="1"/>
    </row>
    <row r="1906" spans="1:19" x14ac:dyDescent="0.2">
      <c r="A1906" s="42">
        <f t="shared" si="85"/>
        <v>43951</v>
      </c>
      <c r="B1906" s="16">
        <v>0</v>
      </c>
      <c r="C1906" s="16">
        <v>84.9</v>
      </c>
      <c r="D1906" s="16">
        <v>26.384</v>
      </c>
      <c r="E1906" s="16">
        <v>23.95</v>
      </c>
      <c r="F1906" s="16">
        <v>30.6</v>
      </c>
      <c r="G1906" s="16">
        <v>3.089</v>
      </c>
      <c r="H1906" s="16">
        <v>8.94</v>
      </c>
      <c r="I1906" s="16">
        <v>352.29899999999998</v>
      </c>
      <c r="J1906" s="16">
        <v>5.3860000000000001</v>
      </c>
      <c r="K1906" s="16">
        <v>22.728000000000002</v>
      </c>
      <c r="L1906" s="16">
        <v>26.283999999999999</v>
      </c>
      <c r="M1906" s="139">
        <v>47.776884017463168</v>
      </c>
      <c r="P1906" s="1">
        <v>14.02</v>
      </c>
      <c r="Q1906" s="16">
        <v>730.92899999999997</v>
      </c>
      <c r="S1906" s="1"/>
    </row>
    <row r="1907" spans="1:19" x14ac:dyDescent="0.2">
      <c r="A1907" s="42">
        <f t="shared" si="85"/>
        <v>43952</v>
      </c>
      <c r="B1907" s="16">
        <v>0</v>
      </c>
      <c r="C1907" s="16">
        <v>88.281000000000006</v>
      </c>
      <c r="D1907" s="16">
        <v>26.678000000000001</v>
      </c>
      <c r="E1907" s="16">
        <v>23.26</v>
      </c>
      <c r="F1907" s="16">
        <v>32.200000000000003</v>
      </c>
      <c r="G1907" s="16">
        <v>2.6869999999999998</v>
      </c>
      <c r="H1907" s="16">
        <v>6.9</v>
      </c>
      <c r="I1907" s="16">
        <v>11.983000000000001</v>
      </c>
      <c r="J1907" s="16">
        <v>3.8159999999999998</v>
      </c>
      <c r="K1907" s="16">
        <v>16.297999999999998</v>
      </c>
      <c r="L1907" s="16">
        <v>26.167000000000002</v>
      </c>
      <c r="M1907" s="139">
        <v>34.810226653199784</v>
      </c>
      <c r="P1907" s="1">
        <v>9.9670000000000005</v>
      </c>
      <c r="Q1907" s="16">
        <v>731.22900000000004</v>
      </c>
      <c r="S1907" s="1"/>
    </row>
    <row r="1908" spans="1:19" x14ac:dyDescent="0.2">
      <c r="A1908" s="42">
        <f t="shared" si="85"/>
        <v>43953</v>
      </c>
      <c r="B1908" s="16">
        <v>0</v>
      </c>
      <c r="C1908" s="16">
        <v>87.29</v>
      </c>
      <c r="D1908" s="16">
        <v>26.678000000000001</v>
      </c>
      <c r="E1908" s="16">
        <v>24.18</v>
      </c>
      <c r="F1908" s="16">
        <v>32.159999999999997</v>
      </c>
      <c r="G1908" s="16">
        <v>3.46</v>
      </c>
      <c r="H1908" s="16">
        <v>9.1300000000000008</v>
      </c>
      <c r="I1908" s="16">
        <v>6.0940000000000003</v>
      </c>
      <c r="J1908" s="16">
        <v>4.1130000000000004</v>
      </c>
      <c r="K1908" s="16">
        <v>16.138000000000002</v>
      </c>
      <c r="L1908" s="16">
        <v>26.195</v>
      </c>
      <c r="M1908" s="139">
        <v>34.443372124066983</v>
      </c>
      <c r="P1908" s="1">
        <v>9.6210000000000004</v>
      </c>
      <c r="Q1908" s="16">
        <v>731.44200000000001</v>
      </c>
      <c r="S1908" s="1"/>
    </row>
    <row r="1909" spans="1:19" x14ac:dyDescent="0.2">
      <c r="A1909" s="42">
        <f t="shared" si="85"/>
        <v>43954</v>
      </c>
      <c r="B1909" s="16">
        <v>0</v>
      </c>
      <c r="C1909" s="16">
        <v>88.858999999999995</v>
      </c>
      <c r="D1909" s="16">
        <v>26.413</v>
      </c>
      <c r="E1909" s="16">
        <v>24.23</v>
      </c>
      <c r="F1909" s="16">
        <v>30.84</v>
      </c>
      <c r="G1909" s="16">
        <v>4.202</v>
      </c>
      <c r="H1909" s="16">
        <v>9.4499999999999993</v>
      </c>
      <c r="I1909" s="16">
        <v>358.81</v>
      </c>
      <c r="J1909" s="16">
        <v>4.1360000000000001</v>
      </c>
      <c r="K1909" s="16">
        <v>16.856000000000002</v>
      </c>
      <c r="L1909" s="16">
        <v>26.190999999999999</v>
      </c>
      <c r="M1909" s="139">
        <v>35.870009426243314</v>
      </c>
      <c r="P1909" s="1">
        <v>10.608000000000001</v>
      </c>
      <c r="Q1909" s="16">
        <v>730.57500000000005</v>
      </c>
      <c r="S1909" s="1"/>
    </row>
    <row r="1910" spans="1:19" x14ac:dyDescent="0.2">
      <c r="A1910" s="42">
        <f t="shared" si="85"/>
        <v>43955</v>
      </c>
      <c r="B1910" s="16">
        <v>0</v>
      </c>
      <c r="C1910" s="16">
        <v>92.332999999999998</v>
      </c>
      <c r="D1910" s="16">
        <v>26.507999999999999</v>
      </c>
      <c r="E1910" s="16">
        <v>24.43</v>
      </c>
      <c r="F1910" s="16">
        <v>30.61</v>
      </c>
      <c r="G1910" s="16">
        <v>3.6829999999999998</v>
      </c>
      <c r="H1910" s="16">
        <v>10.37</v>
      </c>
      <c r="I1910" s="16">
        <v>354.16199999999998</v>
      </c>
      <c r="J1910" s="16">
        <v>3.4750000000000001</v>
      </c>
      <c r="K1910" s="16">
        <v>14.852</v>
      </c>
      <c r="L1910" s="16">
        <v>26.053999999999998</v>
      </c>
      <c r="M1910" s="139">
        <v>32.498593839505034</v>
      </c>
      <c r="P1910" s="1">
        <v>9.2370000000000001</v>
      </c>
      <c r="Q1910" s="16">
        <v>729.54200000000003</v>
      </c>
      <c r="S1910" s="1"/>
    </row>
    <row r="1911" spans="1:19" x14ac:dyDescent="0.2">
      <c r="A1911" s="42">
        <f t="shared" si="85"/>
        <v>43956</v>
      </c>
      <c r="B1911" s="16">
        <v>8.3819999999999997</v>
      </c>
      <c r="C1911" s="16">
        <v>95.915000000000006</v>
      </c>
      <c r="D1911" s="16">
        <v>25.82</v>
      </c>
      <c r="E1911" s="16">
        <v>24.22</v>
      </c>
      <c r="F1911" s="16">
        <v>30.48</v>
      </c>
      <c r="G1911" s="16">
        <v>2.843</v>
      </c>
      <c r="H1911" s="16">
        <v>9.56</v>
      </c>
      <c r="I1911" s="16">
        <v>348.82400000000001</v>
      </c>
      <c r="J1911" s="16">
        <v>2.472</v>
      </c>
      <c r="K1911" s="16">
        <v>11.401</v>
      </c>
      <c r="L1911" s="16">
        <v>26.004999999999999</v>
      </c>
      <c r="M1911" s="139">
        <v>25.410508144498866</v>
      </c>
      <c r="P1911" s="1">
        <v>7.54</v>
      </c>
      <c r="Q1911" s="92">
        <v>729.24199999999996</v>
      </c>
      <c r="S1911" s="1"/>
    </row>
    <row r="1912" spans="1:19" x14ac:dyDescent="0.2">
      <c r="A1912" s="42">
        <f t="shared" si="85"/>
        <v>43957</v>
      </c>
      <c r="B1912" s="16">
        <v>0.254</v>
      </c>
      <c r="C1912" s="16">
        <v>95.61</v>
      </c>
      <c r="D1912" s="16">
        <v>26.158999999999999</v>
      </c>
      <c r="E1912" s="16">
        <v>24.19</v>
      </c>
      <c r="F1912" s="16">
        <v>30.12</v>
      </c>
      <c r="G1912" s="16">
        <v>2.4950000000000001</v>
      </c>
      <c r="H1912" s="16">
        <v>10.27</v>
      </c>
      <c r="I1912" s="16">
        <v>326.08699999999999</v>
      </c>
      <c r="J1912" s="16">
        <v>3.52</v>
      </c>
      <c r="K1912" s="16">
        <v>16.401</v>
      </c>
      <c r="L1912" s="16">
        <v>25.97</v>
      </c>
      <c r="M1912" s="139">
        <v>35.653663750089642</v>
      </c>
      <c r="P1912" s="1">
        <v>11.611000000000001</v>
      </c>
      <c r="Q1912" s="16">
        <v>729.85</v>
      </c>
      <c r="S1912" s="1"/>
    </row>
    <row r="1913" spans="1:19" x14ac:dyDescent="0.2">
      <c r="A1913" s="42">
        <f t="shared" si="85"/>
        <v>43958</v>
      </c>
      <c r="B1913" s="16">
        <v>0.127</v>
      </c>
      <c r="C1913" s="16">
        <v>95.042000000000002</v>
      </c>
      <c r="D1913" s="16">
        <v>26.241</v>
      </c>
      <c r="E1913" s="16">
        <v>24.09</v>
      </c>
      <c r="F1913" s="16">
        <v>29.98</v>
      </c>
      <c r="G1913" s="16">
        <v>2.7240000000000002</v>
      </c>
      <c r="H1913" s="16">
        <v>8.4499999999999993</v>
      </c>
      <c r="I1913" s="16">
        <v>351.94499999999999</v>
      </c>
      <c r="J1913" s="16">
        <v>2.431</v>
      </c>
      <c r="K1913" s="16">
        <v>11.163</v>
      </c>
      <c r="L1913" s="16">
        <v>25.943000000000001</v>
      </c>
      <c r="M1913" s="139">
        <v>24.962178386686791</v>
      </c>
      <c r="P1913" s="1">
        <v>6.7140000000000004</v>
      </c>
      <c r="Q1913" s="16">
        <v>729.96299999999997</v>
      </c>
      <c r="S1913" s="1"/>
    </row>
    <row r="1914" spans="1:19" x14ac:dyDescent="0.2">
      <c r="A1914" s="42">
        <f t="shared" si="85"/>
        <v>43959</v>
      </c>
      <c r="B1914" s="16">
        <v>0</v>
      </c>
      <c r="C1914" s="16">
        <v>93.503</v>
      </c>
      <c r="D1914" s="16">
        <v>26.895</v>
      </c>
      <c r="E1914" s="16">
        <v>24.4</v>
      </c>
      <c r="F1914" s="16">
        <v>31.74</v>
      </c>
      <c r="G1914" s="16">
        <v>2.8479999999999999</v>
      </c>
      <c r="H1914" s="16">
        <v>9.07</v>
      </c>
      <c r="I1914" s="16">
        <v>353.58</v>
      </c>
      <c r="J1914" s="16">
        <v>3.077</v>
      </c>
      <c r="K1914" s="16">
        <v>12.827999999999999</v>
      </c>
      <c r="L1914" s="16">
        <v>25.881</v>
      </c>
      <c r="M1914" s="139">
        <v>27.927513830484866</v>
      </c>
      <c r="P1914" s="1">
        <v>7.74</v>
      </c>
      <c r="Q1914" s="16">
        <v>729.875</v>
      </c>
      <c r="S1914" s="1"/>
    </row>
    <row r="1915" spans="1:19" x14ac:dyDescent="0.2">
      <c r="A1915" s="42">
        <f t="shared" ref="A1915:A1978" si="86">A1914+1</f>
        <v>43960</v>
      </c>
      <c r="B1915" s="16">
        <v>4.3179999999999996</v>
      </c>
      <c r="C1915" s="16">
        <v>96.254999999999995</v>
      </c>
      <c r="D1915" s="16">
        <v>26.332999999999998</v>
      </c>
      <c r="E1915" s="16">
        <v>24.43</v>
      </c>
      <c r="F1915" s="16">
        <v>30.69</v>
      </c>
      <c r="G1915" s="16">
        <v>2.4020000000000001</v>
      </c>
      <c r="H1915" s="16">
        <v>8.25</v>
      </c>
      <c r="I1915" s="16">
        <v>316.34800000000001</v>
      </c>
      <c r="J1915" s="16">
        <v>2.4119999999999999</v>
      </c>
      <c r="K1915" s="16">
        <v>11.086</v>
      </c>
      <c r="L1915" s="16">
        <v>25.879000000000001</v>
      </c>
      <c r="M1915" s="139">
        <v>24.097918882467447</v>
      </c>
      <c r="P1915" s="1">
        <v>7.282</v>
      </c>
      <c r="Q1915" s="16">
        <v>730.07899999999995</v>
      </c>
      <c r="S1915" s="1"/>
    </row>
    <row r="1916" spans="1:19" x14ac:dyDescent="0.2">
      <c r="A1916" s="42">
        <f t="shared" si="86"/>
        <v>43961</v>
      </c>
      <c r="B1916" s="16">
        <v>0.127</v>
      </c>
      <c r="C1916" s="16">
        <v>95.393000000000001</v>
      </c>
      <c r="D1916" s="16">
        <v>26.434999999999999</v>
      </c>
      <c r="E1916" s="16">
        <v>24.38</v>
      </c>
      <c r="F1916" s="16">
        <v>29.7</v>
      </c>
      <c r="G1916" s="16">
        <v>3.157</v>
      </c>
      <c r="H1916" s="16">
        <v>9</v>
      </c>
      <c r="I1916" s="16">
        <v>343.04399999999998</v>
      </c>
      <c r="J1916" s="16">
        <v>3.1909999999999998</v>
      </c>
      <c r="K1916" s="16">
        <v>14.992000000000001</v>
      </c>
      <c r="L1916" s="16">
        <v>25.89</v>
      </c>
      <c r="M1916" s="139">
        <v>32.817409951728301</v>
      </c>
      <c r="P1916" s="1">
        <v>10.086</v>
      </c>
      <c r="Q1916" s="16">
        <v>730.22500000000002</v>
      </c>
      <c r="S1916" s="1"/>
    </row>
    <row r="1917" spans="1:19" x14ac:dyDescent="0.2">
      <c r="A1917" s="42">
        <f t="shared" si="86"/>
        <v>43962</v>
      </c>
      <c r="B1917" s="16">
        <v>1.016</v>
      </c>
      <c r="C1917" s="16">
        <v>93.962000000000003</v>
      </c>
      <c r="D1917" s="16">
        <v>26.899000000000001</v>
      </c>
      <c r="E1917" s="16">
        <v>24.74</v>
      </c>
      <c r="F1917" s="16">
        <v>31.63</v>
      </c>
      <c r="G1917" s="16">
        <v>2.621</v>
      </c>
      <c r="H1917" s="16">
        <v>9.92</v>
      </c>
      <c r="I1917" s="16">
        <v>323.87099999999998</v>
      </c>
      <c r="J1917" s="16">
        <v>3.5739999999999998</v>
      </c>
      <c r="K1917" s="16">
        <v>16.242000000000001</v>
      </c>
      <c r="L1917" s="16">
        <v>25.829000000000001</v>
      </c>
      <c r="M1917" s="139">
        <v>34.497544943135814</v>
      </c>
      <c r="P1917" s="1">
        <v>10.83</v>
      </c>
      <c r="Q1917" s="16">
        <v>730.58799999999997</v>
      </c>
      <c r="S1917" s="1"/>
    </row>
    <row r="1918" spans="1:19" x14ac:dyDescent="0.2">
      <c r="A1918" s="42">
        <f t="shared" si="86"/>
        <v>43963</v>
      </c>
      <c r="B1918" s="16">
        <v>0.127</v>
      </c>
      <c r="C1918" s="16">
        <v>85.956999999999994</v>
      </c>
      <c r="D1918" s="16">
        <v>27.026</v>
      </c>
      <c r="E1918" s="16">
        <v>24.36</v>
      </c>
      <c r="F1918" s="16">
        <v>32.020000000000003</v>
      </c>
      <c r="G1918" s="16">
        <v>3.5150000000000001</v>
      </c>
      <c r="H1918" s="16">
        <v>9.02</v>
      </c>
      <c r="I1918" s="16">
        <v>352.85399999999998</v>
      </c>
      <c r="J1918" s="16">
        <v>5.97</v>
      </c>
      <c r="K1918" s="16">
        <v>24.669</v>
      </c>
      <c r="L1918" s="16">
        <v>26.099</v>
      </c>
      <c r="M1918" s="139">
        <v>51.363522079959772</v>
      </c>
      <c r="P1918" s="1">
        <v>14.192</v>
      </c>
      <c r="Q1918" s="16">
        <v>731.05799999999999</v>
      </c>
      <c r="S1918" s="1"/>
    </row>
    <row r="1919" spans="1:19" x14ac:dyDescent="0.2">
      <c r="A1919" s="42">
        <f t="shared" si="86"/>
        <v>43964</v>
      </c>
      <c r="B1919" s="16">
        <v>22.606000000000002</v>
      </c>
      <c r="C1919" s="16">
        <v>91.17</v>
      </c>
      <c r="D1919" s="16">
        <v>26.140999999999998</v>
      </c>
      <c r="E1919" s="16">
        <v>23.26</v>
      </c>
      <c r="F1919" s="16">
        <v>32.53</v>
      </c>
      <c r="G1919" s="16">
        <v>2.145</v>
      </c>
      <c r="H1919" s="16">
        <v>7.41</v>
      </c>
      <c r="I1919" s="16">
        <v>0.95099999999999996</v>
      </c>
      <c r="J1919" s="16">
        <v>3.2229999999999999</v>
      </c>
      <c r="K1919" s="16">
        <v>13.856</v>
      </c>
      <c r="L1919" s="16">
        <v>25.96</v>
      </c>
      <c r="M1919" s="139">
        <v>29.679015247013364</v>
      </c>
      <c r="P1919" s="1">
        <v>7.6050000000000004</v>
      </c>
      <c r="Q1919" s="16">
        <v>731.04200000000003</v>
      </c>
      <c r="S1919" s="1"/>
    </row>
    <row r="1920" spans="1:19" x14ac:dyDescent="0.2">
      <c r="A1920" s="42">
        <f t="shared" si="86"/>
        <v>43965</v>
      </c>
      <c r="B1920" s="16">
        <v>0.254</v>
      </c>
      <c r="C1920" s="16">
        <v>93.605999999999995</v>
      </c>
      <c r="D1920" s="16">
        <v>26.21</v>
      </c>
      <c r="E1920" s="16">
        <v>23.97</v>
      </c>
      <c r="F1920" s="16">
        <v>30.04</v>
      </c>
      <c r="G1920" s="16">
        <v>2.754</v>
      </c>
      <c r="H1920" s="16">
        <v>7.92</v>
      </c>
      <c r="I1920" s="16">
        <v>349.03699999999998</v>
      </c>
      <c r="J1920" s="16">
        <v>3.9279999999999999</v>
      </c>
      <c r="K1920" s="16">
        <v>18.247</v>
      </c>
      <c r="L1920" s="16">
        <v>25.843</v>
      </c>
      <c r="M1920" s="139">
        <v>39.817799615865461</v>
      </c>
      <c r="P1920" s="1">
        <v>11.673</v>
      </c>
      <c r="Q1920" s="16">
        <v>730.56700000000001</v>
      </c>
      <c r="S1920" s="1"/>
    </row>
    <row r="1921" spans="1:19" x14ac:dyDescent="0.2">
      <c r="A1921" s="42">
        <f t="shared" si="86"/>
        <v>43966</v>
      </c>
      <c r="B1921" s="16">
        <v>24.765000000000001</v>
      </c>
      <c r="C1921" s="16">
        <v>97.843000000000004</v>
      </c>
      <c r="D1921" s="16">
        <v>25.341999999999999</v>
      </c>
      <c r="E1921" s="16">
        <v>22.69</v>
      </c>
      <c r="F1921" s="16">
        <v>29.85</v>
      </c>
      <c r="G1921" s="16">
        <v>2.54</v>
      </c>
      <c r="H1921" s="16">
        <v>11.43</v>
      </c>
      <c r="I1921" s="16">
        <v>348.91399999999999</v>
      </c>
      <c r="J1921" s="16">
        <v>1.5429999999999999</v>
      </c>
      <c r="K1921" s="16">
        <v>7.9219999999999997</v>
      </c>
      <c r="L1921" s="16">
        <v>25.902000000000001</v>
      </c>
      <c r="M1921" s="139">
        <v>17.672435020697126</v>
      </c>
      <c r="P1921" s="1">
        <v>4.242</v>
      </c>
      <c r="Q1921" s="16">
        <v>729.92899999999997</v>
      </c>
      <c r="S1921" s="1"/>
    </row>
    <row r="1922" spans="1:19" x14ac:dyDescent="0.2">
      <c r="A1922" s="42">
        <f t="shared" si="86"/>
        <v>43967</v>
      </c>
      <c r="B1922" s="16">
        <v>0.127</v>
      </c>
      <c r="C1922" s="16">
        <v>89.673000000000002</v>
      </c>
      <c r="D1922" s="16">
        <v>27.096</v>
      </c>
      <c r="E1922" s="16">
        <v>24.67</v>
      </c>
      <c r="F1922" s="16">
        <v>31.25</v>
      </c>
      <c r="G1922" s="16">
        <v>2.5739999999999998</v>
      </c>
      <c r="H1922" s="16">
        <v>8.41</v>
      </c>
      <c r="I1922" s="16">
        <v>355.13499999999999</v>
      </c>
      <c r="J1922" s="16">
        <v>4.9089999999999998</v>
      </c>
      <c r="K1922" s="16">
        <v>21.419</v>
      </c>
      <c r="L1922" s="16">
        <v>25.791</v>
      </c>
      <c r="M1922" s="139">
        <v>45.416262386524352</v>
      </c>
      <c r="P1922" s="1">
        <v>13.000999999999999</v>
      </c>
      <c r="Q1922" s="16">
        <v>729.4</v>
      </c>
      <c r="S1922" s="1"/>
    </row>
    <row r="1923" spans="1:19" x14ac:dyDescent="0.2">
      <c r="A1923" s="42">
        <f t="shared" si="86"/>
        <v>43968</v>
      </c>
      <c r="B1923" s="16">
        <v>36.323999999999998</v>
      </c>
      <c r="C1923" s="16">
        <v>97.945999999999998</v>
      </c>
      <c r="D1923" s="16">
        <v>25.001000000000001</v>
      </c>
      <c r="E1923" s="16">
        <v>22.83</v>
      </c>
      <c r="F1923" s="16">
        <v>29.81</v>
      </c>
      <c r="G1923" s="16">
        <v>2.476</v>
      </c>
      <c r="H1923" s="16">
        <v>9.86</v>
      </c>
      <c r="I1923" s="16">
        <v>346.255</v>
      </c>
      <c r="J1923" s="16">
        <v>1.1319999999999999</v>
      </c>
      <c r="K1923" s="16">
        <v>5.6050000000000004</v>
      </c>
      <c r="L1923" s="16">
        <v>25.84</v>
      </c>
      <c r="M1923" s="139">
        <v>12.908078143643506</v>
      </c>
      <c r="P1923" s="1">
        <v>2.8490000000000002</v>
      </c>
      <c r="Q1923" s="16">
        <v>729.45399999999995</v>
      </c>
      <c r="S1923" s="1"/>
    </row>
    <row r="1924" spans="1:19" x14ac:dyDescent="0.2">
      <c r="A1924" s="42">
        <f t="shared" si="86"/>
        <v>43969</v>
      </c>
      <c r="B1924" s="16">
        <v>9.6519999999999992</v>
      </c>
      <c r="C1924" s="16">
        <v>98.188000000000002</v>
      </c>
      <c r="D1924" s="16">
        <v>25.640999999999998</v>
      </c>
      <c r="E1924" s="16">
        <v>24.35</v>
      </c>
      <c r="F1924" s="16">
        <v>29.74</v>
      </c>
      <c r="G1924" s="16">
        <v>1.6379999999999999</v>
      </c>
      <c r="H1924" s="16">
        <v>6.49</v>
      </c>
      <c r="I1924" s="16">
        <v>294.82499999999999</v>
      </c>
      <c r="J1924" s="16">
        <v>2.3330000000000002</v>
      </c>
      <c r="K1924" s="16">
        <v>10.805999999999999</v>
      </c>
      <c r="L1924" s="16">
        <v>25.715</v>
      </c>
      <c r="M1924" s="139">
        <v>24.246613334807893</v>
      </c>
      <c r="P1924" s="1">
        <v>7.5469999999999997</v>
      </c>
      <c r="Q1924" s="16">
        <v>730.125</v>
      </c>
      <c r="S1924" s="1"/>
    </row>
    <row r="1925" spans="1:19" x14ac:dyDescent="0.2">
      <c r="A1925" s="42">
        <f t="shared" si="86"/>
        <v>43970</v>
      </c>
      <c r="B1925" s="16">
        <v>11.811</v>
      </c>
      <c r="C1925" s="16">
        <v>98.480999999999995</v>
      </c>
      <c r="D1925" s="16">
        <v>24.155999999999999</v>
      </c>
      <c r="E1925" s="16">
        <v>22.37</v>
      </c>
      <c r="F1925" s="16">
        <v>27.55</v>
      </c>
      <c r="G1925" s="16">
        <v>1.873</v>
      </c>
      <c r="H1925" s="16">
        <v>7.92</v>
      </c>
      <c r="I1925" s="16">
        <v>198.19499999999999</v>
      </c>
      <c r="J1925" s="16">
        <v>1.0920000000000001</v>
      </c>
      <c r="K1925" s="16">
        <v>5.2279999999999998</v>
      </c>
      <c r="L1925" s="16">
        <v>25.861999999999998</v>
      </c>
      <c r="M1925" s="139">
        <v>12.147412275889121</v>
      </c>
      <c r="P1925" s="1">
        <v>3.0750000000000002</v>
      </c>
      <c r="Q1925" s="16">
        <v>730.57899999999995</v>
      </c>
      <c r="S1925" s="1"/>
    </row>
    <row r="1926" spans="1:19" x14ac:dyDescent="0.2">
      <c r="A1926" s="42">
        <f t="shared" si="86"/>
        <v>43971</v>
      </c>
      <c r="B1926" s="16">
        <v>0.88900000000000001</v>
      </c>
      <c r="C1926" s="16">
        <v>89.733000000000004</v>
      </c>
      <c r="D1926" s="16">
        <v>25.637</v>
      </c>
      <c r="E1926" s="16">
        <v>22.06</v>
      </c>
      <c r="F1926" s="16">
        <v>32.32</v>
      </c>
      <c r="G1926" s="16">
        <v>1.929</v>
      </c>
      <c r="H1926" s="16">
        <v>6.7</v>
      </c>
      <c r="I1926" s="16">
        <v>113.021</v>
      </c>
      <c r="J1926" s="16">
        <v>3.782</v>
      </c>
      <c r="K1926" s="16">
        <v>16.844999999999999</v>
      </c>
      <c r="L1926" s="16">
        <v>25.792999999999999</v>
      </c>
      <c r="M1926" s="139">
        <v>36.787664149257779</v>
      </c>
      <c r="P1926" s="1">
        <v>11.147</v>
      </c>
      <c r="Q1926" s="16">
        <v>730.221</v>
      </c>
      <c r="S1926" s="1"/>
    </row>
    <row r="1927" spans="1:19" x14ac:dyDescent="0.2">
      <c r="A1927" s="42">
        <f t="shared" si="86"/>
        <v>43972</v>
      </c>
      <c r="B1927" s="16">
        <v>0</v>
      </c>
      <c r="C1927" s="16">
        <v>89.117000000000004</v>
      </c>
      <c r="D1927" s="16">
        <v>27.239000000000001</v>
      </c>
      <c r="E1927" s="16">
        <v>24.34</v>
      </c>
      <c r="F1927" s="16">
        <v>32.43</v>
      </c>
      <c r="G1927" s="16">
        <v>2.6019999999999999</v>
      </c>
      <c r="H1927" s="16">
        <v>8.51</v>
      </c>
      <c r="I1927" s="16">
        <v>36.906999999999996</v>
      </c>
      <c r="J1927" s="16">
        <v>4.4880000000000004</v>
      </c>
      <c r="K1927" s="16">
        <v>20.164000000000001</v>
      </c>
      <c r="L1927" s="16">
        <v>25.638000000000002</v>
      </c>
      <c r="M1927" s="139">
        <v>42.648696612341205</v>
      </c>
      <c r="P1927" s="1">
        <v>12.324</v>
      </c>
      <c r="Q1927" s="16">
        <v>729.98800000000006</v>
      </c>
      <c r="S1927" s="1"/>
    </row>
    <row r="1928" spans="1:19" x14ac:dyDescent="0.2">
      <c r="A1928" s="42">
        <f t="shared" si="86"/>
        <v>43973</v>
      </c>
      <c r="B1928" s="16">
        <v>16.001999999999999</v>
      </c>
      <c r="C1928" s="16">
        <v>92.667000000000002</v>
      </c>
      <c r="D1928" s="16">
        <v>25.414999999999999</v>
      </c>
      <c r="E1928" s="16">
        <v>21.75</v>
      </c>
      <c r="F1928" s="16">
        <v>31.99</v>
      </c>
      <c r="G1928" s="16">
        <v>3.1819999999999999</v>
      </c>
      <c r="H1928" s="16">
        <v>12.33</v>
      </c>
      <c r="I1928" s="16">
        <v>53.65</v>
      </c>
      <c r="J1928" s="16">
        <v>2.2949999999999999</v>
      </c>
      <c r="K1928" s="16">
        <v>9.7420000000000009</v>
      </c>
      <c r="L1928" s="16">
        <v>25.677</v>
      </c>
      <c r="M1928" s="139">
        <v>21.46548275584993</v>
      </c>
      <c r="P1928" s="1">
        <v>5.7130000000000001</v>
      </c>
      <c r="Q1928" s="16">
        <v>729.77099999999996</v>
      </c>
      <c r="S1928" s="1"/>
    </row>
    <row r="1929" spans="1:19" x14ac:dyDescent="0.2">
      <c r="A1929" s="42">
        <f t="shared" si="86"/>
        <v>43974</v>
      </c>
      <c r="B1929" s="16">
        <v>0.38100000000000001</v>
      </c>
      <c r="C1929" s="16">
        <v>90.513000000000005</v>
      </c>
      <c r="D1929" s="16">
        <v>26.609000000000002</v>
      </c>
      <c r="E1929" s="16">
        <v>22.57</v>
      </c>
      <c r="F1929" s="16">
        <v>31.52</v>
      </c>
      <c r="G1929" s="16">
        <v>2.0299999999999998</v>
      </c>
      <c r="H1929" s="16">
        <v>7.45</v>
      </c>
      <c r="I1929" s="16">
        <v>342.41899999999998</v>
      </c>
      <c r="J1929" s="16">
        <v>4.3159999999999998</v>
      </c>
      <c r="K1929" s="16">
        <v>18.417000000000002</v>
      </c>
      <c r="L1929" s="16">
        <v>25.63</v>
      </c>
      <c r="M1929" s="139">
        <v>39.967703668631685</v>
      </c>
      <c r="P1929" s="1">
        <v>11.374000000000001</v>
      </c>
      <c r="Q1929" s="16">
        <v>730.09199999999998</v>
      </c>
      <c r="S1929" s="1"/>
    </row>
    <row r="1930" spans="1:19" x14ac:dyDescent="0.2">
      <c r="A1930" s="42">
        <f t="shared" si="86"/>
        <v>43975</v>
      </c>
      <c r="B1930" s="16">
        <v>0.127</v>
      </c>
      <c r="C1930" s="16">
        <v>91.909000000000006</v>
      </c>
      <c r="D1930" s="16">
        <v>27.242000000000001</v>
      </c>
      <c r="E1930" s="16">
        <v>24.97</v>
      </c>
      <c r="F1930" s="16">
        <v>31.2</v>
      </c>
      <c r="G1930" s="16">
        <v>2.3660000000000001</v>
      </c>
      <c r="H1930" s="16">
        <v>8.9</v>
      </c>
      <c r="I1930" s="16">
        <v>345.24900000000002</v>
      </c>
      <c r="J1930" s="16">
        <v>4.1890000000000001</v>
      </c>
      <c r="K1930" s="16">
        <v>18.928000000000001</v>
      </c>
      <c r="L1930" s="16">
        <v>25.558</v>
      </c>
      <c r="M1930" s="139">
        <v>41.146286483492844</v>
      </c>
      <c r="P1930" s="1">
        <v>11.420999999999999</v>
      </c>
      <c r="Q1930" s="16">
        <v>729.77499999999998</v>
      </c>
      <c r="S1930" s="1"/>
    </row>
    <row r="1931" spans="1:19" x14ac:dyDescent="0.2">
      <c r="A1931" s="42">
        <f t="shared" si="86"/>
        <v>43976</v>
      </c>
      <c r="B1931" s="16">
        <v>1.27</v>
      </c>
      <c r="D1931" s="16">
        <v>27.149000000000001</v>
      </c>
      <c r="E1931" s="16">
        <v>24.34</v>
      </c>
      <c r="F1931" s="16">
        <v>32.64</v>
      </c>
      <c r="G1931" s="16">
        <v>1.69</v>
      </c>
      <c r="H1931" s="16">
        <v>5.96</v>
      </c>
      <c r="I1931" s="16">
        <v>79.206000000000003</v>
      </c>
      <c r="J1931" s="16">
        <v>4.0839999999999996</v>
      </c>
      <c r="K1931" s="16">
        <v>18.260999999999999</v>
      </c>
      <c r="L1931" s="16">
        <v>25.51</v>
      </c>
      <c r="M1931" s="139">
        <v>40.022913288065475</v>
      </c>
      <c r="P1931" s="1">
        <v>11.541</v>
      </c>
      <c r="Q1931" s="16">
        <v>729.20399999999995</v>
      </c>
      <c r="S1931" s="1"/>
    </row>
    <row r="1932" spans="1:19" x14ac:dyDescent="0.2">
      <c r="A1932" s="42">
        <f t="shared" si="86"/>
        <v>43977</v>
      </c>
      <c r="B1932" s="16">
        <v>3.6829999999999998</v>
      </c>
      <c r="D1932" s="16">
        <v>26.545000000000002</v>
      </c>
      <c r="E1932" s="16">
        <v>24.35</v>
      </c>
      <c r="F1932" s="16">
        <v>32.14</v>
      </c>
      <c r="G1932" s="16">
        <v>2.1960000000000002</v>
      </c>
      <c r="H1932" s="16">
        <v>7.27</v>
      </c>
      <c r="I1932" s="16">
        <v>20.795000000000002</v>
      </c>
      <c r="J1932" s="16">
        <v>4.2290000000000001</v>
      </c>
      <c r="K1932" s="16">
        <v>15.555</v>
      </c>
      <c r="L1932" s="16">
        <v>25.917999999999999</v>
      </c>
      <c r="M1932" s="139">
        <v>34.259944859500585</v>
      </c>
      <c r="P1932" s="1">
        <v>9.8620000000000001</v>
      </c>
      <c r="Q1932" s="16">
        <v>729.30399999999997</v>
      </c>
      <c r="S1932" s="1"/>
    </row>
    <row r="1933" spans="1:19" x14ac:dyDescent="0.2">
      <c r="A1933" s="42">
        <f t="shared" si="86"/>
        <v>43978</v>
      </c>
      <c r="B1933" s="16">
        <v>2.6669999999999998</v>
      </c>
      <c r="D1933" s="16">
        <v>24.236999999999998</v>
      </c>
      <c r="E1933" s="16">
        <v>22.22</v>
      </c>
      <c r="F1933" s="16">
        <v>27.5</v>
      </c>
      <c r="G1933" s="16">
        <v>2.327</v>
      </c>
      <c r="H1933" s="16">
        <v>7.55</v>
      </c>
      <c r="I1933" s="16">
        <v>74.147000000000006</v>
      </c>
      <c r="J1933" s="16">
        <v>2.6560000000000001</v>
      </c>
      <c r="K1933" s="16">
        <v>5.3869999999999996</v>
      </c>
      <c r="L1933" s="16">
        <v>26.486999999999998</v>
      </c>
      <c r="M1933" s="139">
        <v>12.930801351642076</v>
      </c>
      <c r="P1933" s="1">
        <v>2.2639999999999998</v>
      </c>
      <c r="Q1933" s="16">
        <v>729.91700000000003</v>
      </c>
      <c r="S1933" s="1"/>
    </row>
    <row r="1934" spans="1:19" x14ac:dyDescent="0.2">
      <c r="A1934" s="42">
        <f t="shared" si="86"/>
        <v>43979</v>
      </c>
      <c r="B1934" s="16">
        <v>0.76200000000000001</v>
      </c>
      <c r="D1934" s="16">
        <v>24.734000000000002</v>
      </c>
      <c r="E1934" s="16">
        <v>22.95</v>
      </c>
      <c r="F1934" s="16">
        <v>26.84</v>
      </c>
      <c r="G1934" s="16">
        <v>1.855</v>
      </c>
      <c r="H1934" s="16">
        <v>4.92</v>
      </c>
      <c r="I1934" s="16">
        <v>150.935</v>
      </c>
      <c r="J1934" s="16">
        <v>3.4009999999999998</v>
      </c>
      <c r="K1934" s="16">
        <v>7.9690000000000003</v>
      </c>
      <c r="L1934" s="16">
        <v>26.678999999999998</v>
      </c>
      <c r="M1934" s="139">
        <v>18.631648158340152</v>
      </c>
      <c r="P1934" s="1">
        <v>4.4980000000000002</v>
      </c>
      <c r="Q1934" s="16">
        <v>731.08299999999997</v>
      </c>
      <c r="S1934" s="1"/>
    </row>
    <row r="1935" spans="1:19" x14ac:dyDescent="0.2">
      <c r="A1935" s="42">
        <f t="shared" si="86"/>
        <v>43980</v>
      </c>
      <c r="B1935" s="16">
        <v>0.254</v>
      </c>
      <c r="D1935" s="16">
        <v>25.198</v>
      </c>
      <c r="E1935" s="16">
        <v>23.38</v>
      </c>
      <c r="F1935" s="16">
        <v>30.32</v>
      </c>
      <c r="G1935" s="16">
        <v>2.1640000000000001</v>
      </c>
      <c r="H1935" s="16">
        <v>8.74</v>
      </c>
      <c r="I1935" s="16">
        <v>149.28100000000001</v>
      </c>
      <c r="J1935" s="16">
        <v>4.8159999999999998</v>
      </c>
      <c r="K1935" s="16">
        <v>14.675000000000001</v>
      </c>
      <c r="L1935" s="16">
        <v>26.559000000000001</v>
      </c>
      <c r="M1935" s="139">
        <v>32.847045162159894</v>
      </c>
      <c r="P1935" s="1">
        <v>9.3460000000000001</v>
      </c>
      <c r="Q1935" s="16">
        <v>731.15800000000002</v>
      </c>
      <c r="S1935" s="1"/>
    </row>
    <row r="1936" spans="1:19" x14ac:dyDescent="0.2">
      <c r="A1936" s="42">
        <f t="shared" si="86"/>
        <v>43981</v>
      </c>
      <c r="B1936" s="16">
        <v>4.0640000000000001</v>
      </c>
      <c r="D1936" s="16">
        <v>24.736000000000001</v>
      </c>
      <c r="E1936" s="16">
        <v>22.36</v>
      </c>
      <c r="F1936" s="16">
        <v>31.21</v>
      </c>
      <c r="G1936" s="16">
        <v>2.67</v>
      </c>
      <c r="H1936" s="16">
        <v>7.98</v>
      </c>
      <c r="I1936" s="16">
        <v>148.44900000000001</v>
      </c>
      <c r="J1936" s="16">
        <v>4.6360000000000001</v>
      </c>
      <c r="K1936" s="16">
        <v>15.971</v>
      </c>
      <c r="L1936" s="16">
        <v>26.16</v>
      </c>
      <c r="M1936" s="139">
        <v>35.591974128374893</v>
      </c>
      <c r="P1936" s="1">
        <v>10.340999999999999</v>
      </c>
      <c r="Q1936" s="16">
        <v>731.26300000000003</v>
      </c>
      <c r="S1936" s="1"/>
    </row>
    <row r="1937" spans="1:19" x14ac:dyDescent="0.2">
      <c r="A1937" s="42">
        <f t="shared" si="86"/>
        <v>43982</v>
      </c>
      <c r="B1937" s="16">
        <v>0.254</v>
      </c>
      <c r="D1937" s="16">
        <v>25.222000000000001</v>
      </c>
      <c r="E1937" s="16">
        <v>22.73</v>
      </c>
      <c r="F1937" s="16">
        <v>30.1</v>
      </c>
      <c r="G1937" s="16">
        <v>2.5430000000000001</v>
      </c>
      <c r="H1937" s="16">
        <v>9.19</v>
      </c>
      <c r="I1937" s="16">
        <v>144.90299999999999</v>
      </c>
      <c r="J1937" s="16">
        <v>5.3380000000000001</v>
      </c>
      <c r="K1937" s="16">
        <v>19.899000000000001</v>
      </c>
      <c r="L1937" s="16">
        <v>26.108000000000001</v>
      </c>
      <c r="M1937" s="139">
        <v>42.973301526602135</v>
      </c>
      <c r="P1937" s="1">
        <v>12.907</v>
      </c>
      <c r="Q1937" s="16">
        <v>731.61300000000006</v>
      </c>
      <c r="S1937" s="1"/>
    </row>
    <row r="1938" spans="1:19" x14ac:dyDescent="0.2">
      <c r="A1938" s="42">
        <f t="shared" si="86"/>
        <v>43983</v>
      </c>
      <c r="B1938" s="16">
        <v>0</v>
      </c>
      <c r="D1938" s="16">
        <v>25.257999999999999</v>
      </c>
      <c r="E1938" s="16">
        <v>23.53</v>
      </c>
      <c r="F1938" s="16">
        <v>30.84</v>
      </c>
      <c r="G1938" s="16">
        <v>1.9239999999999999</v>
      </c>
      <c r="H1938" s="16">
        <v>5.61</v>
      </c>
      <c r="I1938" s="16">
        <v>78.528999999999996</v>
      </c>
      <c r="J1938" s="16">
        <v>3.4409999999999998</v>
      </c>
      <c r="K1938" s="16">
        <v>12.394</v>
      </c>
      <c r="L1938" s="16">
        <v>26.113</v>
      </c>
      <c r="M1938" s="139">
        <v>28.100573091401728</v>
      </c>
      <c r="P1938" s="1">
        <v>7.26</v>
      </c>
      <c r="Q1938" s="16">
        <v>731.67899999999997</v>
      </c>
      <c r="S1938" s="1"/>
    </row>
    <row r="1939" spans="1:19" x14ac:dyDescent="0.2">
      <c r="A1939" s="42">
        <f t="shared" si="86"/>
        <v>43984</v>
      </c>
      <c r="B1939" s="16">
        <v>42.798999999999999</v>
      </c>
      <c r="D1939" s="16">
        <v>24.143000000000001</v>
      </c>
      <c r="E1939" s="16">
        <v>21.89</v>
      </c>
      <c r="F1939" s="16">
        <v>28.9</v>
      </c>
      <c r="G1939" s="16">
        <v>2.5510000000000002</v>
      </c>
      <c r="H1939" s="16">
        <v>9.02</v>
      </c>
      <c r="I1939" s="16">
        <v>316.29700000000003</v>
      </c>
      <c r="J1939" s="16">
        <v>2.851</v>
      </c>
      <c r="K1939" s="16">
        <v>6.7</v>
      </c>
      <c r="L1939" s="16">
        <v>26.338000000000001</v>
      </c>
      <c r="M1939" s="139">
        <v>15.505608657974246</v>
      </c>
      <c r="P1939" s="1">
        <v>4.0279999999999996</v>
      </c>
      <c r="Q1939" s="16">
        <v>731.07899999999995</v>
      </c>
      <c r="S1939" s="1"/>
    </row>
    <row r="1940" spans="1:19" x14ac:dyDescent="0.2">
      <c r="A1940" s="42">
        <f t="shared" si="86"/>
        <v>43985</v>
      </c>
      <c r="B1940" s="16">
        <v>0</v>
      </c>
      <c r="D1940" s="16">
        <v>25.350999999999999</v>
      </c>
      <c r="E1940" s="16">
        <v>22.77</v>
      </c>
      <c r="F1940" s="16">
        <v>30.94</v>
      </c>
      <c r="G1940" s="16">
        <v>2.3959999999999999</v>
      </c>
      <c r="H1940" s="16">
        <v>8.23</v>
      </c>
      <c r="I1940" s="16">
        <v>164.64500000000001</v>
      </c>
      <c r="J1940" s="16">
        <v>4.931</v>
      </c>
      <c r="K1940" s="16">
        <v>20.771000000000001</v>
      </c>
      <c r="L1940" s="16">
        <v>25.622</v>
      </c>
      <c r="M1940" s="139">
        <v>45.682374480195811</v>
      </c>
      <c r="P1940" s="1">
        <v>14.164</v>
      </c>
      <c r="Q1940" s="16">
        <v>730.33299999999997</v>
      </c>
      <c r="S1940" s="1"/>
    </row>
    <row r="1941" spans="1:19" x14ac:dyDescent="0.2">
      <c r="A1941" s="42">
        <f t="shared" si="86"/>
        <v>43986</v>
      </c>
      <c r="B1941" s="16">
        <v>0.127</v>
      </c>
      <c r="C1941" s="16">
        <v>90.08</v>
      </c>
      <c r="D1941" s="16">
        <v>26.122</v>
      </c>
      <c r="E1941" s="16">
        <v>23.46</v>
      </c>
      <c r="F1941" s="16">
        <v>30.82</v>
      </c>
      <c r="G1941" s="16">
        <v>2.169</v>
      </c>
      <c r="H1941" s="16">
        <v>6.76</v>
      </c>
      <c r="I1941" s="16">
        <v>155.14400000000001</v>
      </c>
      <c r="J1941" s="16">
        <v>4.5919999999999996</v>
      </c>
      <c r="K1941" s="16">
        <v>20.712</v>
      </c>
      <c r="L1941" s="16">
        <v>25.498000000000001</v>
      </c>
      <c r="M1941" s="139">
        <v>45.421964788531604</v>
      </c>
      <c r="P1941" s="1">
        <v>12.808999999999999</v>
      </c>
      <c r="Q1941" s="16">
        <v>729.74199999999996</v>
      </c>
      <c r="S1941" s="1"/>
    </row>
    <row r="1942" spans="1:19" x14ac:dyDescent="0.2">
      <c r="A1942" s="42">
        <f t="shared" si="86"/>
        <v>43987</v>
      </c>
      <c r="B1942" s="16">
        <v>0</v>
      </c>
      <c r="C1942" s="16">
        <v>93.495999999999995</v>
      </c>
      <c r="D1942" s="16">
        <v>26.251000000000001</v>
      </c>
      <c r="E1942" s="16">
        <v>23.98</v>
      </c>
      <c r="F1942" s="16">
        <v>30.82</v>
      </c>
      <c r="G1942" s="16">
        <v>1.6040000000000001</v>
      </c>
      <c r="H1942" s="16">
        <v>5.27</v>
      </c>
      <c r="I1942" s="16">
        <v>104.738</v>
      </c>
      <c r="J1942" s="16">
        <v>2.1920000000000002</v>
      </c>
      <c r="K1942" s="16">
        <v>10.210000000000001</v>
      </c>
      <c r="L1942" s="16">
        <v>25.419</v>
      </c>
      <c r="M1942" s="139">
        <v>23.224760175115581</v>
      </c>
      <c r="P1942" s="1">
        <v>5.2569999999999997</v>
      </c>
      <c r="Q1942" s="16">
        <v>730.9</v>
      </c>
      <c r="S1942" s="1"/>
    </row>
    <row r="1943" spans="1:19" x14ac:dyDescent="0.2">
      <c r="A1943" s="42">
        <f t="shared" si="86"/>
        <v>43988</v>
      </c>
      <c r="B1943" s="16">
        <v>0.50800000000000001</v>
      </c>
      <c r="C1943" s="16">
        <v>95.295000000000002</v>
      </c>
      <c r="D1943" s="16">
        <v>26.399000000000001</v>
      </c>
      <c r="E1943" s="16">
        <v>24.24</v>
      </c>
      <c r="F1943" s="16">
        <v>32.76</v>
      </c>
      <c r="G1943" s="16">
        <v>1.5489999999999999</v>
      </c>
      <c r="H1943" s="16">
        <v>7.1</v>
      </c>
      <c r="I1943" s="16">
        <v>329.82600000000002</v>
      </c>
      <c r="J1943" s="16">
        <v>2.5739999999999998</v>
      </c>
      <c r="K1943" s="16">
        <v>11.388999999999999</v>
      </c>
      <c r="L1943" s="16">
        <v>25.346</v>
      </c>
      <c r="M1943" s="139">
        <v>25.542440990939227</v>
      </c>
      <c r="P1943" s="1">
        <v>7.15</v>
      </c>
      <c r="Q1943" s="16">
        <v>731.19200000000001</v>
      </c>
      <c r="S1943" s="1"/>
    </row>
    <row r="1944" spans="1:19" x14ac:dyDescent="0.2">
      <c r="A1944" s="42">
        <f t="shared" si="86"/>
        <v>43989</v>
      </c>
      <c r="B1944" s="16">
        <v>10.922000000000001</v>
      </c>
      <c r="C1944" s="16">
        <v>92.114000000000004</v>
      </c>
      <c r="D1944" s="16">
        <v>26.689</v>
      </c>
      <c r="E1944" s="16">
        <v>22.8</v>
      </c>
      <c r="F1944" s="16">
        <v>33.24</v>
      </c>
      <c r="G1944" s="16">
        <v>1.946</v>
      </c>
      <c r="H1944" s="16">
        <v>7.35</v>
      </c>
      <c r="I1944" s="16">
        <v>90.221999999999994</v>
      </c>
      <c r="J1944" s="16">
        <v>3.3849999999999998</v>
      </c>
      <c r="K1944" s="16">
        <v>14.901999999999999</v>
      </c>
      <c r="L1944" s="16">
        <v>25.318000000000001</v>
      </c>
      <c r="M1944" s="139">
        <v>32.97474440711003</v>
      </c>
      <c r="P1944" s="1">
        <v>9.2910000000000004</v>
      </c>
      <c r="Q1944" s="16">
        <v>731.14599999999996</v>
      </c>
      <c r="S1944" s="1"/>
    </row>
    <row r="1945" spans="1:19" x14ac:dyDescent="0.2">
      <c r="A1945" s="42">
        <f t="shared" si="86"/>
        <v>43990</v>
      </c>
      <c r="B1945" s="16">
        <v>0.88900000000000001</v>
      </c>
      <c r="C1945" s="16">
        <v>93.793999999999997</v>
      </c>
      <c r="D1945" s="16">
        <v>26.806999999999999</v>
      </c>
      <c r="E1945" s="16">
        <v>24.66</v>
      </c>
      <c r="F1945" s="16">
        <v>32.549999999999997</v>
      </c>
      <c r="G1945" s="16">
        <v>1.7030000000000001</v>
      </c>
      <c r="H1945" s="16">
        <v>7.84</v>
      </c>
      <c r="I1945" s="16">
        <v>24.364999999999998</v>
      </c>
      <c r="J1945" s="16">
        <v>2.694</v>
      </c>
      <c r="K1945" s="16">
        <v>12.318</v>
      </c>
      <c r="L1945" s="16">
        <v>25.276</v>
      </c>
      <c r="M1945" s="139">
        <v>27.468124868779952</v>
      </c>
      <c r="P1945" s="1">
        <v>6.4770000000000003</v>
      </c>
      <c r="Q1945" s="16">
        <v>730.48299999999995</v>
      </c>
      <c r="S1945" s="1"/>
    </row>
    <row r="1946" spans="1:19" x14ac:dyDescent="0.2">
      <c r="A1946" s="42">
        <f t="shared" si="86"/>
        <v>43991</v>
      </c>
      <c r="B1946" s="16">
        <v>8.89</v>
      </c>
      <c r="C1946" s="16">
        <v>95.224000000000004</v>
      </c>
      <c r="D1946" s="16">
        <v>25.812999999999999</v>
      </c>
      <c r="E1946" s="16">
        <v>23.27</v>
      </c>
      <c r="F1946" s="16">
        <v>33.22</v>
      </c>
      <c r="G1946" s="16">
        <v>2.2480000000000002</v>
      </c>
      <c r="H1946" s="16">
        <v>7.43</v>
      </c>
      <c r="I1946" s="16">
        <v>342.77699999999999</v>
      </c>
      <c r="J1946" s="16">
        <v>2.5289999999999999</v>
      </c>
      <c r="K1946" s="16">
        <v>11.103999999999999</v>
      </c>
      <c r="L1946" s="16">
        <v>25.34</v>
      </c>
      <c r="M1946" s="139">
        <v>25.167032858795565</v>
      </c>
      <c r="P1946" s="1">
        <v>6.077</v>
      </c>
      <c r="Q1946" s="16">
        <v>730.11300000000006</v>
      </c>
      <c r="S1946" s="1"/>
    </row>
    <row r="1947" spans="1:19" x14ac:dyDescent="0.2">
      <c r="A1947" s="42">
        <f t="shared" si="86"/>
        <v>43992</v>
      </c>
      <c r="B1947" s="16">
        <v>17.399000000000001</v>
      </c>
      <c r="C1947" s="16">
        <v>99.542000000000002</v>
      </c>
      <c r="D1947" s="16">
        <v>23.823</v>
      </c>
      <c r="E1947" s="16">
        <v>22.38</v>
      </c>
      <c r="F1947" s="16">
        <v>27.32</v>
      </c>
      <c r="G1947" s="16">
        <v>1.9750000000000001</v>
      </c>
      <c r="H1947" s="16">
        <v>9.19</v>
      </c>
      <c r="I1947" s="16">
        <v>177.78100000000001</v>
      </c>
      <c r="J1947" s="16">
        <v>1.069</v>
      </c>
      <c r="K1947" s="16">
        <v>5.1740000000000004</v>
      </c>
      <c r="L1947" s="16">
        <v>25.481000000000002</v>
      </c>
      <c r="M1947" s="139">
        <v>12.294292327590897</v>
      </c>
      <c r="P1947" s="1">
        <v>3.2429999999999999</v>
      </c>
      <c r="Q1947" s="16">
        <v>731.28800000000001</v>
      </c>
      <c r="S1947" s="1"/>
    </row>
    <row r="1948" spans="1:19" x14ac:dyDescent="0.2">
      <c r="A1948" s="42">
        <f t="shared" si="86"/>
        <v>43993</v>
      </c>
      <c r="B1948" s="16">
        <v>85.09</v>
      </c>
      <c r="C1948" s="16">
        <v>96.113</v>
      </c>
      <c r="D1948" s="16">
        <v>24.001000000000001</v>
      </c>
      <c r="E1948" s="16">
        <v>21.45</v>
      </c>
      <c r="F1948" s="16">
        <v>29.62</v>
      </c>
      <c r="G1948" s="16">
        <v>2.1949999999999998</v>
      </c>
      <c r="H1948" s="16">
        <v>7</v>
      </c>
      <c r="I1948" s="16">
        <v>139.59899999999999</v>
      </c>
      <c r="J1948" s="16">
        <v>2.879</v>
      </c>
      <c r="K1948" s="16">
        <v>13.135999999999999</v>
      </c>
      <c r="L1948" s="16">
        <v>25.478999999999999</v>
      </c>
      <c r="M1948" s="139">
        <v>29.010970211861512</v>
      </c>
      <c r="P1948" s="1">
        <v>9.1690000000000005</v>
      </c>
      <c r="Q1948" s="16">
        <v>731.62099999999998</v>
      </c>
      <c r="S1948" s="1"/>
    </row>
    <row r="1949" spans="1:19" x14ac:dyDescent="0.2">
      <c r="A1949" s="42">
        <f t="shared" si="86"/>
        <v>43994</v>
      </c>
      <c r="B1949" s="16">
        <v>0.127</v>
      </c>
      <c r="C1949" s="16">
        <v>89.423000000000002</v>
      </c>
      <c r="D1949" s="16">
        <v>25.596</v>
      </c>
      <c r="E1949" s="16">
        <v>22.4</v>
      </c>
      <c r="F1949" s="16">
        <v>31.56</v>
      </c>
      <c r="G1949" s="16">
        <v>1.4790000000000001</v>
      </c>
      <c r="H1949" s="16">
        <v>5.53</v>
      </c>
      <c r="I1949" s="16">
        <v>207.22800000000001</v>
      </c>
      <c r="J1949" s="16">
        <v>4.29</v>
      </c>
      <c r="K1949" s="16">
        <v>19.109000000000002</v>
      </c>
      <c r="L1949" s="16">
        <v>25.466999999999999</v>
      </c>
      <c r="M1949" s="139">
        <v>41.786597108882184</v>
      </c>
      <c r="P1949" s="1">
        <v>11.595000000000001</v>
      </c>
      <c r="Q1949" s="16">
        <v>730.81700000000001</v>
      </c>
      <c r="S1949" s="1"/>
    </row>
    <row r="1950" spans="1:19" x14ac:dyDescent="0.2">
      <c r="A1950" s="42">
        <f t="shared" si="86"/>
        <v>43995</v>
      </c>
      <c r="B1950" s="16">
        <v>0</v>
      </c>
      <c r="C1950" s="16">
        <v>90.682000000000002</v>
      </c>
      <c r="D1950" s="16">
        <v>25.914000000000001</v>
      </c>
      <c r="E1950" s="16">
        <v>22.75</v>
      </c>
      <c r="F1950" s="16">
        <v>30.72</v>
      </c>
      <c r="G1950" s="16">
        <v>1.8720000000000001</v>
      </c>
      <c r="H1950" s="16">
        <v>5.33</v>
      </c>
      <c r="I1950" s="16">
        <v>136.42500000000001</v>
      </c>
      <c r="J1950" s="16">
        <v>3.891</v>
      </c>
      <c r="K1950" s="16">
        <v>17.649999999999999</v>
      </c>
      <c r="L1950" s="16">
        <v>25.399000000000001</v>
      </c>
      <c r="M1950" s="139">
        <v>38.938938506506354</v>
      </c>
      <c r="P1950" s="1">
        <v>10.412000000000001</v>
      </c>
      <c r="Q1950" s="16">
        <v>729.83299999999997</v>
      </c>
      <c r="S1950" s="1"/>
    </row>
    <row r="1951" spans="1:19" x14ac:dyDescent="0.2">
      <c r="A1951" s="42">
        <f t="shared" si="86"/>
        <v>43996</v>
      </c>
      <c r="B1951" s="16">
        <v>0</v>
      </c>
      <c r="C1951" s="16">
        <v>90.668000000000006</v>
      </c>
      <c r="D1951" s="16">
        <v>26.33</v>
      </c>
      <c r="E1951" s="16">
        <v>23.34</v>
      </c>
      <c r="F1951" s="16">
        <v>31.09</v>
      </c>
      <c r="G1951" s="16">
        <v>2.3690000000000002</v>
      </c>
      <c r="H1951" s="16">
        <v>7.88</v>
      </c>
      <c r="I1951" s="16">
        <v>37.902000000000001</v>
      </c>
      <c r="J1951" s="16">
        <v>3.5840000000000001</v>
      </c>
      <c r="K1951" s="16">
        <v>16.550999999999998</v>
      </c>
      <c r="L1951" s="16">
        <v>25.344000000000001</v>
      </c>
      <c r="M1951" s="139">
        <v>36.370179202303078</v>
      </c>
      <c r="P1951" s="1">
        <v>9.7279999999999998</v>
      </c>
      <c r="Q1951" s="16">
        <v>730.07100000000003</v>
      </c>
      <c r="S1951" s="1"/>
    </row>
    <row r="1952" spans="1:19" x14ac:dyDescent="0.2">
      <c r="A1952" s="42">
        <f t="shared" si="86"/>
        <v>43997</v>
      </c>
      <c r="B1952" s="16">
        <v>29.718</v>
      </c>
      <c r="C1952" s="16">
        <v>98.138999999999996</v>
      </c>
      <c r="D1952" s="16">
        <v>24.882000000000001</v>
      </c>
      <c r="E1952" s="16">
        <v>22.28</v>
      </c>
      <c r="F1952" s="16">
        <v>28.76</v>
      </c>
      <c r="G1952" s="16">
        <v>1.9119999999999999</v>
      </c>
      <c r="H1952" s="16">
        <v>10.8</v>
      </c>
      <c r="I1952" s="16">
        <v>304.928</v>
      </c>
      <c r="J1952" s="16">
        <v>1.2210000000000001</v>
      </c>
      <c r="K1952" s="16">
        <v>6.5750000000000002</v>
      </c>
      <c r="L1952" s="16">
        <v>25.431999999999999</v>
      </c>
      <c r="M1952" s="139">
        <v>15.298162184953089</v>
      </c>
      <c r="P1952" s="1">
        <v>3.3849999999999998</v>
      </c>
      <c r="Q1952" s="16">
        <v>730.39599999999996</v>
      </c>
      <c r="S1952" s="1"/>
    </row>
    <row r="1953" spans="1:19" x14ac:dyDescent="0.2">
      <c r="A1953" s="42">
        <f t="shared" si="86"/>
        <v>43998</v>
      </c>
      <c r="B1953" s="16">
        <v>0.254</v>
      </c>
      <c r="C1953" s="16">
        <v>92.817999999999998</v>
      </c>
      <c r="D1953" s="16">
        <v>26.082999999999998</v>
      </c>
      <c r="E1953" s="16">
        <v>23.49</v>
      </c>
      <c r="F1953" s="16">
        <v>32.869999999999997</v>
      </c>
      <c r="G1953" s="16">
        <v>1.59</v>
      </c>
      <c r="H1953" s="16">
        <v>4.37</v>
      </c>
      <c r="I1953" s="16">
        <v>24.678000000000001</v>
      </c>
      <c r="J1953" s="16">
        <v>3.5590000000000002</v>
      </c>
      <c r="K1953" s="16">
        <v>16.036999999999999</v>
      </c>
      <c r="L1953" s="16">
        <v>25.329000000000001</v>
      </c>
      <c r="M1953" s="139">
        <v>36.462022434631898</v>
      </c>
      <c r="P1953" s="1">
        <v>9.8550000000000004</v>
      </c>
      <c r="Q1953" s="16">
        <v>730.67499999999995</v>
      </c>
      <c r="S1953" s="1"/>
    </row>
    <row r="1954" spans="1:19" x14ac:dyDescent="0.2">
      <c r="A1954" s="42">
        <f t="shared" si="86"/>
        <v>43999</v>
      </c>
      <c r="B1954" s="16">
        <v>28.701999999999998</v>
      </c>
      <c r="C1954" s="16">
        <v>95.052999999999997</v>
      </c>
      <c r="D1954" s="16">
        <v>25.992999999999999</v>
      </c>
      <c r="E1954" s="16">
        <v>24.14</v>
      </c>
      <c r="F1954" s="16">
        <v>31.47</v>
      </c>
      <c r="G1954" s="16">
        <v>1.58</v>
      </c>
      <c r="H1954" s="16">
        <v>6.47</v>
      </c>
      <c r="I1954" s="16">
        <v>355.14</v>
      </c>
      <c r="J1954" s="16">
        <v>2.36</v>
      </c>
      <c r="K1954" s="16">
        <v>10.435</v>
      </c>
      <c r="L1954" s="16">
        <v>25.268999999999998</v>
      </c>
      <c r="M1954" s="139">
        <v>23.553425890805912</v>
      </c>
      <c r="P1954" s="1">
        <v>5.6920000000000002</v>
      </c>
      <c r="Q1954" s="16">
        <v>730.66700000000003</v>
      </c>
      <c r="S1954" s="1"/>
    </row>
    <row r="1955" spans="1:19" x14ac:dyDescent="0.2">
      <c r="A1955" s="42">
        <f t="shared" si="86"/>
        <v>44000</v>
      </c>
      <c r="B1955" s="16">
        <v>6.2229999999999999</v>
      </c>
      <c r="C1955" s="16">
        <v>97.283000000000001</v>
      </c>
      <c r="D1955" s="16">
        <v>24.640999999999998</v>
      </c>
      <c r="E1955" s="16">
        <v>22.93</v>
      </c>
      <c r="F1955" s="16">
        <v>29.59</v>
      </c>
      <c r="G1955" s="16">
        <v>2.3940000000000001</v>
      </c>
      <c r="H1955" s="16">
        <v>6.96</v>
      </c>
      <c r="I1955" s="16">
        <v>335.76400000000001</v>
      </c>
      <c r="J1955" s="16">
        <v>1.5680000000000001</v>
      </c>
      <c r="K1955" s="16">
        <v>7.6740000000000004</v>
      </c>
      <c r="L1955" s="16">
        <v>25.439</v>
      </c>
      <c r="M1955" s="139">
        <v>17.325106898437625</v>
      </c>
      <c r="P1955" s="1">
        <v>4.5979999999999999</v>
      </c>
      <c r="Q1955" s="16">
        <v>730.24199999999996</v>
      </c>
      <c r="S1955" s="1"/>
    </row>
    <row r="1956" spans="1:19" x14ac:dyDescent="0.2">
      <c r="A1956" s="42">
        <f t="shared" si="86"/>
        <v>44001</v>
      </c>
      <c r="B1956" s="16">
        <v>2.286</v>
      </c>
      <c r="C1956" s="16">
        <v>98.682000000000002</v>
      </c>
      <c r="D1956" s="16">
        <v>25.03</v>
      </c>
      <c r="E1956" s="16">
        <v>23.87</v>
      </c>
      <c r="F1956" s="16">
        <v>27.06</v>
      </c>
      <c r="G1956" s="16">
        <v>2.3620000000000001</v>
      </c>
      <c r="H1956" s="16">
        <v>5.9</v>
      </c>
      <c r="I1956" s="16">
        <v>309.25200000000001</v>
      </c>
      <c r="J1956" s="16">
        <v>1.2649999999999999</v>
      </c>
      <c r="K1956" s="16">
        <v>6.5990000000000002</v>
      </c>
      <c r="L1956" s="16">
        <v>25.324999999999999</v>
      </c>
      <c r="M1956" s="139">
        <v>15.002328480819624</v>
      </c>
      <c r="P1956" s="1">
        <v>3.8149999999999999</v>
      </c>
      <c r="Q1956" s="16">
        <v>730.07100000000003</v>
      </c>
      <c r="S1956" s="1"/>
    </row>
    <row r="1957" spans="1:19" x14ac:dyDescent="0.2">
      <c r="A1957" s="42">
        <f t="shared" si="86"/>
        <v>44002</v>
      </c>
      <c r="B1957" s="16">
        <v>40.260999999999996</v>
      </c>
      <c r="C1957" s="16">
        <v>97.001999999999995</v>
      </c>
      <c r="D1957" s="16">
        <v>25.257999999999999</v>
      </c>
      <c r="E1957" s="16">
        <v>23.41</v>
      </c>
      <c r="F1957" s="16">
        <v>31.33</v>
      </c>
      <c r="G1957" s="16">
        <v>1.919</v>
      </c>
      <c r="H1957" s="16">
        <v>6.35</v>
      </c>
      <c r="I1957" s="16">
        <v>306.94400000000002</v>
      </c>
      <c r="J1957" s="16">
        <v>2.3959999999999999</v>
      </c>
      <c r="K1957" s="16">
        <v>11.367000000000001</v>
      </c>
      <c r="L1957" s="16">
        <v>25.341999999999999</v>
      </c>
      <c r="M1957" s="139">
        <v>25.696146645043616</v>
      </c>
      <c r="P1957" s="1">
        <v>7.3460000000000001</v>
      </c>
      <c r="Q1957" s="16">
        <v>730.04200000000003</v>
      </c>
      <c r="S1957" s="1"/>
    </row>
    <row r="1958" spans="1:19" x14ac:dyDescent="0.2">
      <c r="A1958" s="42">
        <f t="shared" si="86"/>
        <v>44003</v>
      </c>
      <c r="B1958" s="16">
        <v>0.254</v>
      </c>
      <c r="C1958" s="16">
        <v>98.421000000000006</v>
      </c>
      <c r="D1958" s="16">
        <v>25.518000000000001</v>
      </c>
      <c r="E1958" s="16">
        <v>24.03</v>
      </c>
      <c r="F1958" s="16">
        <v>27.66</v>
      </c>
      <c r="G1958" s="16">
        <v>1.87</v>
      </c>
      <c r="H1958" s="16">
        <v>6.43</v>
      </c>
      <c r="I1958" s="16">
        <v>313.66199999999998</v>
      </c>
      <c r="J1958" s="16">
        <v>1.853</v>
      </c>
      <c r="K1958" s="16">
        <v>9.1229999999999993</v>
      </c>
      <c r="L1958" s="16">
        <v>25.265000000000001</v>
      </c>
      <c r="M1958" s="139">
        <v>20.539274429824598</v>
      </c>
      <c r="P1958" s="1">
        <v>5.484</v>
      </c>
      <c r="Q1958" s="16">
        <v>730.29600000000005</v>
      </c>
      <c r="S1958" s="1"/>
    </row>
    <row r="1959" spans="1:19" x14ac:dyDescent="0.2">
      <c r="A1959" s="42">
        <f t="shared" si="86"/>
        <v>44004</v>
      </c>
      <c r="B1959" s="16">
        <v>0</v>
      </c>
      <c r="C1959" s="16">
        <v>95.043000000000006</v>
      </c>
      <c r="D1959" s="16">
        <v>26.486000000000001</v>
      </c>
      <c r="E1959" s="16">
        <v>24.11</v>
      </c>
      <c r="F1959" s="16">
        <v>30.82</v>
      </c>
      <c r="G1959" s="16">
        <v>2.4020000000000001</v>
      </c>
      <c r="H1959" s="16">
        <v>7.1</v>
      </c>
      <c r="I1959" s="16">
        <v>342.68400000000003</v>
      </c>
      <c r="J1959" s="16">
        <v>3.37</v>
      </c>
      <c r="K1959" s="16">
        <v>15.747999999999999</v>
      </c>
      <c r="L1959" s="16">
        <v>25.183</v>
      </c>
      <c r="M1959" s="139">
        <v>34.435941721451485</v>
      </c>
      <c r="P1959" s="1">
        <v>9.218</v>
      </c>
      <c r="Q1959" s="16">
        <v>730.19600000000003</v>
      </c>
      <c r="S1959" s="1"/>
    </row>
    <row r="1960" spans="1:19" x14ac:dyDescent="0.2">
      <c r="A1960" s="42">
        <f t="shared" si="86"/>
        <v>44005</v>
      </c>
      <c r="B1960" s="16">
        <v>18.542000000000002</v>
      </c>
      <c r="C1960" s="16">
        <v>96.831000000000003</v>
      </c>
      <c r="D1960" s="16">
        <v>25.006</v>
      </c>
      <c r="E1960" s="16">
        <v>21.73</v>
      </c>
      <c r="F1960" s="16">
        <v>29.32</v>
      </c>
      <c r="G1960" s="16">
        <v>2.2330000000000001</v>
      </c>
      <c r="H1960" s="16">
        <v>14.11</v>
      </c>
      <c r="I1960" s="16">
        <v>23.763000000000002</v>
      </c>
      <c r="J1960" s="16">
        <v>1.675</v>
      </c>
      <c r="K1960" s="16">
        <v>7.4640000000000004</v>
      </c>
      <c r="L1960" s="16">
        <v>25.346</v>
      </c>
      <c r="M1960" s="139">
        <v>17.369257313978572</v>
      </c>
      <c r="P1960" s="1">
        <v>3.8130000000000002</v>
      </c>
      <c r="Q1960" s="16">
        <v>728.971</v>
      </c>
      <c r="S1960" s="1"/>
    </row>
    <row r="1961" spans="1:19" x14ac:dyDescent="0.2">
      <c r="A1961" s="42">
        <f t="shared" si="86"/>
        <v>44006</v>
      </c>
      <c r="B1961" s="16">
        <v>3.9370000000000003</v>
      </c>
      <c r="C1961" s="16">
        <v>97.876999999999995</v>
      </c>
      <c r="D1961" s="16">
        <v>25.713999999999999</v>
      </c>
      <c r="E1961" s="16">
        <v>23.9</v>
      </c>
      <c r="F1961" s="16">
        <v>29.76</v>
      </c>
      <c r="G1961" s="16">
        <v>2.2109999999999999</v>
      </c>
      <c r="H1961" s="16">
        <v>7.1</v>
      </c>
      <c r="I1961" s="16">
        <v>312.61599999999999</v>
      </c>
      <c r="J1961" s="16">
        <v>2.7280000000000002</v>
      </c>
      <c r="K1961" s="16">
        <v>13.407999999999999</v>
      </c>
      <c r="L1961" s="16">
        <v>25.228999999999999</v>
      </c>
      <c r="M1961" s="139">
        <v>29.507943186795998</v>
      </c>
      <c r="P1961" s="1">
        <v>9.0449999999999999</v>
      </c>
      <c r="Q1961" s="16">
        <v>729.33799999999997</v>
      </c>
      <c r="S1961" s="1"/>
    </row>
    <row r="1962" spans="1:19" x14ac:dyDescent="0.2">
      <c r="A1962" s="42">
        <f t="shared" si="86"/>
        <v>44007</v>
      </c>
      <c r="B1962" s="16">
        <v>1.27</v>
      </c>
      <c r="C1962" s="16">
        <v>90.623000000000005</v>
      </c>
      <c r="D1962" s="16">
        <v>26.984000000000002</v>
      </c>
      <c r="E1962" s="16">
        <v>24.33</v>
      </c>
      <c r="F1962" s="16">
        <v>33.53</v>
      </c>
      <c r="G1962" s="16">
        <v>2.6960000000000002</v>
      </c>
      <c r="H1962" s="16">
        <v>7.27</v>
      </c>
      <c r="I1962" s="16">
        <v>5.3209999999999997</v>
      </c>
      <c r="J1962" s="16">
        <v>4.75</v>
      </c>
      <c r="K1962" s="16">
        <v>21.038</v>
      </c>
      <c r="L1962" s="16">
        <v>25.271999999999998</v>
      </c>
      <c r="M1962" s="139">
        <v>45.324937554378018</v>
      </c>
      <c r="P1962" s="1">
        <v>11.769</v>
      </c>
      <c r="Q1962" s="16">
        <v>729.62900000000002</v>
      </c>
      <c r="S1962" s="1"/>
    </row>
    <row r="1963" spans="1:19" x14ac:dyDescent="0.2">
      <c r="A1963" s="42">
        <f t="shared" si="86"/>
        <v>44008</v>
      </c>
      <c r="B1963" s="16">
        <v>6.2229999999999999</v>
      </c>
      <c r="C1963" s="16">
        <v>97.816999999999993</v>
      </c>
      <c r="D1963" s="16">
        <v>24.773</v>
      </c>
      <c r="E1963" s="16">
        <v>22.8</v>
      </c>
      <c r="F1963" s="16">
        <v>27.09</v>
      </c>
      <c r="G1963" s="16">
        <v>2.6419999999999999</v>
      </c>
      <c r="H1963" s="16">
        <v>10.51</v>
      </c>
      <c r="I1963" s="16">
        <v>356.47899999999998</v>
      </c>
      <c r="J1963" s="16">
        <v>1.1160000000000001</v>
      </c>
      <c r="K1963" s="16">
        <v>5.1040000000000001</v>
      </c>
      <c r="L1963" s="16">
        <v>25.388000000000002</v>
      </c>
      <c r="M1963" s="139">
        <v>12.165642682306224</v>
      </c>
      <c r="P1963" s="1">
        <v>2.9340000000000002</v>
      </c>
      <c r="Q1963" s="16">
        <v>730.05799999999999</v>
      </c>
      <c r="S1963" s="1"/>
    </row>
    <row r="1964" spans="1:19" x14ac:dyDescent="0.2">
      <c r="A1964" s="42">
        <f t="shared" si="86"/>
        <v>44009</v>
      </c>
      <c r="B1964" s="16">
        <v>15.239999999999998</v>
      </c>
      <c r="C1964" s="16">
        <v>99.046999999999997</v>
      </c>
      <c r="D1964" s="16">
        <v>24.114999999999998</v>
      </c>
      <c r="E1964" s="16">
        <v>22.72</v>
      </c>
      <c r="F1964" s="16">
        <v>26.14</v>
      </c>
      <c r="G1964" s="16">
        <v>2.5499999999999998</v>
      </c>
      <c r="H1964" s="16">
        <v>6.59</v>
      </c>
      <c r="I1964" s="16">
        <v>317.88900000000001</v>
      </c>
      <c r="J1964" s="16">
        <v>1.212</v>
      </c>
      <c r="K1964" s="16">
        <v>6.1260000000000003</v>
      </c>
      <c r="L1964" s="16">
        <v>25.437999999999999</v>
      </c>
      <c r="M1964" s="139">
        <v>14.397701067990774</v>
      </c>
      <c r="P1964" s="1">
        <v>3.7919999999999998</v>
      </c>
      <c r="Q1964" s="16">
        <v>729.48299999999995</v>
      </c>
      <c r="S1964" s="1"/>
    </row>
    <row r="1965" spans="1:19" x14ac:dyDescent="0.2">
      <c r="A1965" s="42">
        <f t="shared" si="86"/>
        <v>44010</v>
      </c>
      <c r="B1965" s="16">
        <v>3.9370000000000003</v>
      </c>
      <c r="C1965" s="16">
        <v>97.988</v>
      </c>
      <c r="D1965" s="16">
        <v>24.585000000000001</v>
      </c>
      <c r="E1965" s="16">
        <v>23.08</v>
      </c>
      <c r="F1965" s="16">
        <v>29.2</v>
      </c>
      <c r="G1965" s="16">
        <v>1.4710000000000001</v>
      </c>
      <c r="H1965" s="16">
        <v>5.04</v>
      </c>
      <c r="I1965" s="16">
        <v>240.36600000000001</v>
      </c>
      <c r="J1965" s="16">
        <v>1.601</v>
      </c>
      <c r="K1965" s="16">
        <v>8.2140000000000004</v>
      </c>
      <c r="L1965" s="16">
        <v>25.419</v>
      </c>
      <c r="M1965" s="139">
        <v>18.91780505906738</v>
      </c>
      <c r="P1965" s="1">
        <v>5.75</v>
      </c>
      <c r="Q1965" s="16">
        <v>729.67100000000005</v>
      </c>
      <c r="S1965" s="1"/>
    </row>
    <row r="1966" spans="1:19" x14ac:dyDescent="0.2">
      <c r="A1966" s="42">
        <f t="shared" si="86"/>
        <v>44011</v>
      </c>
      <c r="B1966" s="16">
        <v>43.054000000000002</v>
      </c>
      <c r="C1966" s="16">
        <v>97.674000000000007</v>
      </c>
      <c r="D1966" s="16">
        <v>24.626999999999999</v>
      </c>
      <c r="E1966" s="16">
        <v>22.31</v>
      </c>
      <c r="F1966" s="16">
        <v>31.07</v>
      </c>
      <c r="G1966" s="16">
        <v>2.1930000000000001</v>
      </c>
      <c r="H1966" s="16">
        <v>12.74</v>
      </c>
      <c r="I1966" s="16">
        <v>309.16300000000001</v>
      </c>
      <c r="J1966" s="16">
        <v>2.5670000000000002</v>
      </c>
      <c r="K1966" s="16">
        <v>12.272</v>
      </c>
      <c r="L1966" s="16">
        <v>25.385000000000002</v>
      </c>
      <c r="M1966" s="139">
        <v>27.293769607406897</v>
      </c>
      <c r="P1966" s="1">
        <v>8.3249999999999993</v>
      </c>
      <c r="Q1966" s="16">
        <v>729.10400000000004</v>
      </c>
      <c r="S1966" s="1"/>
    </row>
    <row r="1967" spans="1:19" x14ac:dyDescent="0.2">
      <c r="A1967" s="42">
        <f t="shared" si="86"/>
        <v>44012</v>
      </c>
      <c r="B1967" s="16">
        <v>44.576000000000001</v>
      </c>
      <c r="C1967" s="16">
        <v>98.263000000000005</v>
      </c>
      <c r="D1967" s="16">
        <v>24.677</v>
      </c>
      <c r="E1967" s="16">
        <v>22.65</v>
      </c>
      <c r="F1967" s="16">
        <v>30.31</v>
      </c>
      <c r="G1967" s="16">
        <v>2.4119999999999999</v>
      </c>
      <c r="H1967" s="16">
        <v>9.82</v>
      </c>
      <c r="I1967" s="16">
        <v>308.80700000000002</v>
      </c>
      <c r="J1967" s="16">
        <v>1.76</v>
      </c>
      <c r="K1967" s="16">
        <v>8.0540000000000003</v>
      </c>
      <c r="L1967" s="16">
        <v>25.321999999999999</v>
      </c>
      <c r="M1967" s="139">
        <v>17.806787067989049</v>
      </c>
      <c r="P1967" s="1">
        <v>5.4269999999999996</v>
      </c>
      <c r="Q1967" s="16">
        <v>728.74599999999998</v>
      </c>
      <c r="S1967" s="1"/>
    </row>
    <row r="1968" spans="1:19" x14ac:dyDescent="0.2">
      <c r="A1968" s="42">
        <f t="shared" si="86"/>
        <v>44013</v>
      </c>
      <c r="B1968" s="16">
        <v>2.54</v>
      </c>
      <c r="C1968" s="16">
        <v>97.39</v>
      </c>
      <c r="D1968" s="16">
        <v>24.483000000000001</v>
      </c>
      <c r="E1968" s="16">
        <v>23.12</v>
      </c>
      <c r="F1968" s="16">
        <v>29.19</v>
      </c>
      <c r="G1968" s="16">
        <v>2.3370000000000002</v>
      </c>
      <c r="H1968" s="16">
        <v>6.33</v>
      </c>
      <c r="I1968" s="16">
        <v>303.65300000000002</v>
      </c>
      <c r="J1968" s="16">
        <v>2.508</v>
      </c>
      <c r="K1968" s="16">
        <v>12.288</v>
      </c>
      <c r="L1968" s="16">
        <v>25.411000000000001</v>
      </c>
      <c r="M1968" s="139">
        <v>27.111897543387936</v>
      </c>
      <c r="P1968" s="1">
        <v>8.1609999999999996</v>
      </c>
      <c r="Q1968" s="16">
        <v>729.95399999999995</v>
      </c>
      <c r="S1968" s="1"/>
    </row>
    <row r="1969" spans="1:19" x14ac:dyDescent="0.2">
      <c r="A1969" s="42">
        <f t="shared" si="86"/>
        <v>44014</v>
      </c>
      <c r="B1969" s="16">
        <v>9.0169999999999995</v>
      </c>
      <c r="C1969" s="16">
        <v>98.388999999999996</v>
      </c>
      <c r="D1969" s="16">
        <v>24.469000000000001</v>
      </c>
      <c r="E1969" s="16">
        <v>23.09</v>
      </c>
      <c r="F1969" s="16">
        <v>29.42</v>
      </c>
      <c r="G1969" s="16">
        <v>2.7320000000000002</v>
      </c>
      <c r="H1969" s="16">
        <v>8.66</v>
      </c>
      <c r="I1969" s="16">
        <v>303.19600000000003</v>
      </c>
      <c r="J1969" s="16">
        <v>1.881</v>
      </c>
      <c r="K1969" s="16">
        <v>9.4339999999999993</v>
      </c>
      <c r="L1969" s="16">
        <v>25.385000000000002</v>
      </c>
      <c r="M1969" s="139">
        <v>21.060093813153021</v>
      </c>
      <c r="P1969" s="1">
        <v>6.1369999999999996</v>
      </c>
      <c r="Q1969" s="16">
        <v>730.03300000000002</v>
      </c>
      <c r="S1969" s="1"/>
    </row>
    <row r="1970" spans="1:19" x14ac:dyDescent="0.2">
      <c r="A1970" s="42">
        <f t="shared" si="86"/>
        <v>44015</v>
      </c>
      <c r="B1970" s="16">
        <v>4.8259999999999996</v>
      </c>
      <c r="C1970" s="16">
        <v>98.281000000000006</v>
      </c>
      <c r="D1970" s="16">
        <v>25.018000000000001</v>
      </c>
      <c r="E1970" s="16">
        <v>23.94</v>
      </c>
      <c r="F1970" s="16">
        <v>28.15</v>
      </c>
      <c r="G1970" s="16">
        <v>2.4260000000000002</v>
      </c>
      <c r="H1970" s="16">
        <v>7.06</v>
      </c>
      <c r="I1970" s="16">
        <v>305.63799999999998</v>
      </c>
      <c r="J1970" s="16">
        <v>2.2759999999999998</v>
      </c>
      <c r="K1970" s="16">
        <v>10.856999999999999</v>
      </c>
      <c r="L1970" s="16">
        <v>25.382000000000001</v>
      </c>
      <c r="M1970" s="139">
        <v>23.945682028880071</v>
      </c>
      <c r="P1970" s="1">
        <v>7.6479999999999997</v>
      </c>
      <c r="Q1970" s="16">
        <v>729.51700000000005</v>
      </c>
      <c r="S1970" s="1"/>
    </row>
    <row r="1971" spans="1:19" x14ac:dyDescent="0.2">
      <c r="A1971" s="42">
        <f t="shared" si="86"/>
        <v>44016</v>
      </c>
      <c r="B1971" s="16">
        <v>8.1280000000000001</v>
      </c>
      <c r="C1971" s="16">
        <v>99.180999999999997</v>
      </c>
      <c r="D1971" s="16">
        <v>23.413</v>
      </c>
      <c r="E1971" s="16">
        <v>22.27</v>
      </c>
      <c r="F1971" s="16">
        <v>24.39</v>
      </c>
      <c r="G1971" s="16">
        <v>2.2480000000000002</v>
      </c>
      <c r="H1971" s="16">
        <v>9.2100000000000009</v>
      </c>
      <c r="I1971" s="16">
        <v>216.65</v>
      </c>
      <c r="J1971" s="16">
        <v>0.54500000000000004</v>
      </c>
      <c r="K1971" s="16">
        <v>3.06</v>
      </c>
      <c r="L1971" s="16">
        <v>25.629000000000001</v>
      </c>
      <c r="M1971" s="139">
        <v>7.3503961873394577</v>
      </c>
      <c r="P1971" s="1">
        <v>1.2</v>
      </c>
      <c r="Q1971" s="16">
        <v>729.94200000000001</v>
      </c>
      <c r="S1971" s="1"/>
    </row>
    <row r="1972" spans="1:19" x14ac:dyDescent="0.2">
      <c r="A1972" s="42">
        <f t="shared" si="86"/>
        <v>44017</v>
      </c>
      <c r="B1972" s="16">
        <v>0.254</v>
      </c>
      <c r="C1972" s="16">
        <v>93.543999999999997</v>
      </c>
      <c r="D1972" s="16">
        <v>25.012</v>
      </c>
      <c r="E1972" s="16">
        <v>22.27</v>
      </c>
      <c r="F1972" s="16">
        <v>32</v>
      </c>
      <c r="G1972" s="16">
        <v>2.0449999999999999</v>
      </c>
      <c r="H1972" s="16">
        <v>5.96</v>
      </c>
      <c r="I1972" s="16">
        <v>112.964</v>
      </c>
      <c r="J1972" s="16">
        <v>3.7360000000000002</v>
      </c>
      <c r="K1972" s="16">
        <v>16.59</v>
      </c>
      <c r="L1972" s="16">
        <v>25.414000000000001</v>
      </c>
      <c r="M1972" s="139">
        <v>36.399814412734671</v>
      </c>
      <c r="P1972" s="1">
        <v>10.599</v>
      </c>
      <c r="Q1972" s="16">
        <v>730.76700000000005</v>
      </c>
      <c r="S1972" s="1"/>
    </row>
    <row r="1973" spans="1:19" x14ac:dyDescent="0.2">
      <c r="A1973" s="42">
        <f t="shared" si="86"/>
        <v>44018</v>
      </c>
      <c r="B1973" s="16">
        <v>5.5880000000000001</v>
      </c>
      <c r="C1973" s="16">
        <v>94.126000000000005</v>
      </c>
      <c r="D1973" s="16">
        <v>25.713999999999999</v>
      </c>
      <c r="E1973" s="16">
        <v>23.21</v>
      </c>
      <c r="F1973" s="16">
        <v>30.45</v>
      </c>
      <c r="G1973" s="16">
        <v>2.5449999999999999</v>
      </c>
      <c r="H1973" s="16">
        <v>8.6999999999999993</v>
      </c>
      <c r="I1973" s="16">
        <v>353.137</v>
      </c>
      <c r="J1973" s="16">
        <v>2.734</v>
      </c>
      <c r="K1973" s="16">
        <v>12.755000000000001</v>
      </c>
      <c r="L1973" s="16">
        <v>25.373999999999999</v>
      </c>
      <c r="M1973" s="139">
        <v>27.222489582316332</v>
      </c>
      <c r="P1973" s="1">
        <v>6.516</v>
      </c>
      <c r="Q1973" s="16">
        <v>730.66300000000001</v>
      </c>
      <c r="S1973" s="1"/>
    </row>
    <row r="1974" spans="1:19" x14ac:dyDescent="0.2">
      <c r="A1974" s="42">
        <f t="shared" si="86"/>
        <v>44019</v>
      </c>
      <c r="B1974" s="16">
        <v>35.814</v>
      </c>
      <c r="C1974" s="16">
        <v>95.671999999999997</v>
      </c>
      <c r="D1974" s="16">
        <v>25.152999999999999</v>
      </c>
      <c r="E1974" s="16">
        <v>22.99</v>
      </c>
      <c r="F1974" s="16">
        <v>29.6</v>
      </c>
      <c r="G1974" s="16">
        <v>2.6219999999999999</v>
      </c>
      <c r="H1974" s="16">
        <v>8</v>
      </c>
      <c r="I1974" s="16">
        <v>336.24700000000001</v>
      </c>
      <c r="J1974" s="16">
        <v>2.081</v>
      </c>
      <c r="K1974" s="16">
        <v>9.7609999999999992</v>
      </c>
      <c r="L1974" s="16">
        <v>25.353000000000002</v>
      </c>
      <c r="M1974" s="139">
        <v>21.562164389881865</v>
      </c>
      <c r="P1974" s="1">
        <v>5.4669999999999996</v>
      </c>
      <c r="Q1974" s="16">
        <v>730.54200000000003</v>
      </c>
      <c r="S1974" s="1"/>
    </row>
    <row r="1975" spans="1:19" x14ac:dyDescent="0.2">
      <c r="A1975" s="42">
        <f t="shared" si="86"/>
        <v>44020</v>
      </c>
      <c r="B1975" s="16">
        <v>12.065000000000001</v>
      </c>
      <c r="C1975" s="16">
        <v>95.546000000000006</v>
      </c>
      <c r="D1975" s="16">
        <v>23.998999999999999</v>
      </c>
      <c r="E1975" s="16">
        <v>23.05</v>
      </c>
      <c r="F1975" s="16">
        <v>26.49</v>
      </c>
      <c r="G1975" s="16">
        <v>2.7890000000000001</v>
      </c>
      <c r="H1975" s="16">
        <v>8.33</v>
      </c>
      <c r="I1975" s="16">
        <v>293.21600000000001</v>
      </c>
      <c r="J1975" s="16">
        <v>1.7250000000000001</v>
      </c>
      <c r="K1975" s="16">
        <v>8.3569999999999993</v>
      </c>
      <c r="L1975" s="16">
        <v>25.568999999999999</v>
      </c>
      <c r="M1975" s="139">
        <v>18.671305772299633</v>
      </c>
      <c r="P1975" s="1">
        <v>5.9169999999999998</v>
      </c>
      <c r="Q1975" s="16">
        <v>730.23299999999995</v>
      </c>
      <c r="S1975" s="1"/>
    </row>
    <row r="1976" spans="1:19" x14ac:dyDescent="0.2">
      <c r="A1976" s="42">
        <f t="shared" si="86"/>
        <v>44021</v>
      </c>
      <c r="B1976" s="16">
        <v>0.63500000000000001</v>
      </c>
      <c r="C1976" s="16">
        <v>89.483000000000004</v>
      </c>
      <c r="D1976" s="16">
        <v>25.497</v>
      </c>
      <c r="E1976" s="16">
        <v>22.78</v>
      </c>
      <c r="F1976" s="16">
        <v>31.56</v>
      </c>
      <c r="G1976" s="16">
        <v>2.2090000000000001</v>
      </c>
      <c r="H1976" s="16">
        <v>7.06</v>
      </c>
      <c r="I1976" s="16">
        <v>256.68900000000002</v>
      </c>
      <c r="J1976" s="16">
        <v>3.6539999999999999</v>
      </c>
      <c r="K1976" s="16">
        <v>16.693000000000001</v>
      </c>
      <c r="L1976" s="16">
        <v>25.457999999999998</v>
      </c>
      <c r="M1976" s="139">
        <v>35.705244568246087</v>
      </c>
      <c r="P1976" s="1">
        <v>11.167</v>
      </c>
      <c r="Q1976" s="16">
        <v>729.77099999999996</v>
      </c>
      <c r="S1976" s="1"/>
    </row>
    <row r="1977" spans="1:19" x14ac:dyDescent="0.2">
      <c r="A1977" s="42">
        <f t="shared" si="86"/>
        <v>44022</v>
      </c>
      <c r="B1977" s="16">
        <v>8.6359999999999992</v>
      </c>
      <c r="C1977" s="16">
        <v>95.432000000000002</v>
      </c>
      <c r="D1977" s="16">
        <v>24.890999999999998</v>
      </c>
      <c r="E1977" s="16">
        <v>22.84</v>
      </c>
      <c r="F1977" s="16">
        <v>28.79</v>
      </c>
      <c r="G1977" s="16">
        <v>2.7490000000000001</v>
      </c>
      <c r="H1977" s="16">
        <v>8.1300000000000008</v>
      </c>
      <c r="I1977" s="16">
        <v>340.43400000000003</v>
      </c>
      <c r="J1977" s="16">
        <v>2.4809999999999999</v>
      </c>
      <c r="K1977" s="16">
        <v>12.257999999999999</v>
      </c>
      <c r="L1977" s="16">
        <v>25.4</v>
      </c>
      <c r="M1977" s="139">
        <v>26.350194875268592</v>
      </c>
      <c r="P1977" s="1">
        <v>6.89</v>
      </c>
      <c r="Q1977" s="16">
        <v>730.55399999999997</v>
      </c>
      <c r="S1977" s="1"/>
    </row>
    <row r="1978" spans="1:19" x14ac:dyDescent="0.2">
      <c r="A1978" s="42">
        <f t="shared" si="86"/>
        <v>44023</v>
      </c>
      <c r="B1978" s="16">
        <v>1.397</v>
      </c>
      <c r="C1978" s="16">
        <v>97.778999999999996</v>
      </c>
      <c r="D1978" s="16">
        <v>23.942</v>
      </c>
      <c r="E1978" s="16">
        <v>22.39</v>
      </c>
      <c r="F1978" s="16">
        <v>27.38</v>
      </c>
      <c r="G1978" s="16">
        <v>1.54</v>
      </c>
      <c r="H1978" s="16">
        <v>7.13</v>
      </c>
      <c r="I1978" s="16">
        <v>287.3</v>
      </c>
      <c r="J1978" s="16">
        <v>1.6160000000000001</v>
      </c>
      <c r="K1978" s="16">
        <v>8.9689999999999994</v>
      </c>
      <c r="L1978" s="16">
        <v>25.53</v>
      </c>
      <c r="M1978" s="139">
        <v>20.211472714438393</v>
      </c>
      <c r="P1978" s="1">
        <v>5.6520000000000001</v>
      </c>
      <c r="Q1978" s="16">
        <v>730.971</v>
      </c>
      <c r="S1978" s="1"/>
    </row>
    <row r="1979" spans="1:19" x14ac:dyDescent="0.2">
      <c r="A1979" s="42">
        <f t="shared" ref="A1979:A2042" si="87">A1978+1</f>
        <v>44024</v>
      </c>
      <c r="B1979" s="16">
        <v>0</v>
      </c>
      <c r="C1979" s="16">
        <v>95.525000000000006</v>
      </c>
      <c r="D1979" s="16">
        <v>25.306999999999999</v>
      </c>
      <c r="E1979" s="16">
        <v>23.29</v>
      </c>
      <c r="F1979" s="16">
        <v>29.67</v>
      </c>
      <c r="G1979" s="16">
        <v>1.8740000000000001</v>
      </c>
      <c r="H1979" s="16">
        <v>6.57</v>
      </c>
      <c r="I1979" s="16">
        <v>346.61900000000003</v>
      </c>
      <c r="J1979" s="16">
        <v>3.0049999999999999</v>
      </c>
      <c r="K1979" s="16">
        <v>14.663</v>
      </c>
      <c r="L1979" s="16">
        <v>25.405000000000001</v>
      </c>
      <c r="M1979" s="139">
        <v>31.710884762231434</v>
      </c>
      <c r="P1979" s="1">
        <v>8.952</v>
      </c>
      <c r="Q1979" s="16">
        <v>730.86699999999996</v>
      </c>
      <c r="S1979" s="1"/>
    </row>
    <row r="1980" spans="1:19" x14ac:dyDescent="0.2">
      <c r="A1980" s="42">
        <f t="shared" si="87"/>
        <v>44025</v>
      </c>
      <c r="B1980" s="16">
        <v>2.032</v>
      </c>
      <c r="C1980" s="16">
        <v>98.91</v>
      </c>
      <c r="D1980" s="16">
        <v>24.137</v>
      </c>
      <c r="E1980" s="16">
        <v>22.69</v>
      </c>
      <c r="F1980" s="16">
        <v>27.14</v>
      </c>
      <c r="G1980" s="16">
        <v>2.8370000000000002</v>
      </c>
      <c r="H1980" s="16">
        <v>8.49</v>
      </c>
      <c r="I1980" s="16">
        <v>330.9</v>
      </c>
      <c r="J1980" s="16">
        <v>1.0900000000000001</v>
      </c>
      <c r="K1980" s="16">
        <v>5.6680000000000001</v>
      </c>
      <c r="L1980" s="16">
        <v>25.51</v>
      </c>
      <c r="M1980" s="139">
        <v>12.730007680962702</v>
      </c>
      <c r="P1980" s="1">
        <v>2.5550000000000002</v>
      </c>
      <c r="Q1980" s="16">
        <v>730.7</v>
      </c>
      <c r="S1980" s="1"/>
    </row>
    <row r="1981" spans="1:19" x14ac:dyDescent="0.2">
      <c r="A1981" s="42">
        <f t="shared" si="87"/>
        <v>44026</v>
      </c>
      <c r="B1981" s="16">
        <v>0.50800000000000001</v>
      </c>
      <c r="C1981" s="16">
        <v>96.244</v>
      </c>
      <c r="D1981" s="16">
        <v>24.31</v>
      </c>
      <c r="E1981" s="16">
        <v>22.43</v>
      </c>
      <c r="F1981" s="16">
        <v>29.71</v>
      </c>
      <c r="G1981" s="16">
        <v>1.9550000000000001</v>
      </c>
      <c r="H1981" s="16">
        <v>7.13</v>
      </c>
      <c r="I1981" s="16">
        <v>356.44799999999998</v>
      </c>
      <c r="J1981" s="16">
        <v>2.1080000000000001</v>
      </c>
      <c r="K1981" s="16">
        <v>9.8689999999999998</v>
      </c>
      <c r="L1981" s="16">
        <v>25.501000000000001</v>
      </c>
      <c r="M1981" s="139">
        <v>21.83778048689873</v>
      </c>
      <c r="P1981" s="1">
        <v>5.0149999999999997</v>
      </c>
      <c r="Q1981" s="16">
        <v>730.44200000000001</v>
      </c>
      <c r="S1981" s="1"/>
    </row>
    <row r="1982" spans="1:19" x14ac:dyDescent="0.2">
      <c r="A1982" s="42">
        <f t="shared" si="87"/>
        <v>44027</v>
      </c>
      <c r="B1982" s="16">
        <v>1.016</v>
      </c>
      <c r="C1982" s="16">
        <v>92.849000000000004</v>
      </c>
      <c r="D1982" s="16">
        <v>25.96</v>
      </c>
      <c r="E1982" s="16">
        <v>22.83</v>
      </c>
      <c r="F1982" s="16">
        <v>30.33</v>
      </c>
      <c r="G1982" s="16">
        <v>2.714</v>
      </c>
      <c r="H1982" s="16">
        <v>9.58</v>
      </c>
      <c r="I1982" s="16">
        <v>345.45600000000002</v>
      </c>
      <c r="J1982" s="16">
        <v>3.649</v>
      </c>
      <c r="K1982" s="16">
        <v>17.108000000000001</v>
      </c>
      <c r="L1982" s="16">
        <v>25.443999999999999</v>
      </c>
      <c r="M1982" s="139">
        <v>35.2426588054159</v>
      </c>
      <c r="P1982" s="1">
        <v>9.9149999999999991</v>
      </c>
      <c r="Q1982" s="16">
        <v>730.11699999999996</v>
      </c>
      <c r="S1982" s="1"/>
    </row>
    <row r="1983" spans="1:19" x14ac:dyDescent="0.2">
      <c r="A1983" s="42">
        <f t="shared" si="87"/>
        <v>44028</v>
      </c>
      <c r="B1983" s="16">
        <v>0.254</v>
      </c>
      <c r="C1983" s="16">
        <v>93.141999999999996</v>
      </c>
      <c r="D1983" s="16">
        <v>26.129000000000001</v>
      </c>
      <c r="E1983" s="16">
        <v>24.34</v>
      </c>
      <c r="F1983" s="16">
        <v>30.58</v>
      </c>
      <c r="G1983" s="16">
        <v>3.59</v>
      </c>
      <c r="H1983" s="16">
        <v>9.68</v>
      </c>
      <c r="I1983" s="16">
        <v>354.274</v>
      </c>
      <c r="J1983" s="16">
        <v>3.0569999999999999</v>
      </c>
      <c r="K1983" s="16">
        <v>13.917</v>
      </c>
      <c r="L1983" s="16">
        <v>25.431000000000001</v>
      </c>
      <c r="M1983" s="139">
        <v>28.990579804684089</v>
      </c>
      <c r="P1983" s="1">
        <v>6.6870000000000003</v>
      </c>
      <c r="Q1983" s="16">
        <v>730.14200000000005</v>
      </c>
      <c r="S1983" s="1"/>
    </row>
    <row r="1984" spans="1:19" x14ac:dyDescent="0.2">
      <c r="A1984" s="42">
        <f t="shared" si="87"/>
        <v>44029</v>
      </c>
      <c r="B1984" s="16">
        <v>1.524</v>
      </c>
      <c r="C1984" s="16">
        <v>92.278000000000006</v>
      </c>
      <c r="D1984" s="16">
        <v>26.477</v>
      </c>
      <c r="E1984" s="16">
        <v>23.85</v>
      </c>
      <c r="F1984" s="16">
        <v>32.43</v>
      </c>
      <c r="G1984" s="16">
        <v>2.0640000000000001</v>
      </c>
      <c r="H1984" s="16">
        <v>8.0399999999999991</v>
      </c>
      <c r="I1984" s="16">
        <v>349.24700000000001</v>
      </c>
      <c r="J1984" s="16">
        <v>4.298</v>
      </c>
      <c r="K1984" s="16">
        <v>19.228000000000002</v>
      </c>
      <c r="L1984" s="16">
        <v>25.449000000000002</v>
      </c>
      <c r="M1984" s="139">
        <v>40.749191943715566</v>
      </c>
      <c r="P1984" s="1">
        <v>11.381</v>
      </c>
      <c r="Q1984" s="16">
        <v>729.61699999999996</v>
      </c>
      <c r="S1984" s="1"/>
    </row>
    <row r="1985" spans="1:19" x14ac:dyDescent="0.2">
      <c r="A1985" s="42">
        <f t="shared" si="87"/>
        <v>44030</v>
      </c>
      <c r="B1985" s="16">
        <v>0.50800000000000001</v>
      </c>
      <c r="C1985" s="16">
        <v>96.191000000000003</v>
      </c>
      <c r="D1985" s="16">
        <v>25.975000000000001</v>
      </c>
      <c r="E1985" s="16">
        <v>23.97</v>
      </c>
      <c r="F1985" s="16">
        <v>30.43</v>
      </c>
      <c r="G1985" s="16">
        <v>1.3089999999999999</v>
      </c>
      <c r="H1985" s="16">
        <v>8.94</v>
      </c>
      <c r="I1985" s="16">
        <v>332.065</v>
      </c>
      <c r="J1985" s="16">
        <v>3.1139999999999999</v>
      </c>
      <c r="K1985" s="16">
        <v>14.93</v>
      </c>
      <c r="L1985" s="16">
        <v>25.407</v>
      </c>
      <c r="M1985" s="139">
        <v>32.04482087977695</v>
      </c>
      <c r="P1985" s="1">
        <v>9.73</v>
      </c>
      <c r="Q1985" s="16">
        <v>729.404</v>
      </c>
      <c r="S1985" s="1"/>
    </row>
    <row r="1986" spans="1:19" x14ac:dyDescent="0.2">
      <c r="A1986" s="42">
        <f t="shared" si="87"/>
        <v>44031</v>
      </c>
      <c r="B1986" s="16">
        <v>0</v>
      </c>
      <c r="C1986" s="16">
        <v>94.037999999999997</v>
      </c>
      <c r="D1986" s="16">
        <v>26.581</v>
      </c>
      <c r="E1986" s="16">
        <v>24.45</v>
      </c>
      <c r="F1986" s="16">
        <v>31.09</v>
      </c>
      <c r="J1986" s="16">
        <v>2.661</v>
      </c>
      <c r="K1986" s="16">
        <v>12.731</v>
      </c>
      <c r="L1986" s="16">
        <v>25.42</v>
      </c>
      <c r="M1986" s="139">
        <v>27.244089589919533</v>
      </c>
      <c r="P1986" s="1">
        <v>7.0679999999999996</v>
      </c>
      <c r="Q1986" s="16">
        <v>728.82100000000003</v>
      </c>
      <c r="S1986" s="1"/>
    </row>
    <row r="1987" spans="1:19" x14ac:dyDescent="0.2">
      <c r="A1987" s="42">
        <f t="shared" si="87"/>
        <v>44032</v>
      </c>
      <c r="B1987" s="16">
        <v>8.1280000000000001</v>
      </c>
      <c r="C1987" s="16">
        <v>94.17</v>
      </c>
      <c r="D1987" s="16">
        <v>25.221</v>
      </c>
      <c r="E1987" s="16">
        <v>22.27</v>
      </c>
      <c r="F1987" s="16">
        <v>31.35</v>
      </c>
      <c r="J1987" s="16">
        <v>2.7370000000000001</v>
      </c>
      <c r="K1987" s="16">
        <v>12.614000000000001</v>
      </c>
      <c r="L1987" s="16">
        <v>25.550999999999998</v>
      </c>
      <c r="M1987" s="139">
        <v>27.450412862545328</v>
      </c>
      <c r="P1987" s="1">
        <v>7.2080000000000002</v>
      </c>
      <c r="Q1987" s="16">
        <v>729.02499999999998</v>
      </c>
      <c r="S1987" s="1"/>
    </row>
    <row r="1988" spans="1:19" x14ac:dyDescent="0.2">
      <c r="A1988" s="42">
        <f t="shared" si="87"/>
        <v>44033</v>
      </c>
      <c r="B1988" s="16">
        <v>2.794</v>
      </c>
      <c r="C1988" s="16">
        <v>97.852999999999994</v>
      </c>
      <c r="D1988" s="16">
        <v>24.815999999999999</v>
      </c>
      <c r="E1988" s="16">
        <v>22.73</v>
      </c>
      <c r="F1988" s="16">
        <v>27.97</v>
      </c>
      <c r="J1988" s="16">
        <v>1.986</v>
      </c>
      <c r="K1988" s="16">
        <v>9.2560000000000002</v>
      </c>
      <c r="L1988" s="16">
        <v>25.577000000000002</v>
      </c>
      <c r="M1988" s="139">
        <v>20.556554435907159</v>
      </c>
      <c r="P1988" s="1">
        <v>6.0209999999999999</v>
      </c>
      <c r="Q1988" s="16">
        <v>730.23299999999995</v>
      </c>
      <c r="S1988" s="1"/>
    </row>
    <row r="1989" spans="1:19" x14ac:dyDescent="0.2">
      <c r="A1989" s="42">
        <f t="shared" si="87"/>
        <v>44034</v>
      </c>
      <c r="B1989" s="16">
        <v>9.652000000000001</v>
      </c>
      <c r="C1989" s="16">
        <v>99.12</v>
      </c>
      <c r="D1989" s="16">
        <v>24.224</v>
      </c>
      <c r="E1989" s="16">
        <v>21.97</v>
      </c>
      <c r="F1989" s="16">
        <v>26.91</v>
      </c>
      <c r="J1989" s="16">
        <v>1.496</v>
      </c>
      <c r="K1989" s="16">
        <v>7.55</v>
      </c>
      <c r="L1989" s="16">
        <v>25.664000000000001</v>
      </c>
      <c r="M1989" s="139">
        <v>16.356303357418781</v>
      </c>
      <c r="P1989" s="1">
        <v>4.9969999999999999</v>
      </c>
      <c r="Q1989" s="16">
        <v>730.46299999999997</v>
      </c>
      <c r="S1989" s="1"/>
    </row>
    <row r="1990" spans="1:19" x14ac:dyDescent="0.2">
      <c r="A1990" s="42">
        <f t="shared" si="87"/>
        <v>44035</v>
      </c>
      <c r="B1990" s="16">
        <v>3.048</v>
      </c>
      <c r="C1990" s="16">
        <v>97.334999999999994</v>
      </c>
      <c r="D1990" s="16">
        <v>24.867000000000001</v>
      </c>
      <c r="E1990" s="16">
        <v>23</v>
      </c>
      <c r="F1990" s="16">
        <v>28.87</v>
      </c>
      <c r="J1990" s="16">
        <v>2.7890000000000001</v>
      </c>
      <c r="K1990" s="16">
        <v>13.542999999999999</v>
      </c>
      <c r="L1990" s="16">
        <v>25.599</v>
      </c>
      <c r="M1990" s="139">
        <v>28.964141395377769</v>
      </c>
      <c r="P1990" s="1">
        <v>8.73</v>
      </c>
      <c r="Q1990" s="16">
        <v>730.471</v>
      </c>
      <c r="S1990" s="1"/>
    </row>
    <row r="1991" spans="1:19" x14ac:dyDescent="0.2">
      <c r="A1991" s="42">
        <f t="shared" si="87"/>
        <v>44036</v>
      </c>
      <c r="B1991" s="16">
        <v>0</v>
      </c>
      <c r="C1991" s="16">
        <v>98.117999999999995</v>
      </c>
      <c r="D1991" s="16">
        <v>24.283000000000001</v>
      </c>
      <c r="E1991" s="16">
        <v>23.28</v>
      </c>
      <c r="F1991" s="16">
        <v>26.76</v>
      </c>
      <c r="J1991" s="16">
        <v>1.337</v>
      </c>
      <c r="K1991" s="16">
        <v>7.0090000000000003</v>
      </c>
      <c r="L1991" s="16">
        <v>25.736000000000001</v>
      </c>
      <c r="M1991" s="139">
        <v>15.663893513690514</v>
      </c>
      <c r="P1991" s="1">
        <v>3.6179999999999999</v>
      </c>
      <c r="Q1991" s="16">
        <v>730.62099999999998</v>
      </c>
      <c r="S1991" s="1"/>
    </row>
    <row r="1992" spans="1:19" x14ac:dyDescent="0.2">
      <c r="A1992" s="42">
        <f t="shared" si="87"/>
        <v>44037</v>
      </c>
      <c r="B1992" s="16">
        <v>0.254</v>
      </c>
      <c r="C1992" s="16">
        <v>93.716999999999999</v>
      </c>
      <c r="D1992" s="16">
        <v>25.236000000000001</v>
      </c>
      <c r="E1992" s="16">
        <v>22.55</v>
      </c>
      <c r="F1992" s="16">
        <v>29.4</v>
      </c>
      <c r="J1992" s="16">
        <v>2.7040000000000002</v>
      </c>
      <c r="K1992" s="16">
        <v>13.36</v>
      </c>
      <c r="L1992" s="16">
        <v>25.702999999999999</v>
      </c>
      <c r="M1992" s="139">
        <v>29.055898227676174</v>
      </c>
      <c r="P1992" s="1">
        <v>7.8650000000000002</v>
      </c>
      <c r="Q1992" s="16">
        <v>730.71699999999998</v>
      </c>
      <c r="S1992" s="1"/>
    </row>
    <row r="1993" spans="1:19" x14ac:dyDescent="0.2">
      <c r="A1993" s="42">
        <f t="shared" si="87"/>
        <v>44038</v>
      </c>
      <c r="B1993" s="16">
        <v>1.778</v>
      </c>
      <c r="C1993" s="16">
        <v>93.591999999999999</v>
      </c>
      <c r="D1993" s="16">
        <v>25.283000000000001</v>
      </c>
      <c r="E1993" s="16">
        <v>23.12</v>
      </c>
      <c r="F1993" s="16">
        <v>31.12</v>
      </c>
      <c r="J1993" s="16">
        <v>2.7210000000000001</v>
      </c>
      <c r="K1993" s="16">
        <v>12.569000000000001</v>
      </c>
      <c r="L1993" s="16">
        <v>25.718</v>
      </c>
      <c r="M1993" s="139">
        <v>26.875334260117658</v>
      </c>
      <c r="P1993" s="1">
        <v>6.9450000000000003</v>
      </c>
      <c r="Q1993" s="16">
        <v>731.17499999999995</v>
      </c>
      <c r="S1993" s="1"/>
    </row>
    <row r="1994" spans="1:19" x14ac:dyDescent="0.2">
      <c r="A1994" s="42">
        <f t="shared" si="87"/>
        <v>44039</v>
      </c>
      <c r="B1994" s="16">
        <v>12.827</v>
      </c>
      <c r="C1994" s="16">
        <v>95.503</v>
      </c>
      <c r="D1994" s="16">
        <v>25.562000000000001</v>
      </c>
      <c r="E1994" s="16">
        <v>23.39</v>
      </c>
      <c r="F1994" s="16">
        <v>31.25</v>
      </c>
      <c r="J1994" s="16">
        <v>3.4569999999999999</v>
      </c>
      <c r="K1994" s="16">
        <v>15.835000000000001</v>
      </c>
      <c r="L1994" s="16">
        <v>25.63</v>
      </c>
      <c r="M1994" s="139">
        <v>33.631211838186566</v>
      </c>
      <c r="P1994" s="1">
        <v>10.503</v>
      </c>
      <c r="Q1994" s="16">
        <v>730.79600000000005</v>
      </c>
      <c r="S1994" s="1"/>
    </row>
    <row r="1995" spans="1:19" x14ac:dyDescent="0.2">
      <c r="A1995" s="42">
        <f t="shared" si="87"/>
        <v>44040</v>
      </c>
      <c r="B1995" s="16">
        <v>0.88900000000000001</v>
      </c>
      <c r="C1995" s="16">
        <v>94.137</v>
      </c>
      <c r="D1995" s="16">
        <v>25.768999999999998</v>
      </c>
      <c r="E1995" s="16">
        <v>23.43</v>
      </c>
      <c r="F1995" s="16">
        <v>31.8</v>
      </c>
      <c r="J1995" s="16">
        <v>4.5659999999999998</v>
      </c>
      <c r="K1995" s="16">
        <v>20.934000000000001</v>
      </c>
      <c r="L1995" s="16">
        <v>25.66</v>
      </c>
      <c r="M1995" s="139">
        <v>43.477704904152127</v>
      </c>
      <c r="P1995" s="1">
        <v>13.179</v>
      </c>
      <c r="Q1995" s="16">
        <v>730.28800000000001</v>
      </c>
      <c r="S1995" s="1"/>
    </row>
    <row r="1996" spans="1:19" x14ac:dyDescent="0.2">
      <c r="A1996" s="42">
        <f t="shared" si="87"/>
        <v>44041</v>
      </c>
      <c r="B1996" s="16">
        <v>0.38100000000000001</v>
      </c>
      <c r="C1996" s="16">
        <v>96.495000000000005</v>
      </c>
      <c r="D1996" s="16">
        <v>26.132999999999999</v>
      </c>
      <c r="E1996" s="16">
        <v>23.87</v>
      </c>
      <c r="F1996" s="16">
        <v>29.97</v>
      </c>
      <c r="J1996" s="16">
        <v>2.964</v>
      </c>
      <c r="K1996" s="16">
        <v>13.759</v>
      </c>
      <c r="L1996" s="16">
        <v>25.608000000000001</v>
      </c>
      <c r="M1996" s="139">
        <v>28.65163248537463</v>
      </c>
      <c r="P1996" s="1">
        <v>8.4649999999999999</v>
      </c>
      <c r="Q1996" s="16">
        <v>730.07100000000003</v>
      </c>
      <c r="S1996" s="1"/>
    </row>
    <row r="1997" spans="1:19" x14ac:dyDescent="0.2">
      <c r="A1997" s="42">
        <f t="shared" si="87"/>
        <v>44042</v>
      </c>
      <c r="B1997" s="16">
        <v>0</v>
      </c>
      <c r="C1997" s="16">
        <v>90.986000000000004</v>
      </c>
      <c r="D1997" s="16">
        <v>27.1</v>
      </c>
      <c r="E1997" s="16">
        <v>24.74</v>
      </c>
      <c r="F1997" s="16">
        <v>31.76</v>
      </c>
      <c r="J1997" s="16">
        <v>4.4020000000000001</v>
      </c>
      <c r="K1997" s="16">
        <v>20.856999999999999</v>
      </c>
      <c r="L1997" s="16">
        <v>25.602</v>
      </c>
      <c r="M1997" s="139">
        <v>42.887506296402215</v>
      </c>
      <c r="P1997" s="1">
        <v>12.202999999999999</v>
      </c>
      <c r="Q1997" s="16">
        <v>729.39599999999996</v>
      </c>
      <c r="S1997" s="1"/>
    </row>
    <row r="1998" spans="1:19" x14ac:dyDescent="0.2">
      <c r="A1998" s="42">
        <f t="shared" si="87"/>
        <v>44043</v>
      </c>
      <c r="B1998" s="16">
        <v>0</v>
      </c>
      <c r="C1998" s="16">
        <v>91.632999999999996</v>
      </c>
      <c r="D1998" s="16">
        <v>26.347999999999999</v>
      </c>
      <c r="E1998" s="16">
        <v>24.42</v>
      </c>
      <c r="F1998" s="16">
        <v>30.44</v>
      </c>
      <c r="J1998" s="16">
        <v>3.9950000000000001</v>
      </c>
      <c r="K1998" s="16">
        <v>20.248999999999999</v>
      </c>
      <c r="L1998" s="16">
        <v>25.773</v>
      </c>
      <c r="M1998" s="139">
        <v>41.844657929319588</v>
      </c>
      <c r="P1998" s="1">
        <v>11.86</v>
      </c>
      <c r="Q1998" s="16">
        <v>729.67899999999997</v>
      </c>
      <c r="S1998" s="1"/>
    </row>
    <row r="1999" spans="1:19" x14ac:dyDescent="0.2">
      <c r="A1999" s="42">
        <f t="shared" si="87"/>
        <v>44044</v>
      </c>
      <c r="B1999" s="16">
        <v>0</v>
      </c>
      <c r="C1999" s="16">
        <v>91.513999999999996</v>
      </c>
      <c r="D1999" s="16">
        <v>26.35</v>
      </c>
      <c r="E1999" s="16">
        <v>24.41</v>
      </c>
      <c r="F1999" s="16">
        <v>30.67</v>
      </c>
      <c r="J1999" s="16">
        <v>3.5219999999999998</v>
      </c>
      <c r="K1999" s="16">
        <v>17.920999999999999</v>
      </c>
      <c r="L1999" s="16">
        <v>25.773</v>
      </c>
      <c r="M1999" s="139">
        <v>37.395574763242315</v>
      </c>
      <c r="P1999" s="1">
        <v>9.9830000000000005</v>
      </c>
      <c r="Q1999" s="16">
        <v>729.95399999999995</v>
      </c>
      <c r="S1999" s="1"/>
    </row>
    <row r="2000" spans="1:19" x14ac:dyDescent="0.2">
      <c r="A2000" s="42">
        <f t="shared" si="87"/>
        <v>44045</v>
      </c>
      <c r="B2000" s="16">
        <v>6.0960000000000001</v>
      </c>
      <c r="C2000" s="16">
        <v>95.063000000000002</v>
      </c>
      <c r="D2000" s="16">
        <v>26.233000000000001</v>
      </c>
      <c r="E2000" s="16">
        <v>23.69</v>
      </c>
      <c r="F2000" s="16">
        <v>31.35</v>
      </c>
      <c r="J2000" s="16">
        <v>2.952</v>
      </c>
      <c r="K2000" s="16">
        <v>14.968</v>
      </c>
      <c r="L2000" s="16">
        <v>25.728999999999999</v>
      </c>
      <c r="M2000" s="139">
        <v>32.127678508942836</v>
      </c>
      <c r="P2000" s="1">
        <v>9.26</v>
      </c>
      <c r="Q2000" s="16">
        <v>730.05</v>
      </c>
      <c r="S2000" s="1"/>
    </row>
    <row r="2001" spans="1:19" x14ac:dyDescent="0.2">
      <c r="A2001" s="42">
        <f t="shared" si="87"/>
        <v>44046</v>
      </c>
      <c r="B2001" s="16">
        <v>16.637</v>
      </c>
      <c r="C2001" s="16">
        <v>97.328000000000003</v>
      </c>
      <c r="D2001" s="16">
        <v>26.262</v>
      </c>
      <c r="E2001" s="16">
        <v>24.55</v>
      </c>
      <c r="F2001" s="16">
        <v>30.06</v>
      </c>
      <c r="J2001" s="16">
        <v>2.2709999999999999</v>
      </c>
      <c r="K2001" s="16">
        <v>10.923</v>
      </c>
      <c r="L2001" s="16">
        <v>25.678000000000001</v>
      </c>
      <c r="M2001" s="139">
        <v>23.714993947677868</v>
      </c>
      <c r="P2001" s="1">
        <v>6.7140000000000004</v>
      </c>
      <c r="Q2001" s="16">
        <v>730.9</v>
      </c>
      <c r="S2001" s="1"/>
    </row>
    <row r="2002" spans="1:19" x14ac:dyDescent="0.2">
      <c r="A2002" s="42">
        <f t="shared" si="87"/>
        <v>44047</v>
      </c>
      <c r="B2002" s="16">
        <v>1.27</v>
      </c>
      <c r="C2002" s="16">
        <v>95.058999999999997</v>
      </c>
      <c r="D2002" s="16">
        <v>26.082000000000001</v>
      </c>
      <c r="E2002" s="16">
        <v>23.35</v>
      </c>
      <c r="F2002" s="16">
        <v>31.62</v>
      </c>
      <c r="J2002" s="16">
        <v>3.278</v>
      </c>
      <c r="K2002" s="16">
        <v>15.101000000000001</v>
      </c>
      <c r="L2002" s="16">
        <v>25.739000000000001</v>
      </c>
      <c r="M2002" s="139">
        <v>32.220385741575775</v>
      </c>
      <c r="P2002" s="1">
        <v>9.5180000000000007</v>
      </c>
      <c r="Q2002" s="16">
        <v>730.91700000000003</v>
      </c>
      <c r="S2002" s="1"/>
    </row>
    <row r="2003" spans="1:19" x14ac:dyDescent="0.2">
      <c r="A2003" s="42">
        <f t="shared" si="87"/>
        <v>44048</v>
      </c>
      <c r="B2003" s="16">
        <v>6.7309999999999999</v>
      </c>
      <c r="C2003" s="16">
        <v>96.914000000000001</v>
      </c>
      <c r="D2003" s="16">
        <v>25.123999999999999</v>
      </c>
      <c r="E2003" s="16">
        <v>23.31</v>
      </c>
      <c r="F2003" s="16">
        <v>29.22</v>
      </c>
      <c r="J2003" s="16">
        <v>2.145</v>
      </c>
      <c r="K2003" s="16">
        <v>9.9589999999999996</v>
      </c>
      <c r="L2003" s="16">
        <v>25.838999999999999</v>
      </c>
      <c r="M2003" s="139">
        <v>21.677508430482966</v>
      </c>
      <c r="P2003" s="1">
        <v>6.016</v>
      </c>
      <c r="Q2003" s="16">
        <v>730.31700000000001</v>
      </c>
      <c r="S2003" s="1"/>
    </row>
    <row r="2004" spans="1:19" x14ac:dyDescent="0.2">
      <c r="A2004" s="42">
        <f t="shared" si="87"/>
        <v>44049</v>
      </c>
      <c r="B2004" s="16">
        <v>0.127</v>
      </c>
      <c r="C2004" s="16">
        <v>97.134</v>
      </c>
      <c r="D2004" s="16">
        <v>24.457999999999998</v>
      </c>
      <c r="E2004" s="16">
        <v>22.98</v>
      </c>
      <c r="F2004" s="16">
        <v>26.93</v>
      </c>
      <c r="J2004" s="16">
        <v>1.3720000000000001</v>
      </c>
      <c r="K2004" s="16">
        <v>6.915</v>
      </c>
      <c r="L2004" s="16">
        <v>25.933</v>
      </c>
      <c r="M2004" s="139">
        <v>15.452040639118303</v>
      </c>
      <c r="P2004" s="1">
        <v>3.1190000000000002</v>
      </c>
      <c r="Q2004" s="16">
        <v>730.32500000000005</v>
      </c>
      <c r="S2004" s="1"/>
    </row>
    <row r="2005" spans="1:19" x14ac:dyDescent="0.2">
      <c r="A2005" s="42">
        <f t="shared" si="87"/>
        <v>44050</v>
      </c>
      <c r="B2005" s="16">
        <v>0.127</v>
      </c>
      <c r="C2005" s="16">
        <v>95.132999999999996</v>
      </c>
      <c r="D2005" s="16">
        <v>25.318999999999999</v>
      </c>
      <c r="E2005" s="16">
        <v>23.07</v>
      </c>
      <c r="F2005" s="16">
        <v>29.31</v>
      </c>
      <c r="J2005" s="16">
        <v>3.3849999999999998</v>
      </c>
      <c r="K2005" s="16">
        <v>16.890999999999998</v>
      </c>
      <c r="L2005" s="16">
        <v>25.882999999999999</v>
      </c>
      <c r="M2005" s="139">
        <v>35.228575600458612</v>
      </c>
      <c r="P2005" s="1">
        <v>10.755000000000001</v>
      </c>
      <c r="Q2005" s="16">
        <v>730.74199999999996</v>
      </c>
      <c r="S2005" s="1"/>
    </row>
    <row r="2006" spans="1:19" x14ac:dyDescent="0.2">
      <c r="A2006" s="42">
        <f t="shared" si="87"/>
        <v>44051</v>
      </c>
      <c r="B2006" s="16">
        <v>7.1120000000000001</v>
      </c>
      <c r="C2006" s="16">
        <v>96.683999999999997</v>
      </c>
      <c r="D2006" s="16">
        <v>26.314</v>
      </c>
      <c r="E2006" s="16">
        <v>22.95</v>
      </c>
      <c r="F2006" s="16">
        <v>31.68</v>
      </c>
      <c r="J2006" s="16">
        <v>2.722</v>
      </c>
      <c r="K2006" s="16">
        <v>14.029</v>
      </c>
      <c r="L2006" s="16">
        <v>25.713000000000001</v>
      </c>
      <c r="M2006" s="139">
        <v>29.541466398596171</v>
      </c>
      <c r="P2006" s="1">
        <v>9.65</v>
      </c>
      <c r="Q2006" s="16">
        <v>730.21299999999997</v>
      </c>
      <c r="S2006" s="1"/>
    </row>
    <row r="2007" spans="1:19" x14ac:dyDescent="0.2">
      <c r="A2007" s="42">
        <f t="shared" si="87"/>
        <v>44052</v>
      </c>
      <c r="B2007" s="16">
        <v>5.5880000000000001</v>
      </c>
      <c r="C2007" s="16">
        <v>99.497</v>
      </c>
      <c r="D2007" s="16">
        <v>24.048999999999999</v>
      </c>
      <c r="E2007" s="16">
        <v>22.37</v>
      </c>
      <c r="F2007" s="16">
        <v>26.06</v>
      </c>
      <c r="J2007" s="16">
        <v>0.67</v>
      </c>
      <c r="K2007" s="16">
        <v>4.2640000000000002</v>
      </c>
      <c r="L2007" s="16">
        <v>25.936</v>
      </c>
      <c r="M2007" s="139">
        <v>9.5023617448313331</v>
      </c>
      <c r="P2007" s="1">
        <v>1.976</v>
      </c>
      <c r="Q2007" s="16">
        <v>730.125</v>
      </c>
      <c r="S2007" s="1"/>
    </row>
    <row r="2008" spans="1:19" x14ac:dyDescent="0.2">
      <c r="A2008" s="42">
        <f t="shared" si="87"/>
        <v>44053</v>
      </c>
      <c r="B2008" s="16">
        <v>0.127</v>
      </c>
      <c r="C2008" s="16">
        <v>98.384</v>
      </c>
      <c r="D2008" s="16">
        <v>25.257000000000001</v>
      </c>
      <c r="E2008" s="16">
        <v>23.77</v>
      </c>
      <c r="F2008" s="16">
        <v>28.32</v>
      </c>
      <c r="J2008" s="16">
        <v>1.87</v>
      </c>
      <c r="K2008" s="16">
        <v>9.0920000000000005</v>
      </c>
      <c r="L2008" s="16">
        <v>25.861000000000001</v>
      </c>
      <c r="M2008" s="139">
        <v>19.472752454408862</v>
      </c>
      <c r="P2008" s="1">
        <v>5.6390000000000002</v>
      </c>
      <c r="Q2008" s="16">
        <v>729.64200000000005</v>
      </c>
      <c r="S2008" s="1"/>
    </row>
    <row r="2009" spans="1:19" x14ac:dyDescent="0.2">
      <c r="A2009" s="42">
        <f t="shared" si="87"/>
        <v>44054</v>
      </c>
      <c r="B2009" s="16">
        <v>0.254</v>
      </c>
      <c r="C2009" s="16">
        <v>96.216999999999999</v>
      </c>
      <c r="D2009" s="16">
        <v>25.9</v>
      </c>
      <c r="E2009" s="16">
        <v>24.55</v>
      </c>
      <c r="F2009" s="16">
        <v>29.13</v>
      </c>
      <c r="J2009" s="16">
        <v>2.5249999999999999</v>
      </c>
      <c r="K2009" s="16">
        <v>12.484999999999999</v>
      </c>
      <c r="L2009" s="16">
        <v>25.867000000000001</v>
      </c>
      <c r="M2009" s="139">
        <v>27.111551943266281</v>
      </c>
      <c r="P2009" s="1">
        <v>7.87</v>
      </c>
      <c r="Q2009" s="16">
        <v>729.06700000000001</v>
      </c>
      <c r="S2009" s="1"/>
    </row>
    <row r="2010" spans="1:19" x14ac:dyDescent="0.2">
      <c r="A2010" s="42">
        <f t="shared" si="87"/>
        <v>44055</v>
      </c>
      <c r="B2010" s="16">
        <v>25.018999999999998</v>
      </c>
      <c r="C2010" s="16">
        <v>98.408000000000001</v>
      </c>
      <c r="D2010" s="16">
        <v>25.504999999999999</v>
      </c>
      <c r="E2010" s="16">
        <v>24.14</v>
      </c>
      <c r="F2010" s="16">
        <v>29.98</v>
      </c>
      <c r="J2010" s="16">
        <v>1.375</v>
      </c>
      <c r="K2010" s="16">
        <v>6.5919999999999996</v>
      </c>
      <c r="L2010" s="16">
        <v>25.853999999999999</v>
      </c>
      <c r="M2010" s="139">
        <v>14.89251404216494</v>
      </c>
      <c r="P2010" s="1">
        <v>4.3460000000000001</v>
      </c>
      <c r="Q2010" s="16">
        <v>728.404</v>
      </c>
      <c r="S2010" s="1"/>
    </row>
    <row r="2011" spans="1:19" x14ac:dyDescent="0.2">
      <c r="A2011" s="42">
        <f t="shared" si="87"/>
        <v>44056</v>
      </c>
      <c r="B2011" s="16">
        <v>55.756</v>
      </c>
      <c r="C2011" s="16">
        <v>97.745999999999995</v>
      </c>
      <c r="D2011" s="16">
        <v>24.876000000000001</v>
      </c>
      <c r="E2011" s="16">
        <v>21.63</v>
      </c>
      <c r="F2011" s="16">
        <v>32.86</v>
      </c>
      <c r="J2011" s="16">
        <v>2.7269999999999999</v>
      </c>
      <c r="K2011" s="16">
        <v>12.079000000000001</v>
      </c>
      <c r="L2011" s="16">
        <v>25.805</v>
      </c>
      <c r="M2011" s="139">
        <v>25.703749847719944</v>
      </c>
      <c r="P2011" s="1">
        <v>8.2379999999999995</v>
      </c>
      <c r="Q2011" s="16">
        <v>728.05799999999999</v>
      </c>
      <c r="S2011" s="1"/>
    </row>
    <row r="2012" spans="1:19" x14ac:dyDescent="0.2">
      <c r="A2012" s="42">
        <f t="shared" si="87"/>
        <v>44057</v>
      </c>
      <c r="B2012" s="16">
        <v>3.1749999999999998</v>
      </c>
      <c r="C2012" s="16">
        <v>92.808000000000007</v>
      </c>
      <c r="D2012" s="16">
        <v>25.648</v>
      </c>
      <c r="E2012" s="16">
        <v>22.41</v>
      </c>
      <c r="F2012" s="16">
        <v>32.479999999999997</v>
      </c>
      <c r="J2012" s="16">
        <v>3.0569999999999999</v>
      </c>
      <c r="K2012" s="16">
        <v>14.843</v>
      </c>
      <c r="L2012" s="16">
        <v>25.931999999999999</v>
      </c>
      <c r="M2012" s="139">
        <v>31.08241094100865</v>
      </c>
      <c r="P2012" s="1">
        <v>9.7590000000000003</v>
      </c>
      <c r="Q2012" s="16">
        <v>728.4</v>
      </c>
      <c r="S2012" s="1"/>
    </row>
    <row r="2013" spans="1:19" x14ac:dyDescent="0.2">
      <c r="A2013" s="42">
        <f t="shared" si="87"/>
        <v>44058</v>
      </c>
      <c r="B2013" s="16">
        <v>5.3339999999999996</v>
      </c>
      <c r="C2013" s="16">
        <v>95.977999999999994</v>
      </c>
      <c r="D2013" s="16">
        <v>23.771999999999998</v>
      </c>
      <c r="E2013" s="16">
        <v>23.23</v>
      </c>
      <c r="F2013" s="16">
        <v>24.84</v>
      </c>
      <c r="J2013" s="16">
        <v>0.66300000000000003</v>
      </c>
      <c r="K2013" s="16">
        <v>4.7640000000000002</v>
      </c>
      <c r="L2013" s="16">
        <v>26.141999999999999</v>
      </c>
      <c r="M2013" s="139">
        <v>10.609578134571503</v>
      </c>
      <c r="P2013" s="1">
        <v>2.423</v>
      </c>
      <c r="Q2013" s="16">
        <v>729.35799999999995</v>
      </c>
      <c r="S2013" s="1"/>
    </row>
    <row r="2014" spans="1:19" x14ac:dyDescent="0.2">
      <c r="A2014" s="42">
        <f t="shared" si="87"/>
        <v>44059</v>
      </c>
      <c r="B2014" s="16">
        <v>0</v>
      </c>
      <c r="C2014" s="16">
        <v>96.974000000000004</v>
      </c>
      <c r="D2014" s="16">
        <v>24.936</v>
      </c>
      <c r="E2014" s="16">
        <v>23.27</v>
      </c>
      <c r="F2014" s="16">
        <v>27.86</v>
      </c>
      <c r="J2014" s="16">
        <v>2.4620000000000002</v>
      </c>
      <c r="K2014" s="16">
        <v>11.847</v>
      </c>
      <c r="L2014" s="16">
        <v>25.98</v>
      </c>
      <c r="M2014" s="139">
        <v>24.900229564880807</v>
      </c>
      <c r="P2014" s="1">
        <v>7.68</v>
      </c>
      <c r="Q2014" s="16">
        <v>730.23800000000006</v>
      </c>
      <c r="S2014" s="1"/>
    </row>
    <row r="2015" spans="1:19" x14ac:dyDescent="0.2">
      <c r="A2015" s="42">
        <f t="shared" si="87"/>
        <v>44060</v>
      </c>
      <c r="B2015" s="16">
        <v>6.4770000000000003</v>
      </c>
      <c r="C2015" s="16">
        <v>95.605999999999995</v>
      </c>
      <c r="D2015" s="16">
        <v>25.870999999999999</v>
      </c>
      <c r="E2015" s="16">
        <v>24.09</v>
      </c>
      <c r="F2015" s="16">
        <v>31.52</v>
      </c>
      <c r="J2015" s="16">
        <v>3.0539999999999998</v>
      </c>
      <c r="K2015" s="16">
        <v>14.927</v>
      </c>
      <c r="L2015" s="16">
        <v>25.925999999999998</v>
      </c>
      <c r="M2015" s="139">
        <v>30.766964429971477</v>
      </c>
      <c r="P2015" s="1">
        <v>10.092000000000001</v>
      </c>
      <c r="Q2015" s="16">
        <v>730.76300000000003</v>
      </c>
      <c r="S2015" s="1"/>
    </row>
    <row r="2016" spans="1:19" x14ac:dyDescent="0.2">
      <c r="A2016" s="42">
        <f t="shared" si="87"/>
        <v>44061</v>
      </c>
      <c r="B2016" s="16">
        <v>27.939999999999998</v>
      </c>
      <c r="C2016" s="16">
        <v>99.417000000000002</v>
      </c>
      <c r="D2016" s="16">
        <v>24.66</v>
      </c>
      <c r="E2016" s="16">
        <v>23.47</v>
      </c>
      <c r="F2016" s="16">
        <v>27.18</v>
      </c>
      <c r="J2016" s="16">
        <v>1.292</v>
      </c>
      <c r="K2016" s="16">
        <v>7.2430000000000003</v>
      </c>
      <c r="L2016" s="16">
        <v>26.018999999999998</v>
      </c>
      <c r="M2016" s="139">
        <v>15.397003819745343</v>
      </c>
      <c r="P2016" s="1">
        <v>5.0609999999999999</v>
      </c>
      <c r="Q2016" s="16">
        <v>730.52099999999996</v>
      </c>
      <c r="S2016" s="1"/>
    </row>
    <row r="2017" spans="1:19" x14ac:dyDescent="0.2">
      <c r="A2017" s="42">
        <f t="shared" si="87"/>
        <v>44062</v>
      </c>
      <c r="B2017" s="16">
        <v>1.143</v>
      </c>
      <c r="C2017" s="16">
        <v>98.561000000000007</v>
      </c>
      <c r="D2017" s="16">
        <v>24.367999999999999</v>
      </c>
      <c r="E2017" s="16">
        <v>23.4</v>
      </c>
      <c r="F2017" s="16">
        <v>25.72</v>
      </c>
      <c r="J2017" s="16">
        <v>0.90900000000000003</v>
      </c>
      <c r="K2017" s="16">
        <v>4.8559999999999999</v>
      </c>
      <c r="L2017" s="16">
        <v>26.084</v>
      </c>
      <c r="M2017" s="139">
        <v>10.699606966261651</v>
      </c>
      <c r="P2017" s="1">
        <v>2.6480000000000001</v>
      </c>
      <c r="Q2017" s="16">
        <v>730.36699999999996</v>
      </c>
      <c r="S2017" s="1"/>
    </row>
    <row r="2018" spans="1:19" x14ac:dyDescent="0.2">
      <c r="A2018" s="42">
        <f t="shared" si="87"/>
        <v>44063</v>
      </c>
      <c r="B2018" s="16">
        <v>0.50800000000000001</v>
      </c>
      <c r="C2018" s="16">
        <v>97.346999999999994</v>
      </c>
      <c r="D2018" s="16">
        <v>24.542999999999999</v>
      </c>
      <c r="E2018" s="16">
        <v>23</v>
      </c>
      <c r="F2018" s="16">
        <v>26.85</v>
      </c>
      <c r="J2018" s="16">
        <v>1.7809999999999999</v>
      </c>
      <c r="K2018" s="16">
        <v>8.7289999999999992</v>
      </c>
      <c r="L2018" s="16">
        <v>26.04</v>
      </c>
      <c r="M2018" s="139">
        <v>18.938281866275215</v>
      </c>
      <c r="P2018" s="1">
        <v>5.1390000000000002</v>
      </c>
      <c r="Q2018" s="16">
        <v>730.42100000000005</v>
      </c>
      <c r="S2018" s="1"/>
    </row>
    <row r="2019" spans="1:19" x14ac:dyDescent="0.2">
      <c r="A2019" s="42">
        <f t="shared" si="87"/>
        <v>44064</v>
      </c>
      <c r="B2019" s="16">
        <v>0</v>
      </c>
      <c r="C2019" s="16">
        <v>92.272000000000006</v>
      </c>
      <c r="D2019" s="16">
        <v>25.751999999999999</v>
      </c>
      <c r="E2019" s="16">
        <v>23.07</v>
      </c>
      <c r="F2019" s="16">
        <v>31.24</v>
      </c>
      <c r="J2019" s="16">
        <v>4.4729999999999999</v>
      </c>
      <c r="K2019" s="16">
        <v>21.507999999999999</v>
      </c>
      <c r="L2019" s="16">
        <v>26.001999999999999</v>
      </c>
      <c r="M2019" s="139">
        <v>43.905644254786772</v>
      </c>
      <c r="P2019" s="1">
        <v>14.119</v>
      </c>
      <c r="Q2019" s="16">
        <v>730.35</v>
      </c>
      <c r="S2019" s="1"/>
    </row>
    <row r="2020" spans="1:19" x14ac:dyDescent="0.2">
      <c r="A2020" s="42">
        <f t="shared" si="87"/>
        <v>44065</v>
      </c>
      <c r="B2020" s="16">
        <v>9.3979999999999997</v>
      </c>
      <c r="C2020" s="16">
        <v>96.251999999999995</v>
      </c>
      <c r="D2020" s="16">
        <v>24.645</v>
      </c>
      <c r="E2020" s="16">
        <v>22.87</v>
      </c>
      <c r="F2020" s="16">
        <v>29.55</v>
      </c>
      <c r="J2020" s="16">
        <v>1.8220000000000001</v>
      </c>
      <c r="K2020" s="16">
        <v>9.7010000000000005</v>
      </c>
      <c r="L2020" s="16">
        <v>26.047000000000001</v>
      </c>
      <c r="M2020" s="139">
        <v>20.233072722041598</v>
      </c>
      <c r="P2020" s="1">
        <v>5.1509999999999998</v>
      </c>
      <c r="Q2020" s="16">
        <v>730.3</v>
      </c>
      <c r="S2020" s="1"/>
    </row>
    <row r="2021" spans="1:19" x14ac:dyDescent="0.2">
      <c r="A2021" s="42">
        <f t="shared" si="87"/>
        <v>44066</v>
      </c>
      <c r="B2021" s="16">
        <v>17.907</v>
      </c>
      <c r="C2021" s="16">
        <v>94.111999999999995</v>
      </c>
      <c r="D2021" s="16">
        <v>25.37</v>
      </c>
      <c r="E2021" s="16">
        <v>23.32</v>
      </c>
      <c r="F2021" s="16">
        <v>31.52</v>
      </c>
      <c r="J2021" s="16">
        <v>2.6920000000000002</v>
      </c>
      <c r="K2021" s="16">
        <v>13.217000000000001</v>
      </c>
      <c r="L2021" s="16">
        <v>26.04</v>
      </c>
      <c r="M2021" s="139">
        <v>27.655958534897401</v>
      </c>
      <c r="P2021" s="1">
        <v>7.5979999999999999</v>
      </c>
      <c r="Q2021" s="16">
        <v>730.28300000000002</v>
      </c>
      <c r="S2021" s="1"/>
    </row>
    <row r="2022" spans="1:19" x14ac:dyDescent="0.2">
      <c r="A2022" s="42">
        <f t="shared" si="87"/>
        <v>44067</v>
      </c>
      <c r="B2022" s="16">
        <v>1.27</v>
      </c>
      <c r="C2022" s="16">
        <v>92.427999999999997</v>
      </c>
      <c r="D2022" s="16">
        <v>25.385999999999999</v>
      </c>
      <c r="E2022" s="16">
        <v>23.44</v>
      </c>
      <c r="F2022" s="16">
        <v>32.85</v>
      </c>
      <c r="J2022" s="16">
        <v>2.9940000000000002</v>
      </c>
      <c r="K2022" s="16">
        <v>14.595000000000001</v>
      </c>
      <c r="L2022" s="16">
        <v>26.061</v>
      </c>
      <c r="M2022" s="139">
        <v>30.183505024593767</v>
      </c>
      <c r="P2022" s="1">
        <v>7.8570000000000002</v>
      </c>
      <c r="Q2022" s="16">
        <v>729.90800000000002</v>
      </c>
      <c r="S2022" s="1"/>
    </row>
    <row r="2023" spans="1:19" x14ac:dyDescent="0.2">
      <c r="A2023" s="42">
        <f t="shared" si="87"/>
        <v>44068</v>
      </c>
      <c r="B2023" s="16">
        <v>17.018000000000001</v>
      </c>
      <c r="C2023" s="16">
        <v>97.662999999999997</v>
      </c>
      <c r="D2023" s="16">
        <v>24.084</v>
      </c>
      <c r="E2023" s="16">
        <v>22.85</v>
      </c>
      <c r="F2023" s="16">
        <v>29.56</v>
      </c>
      <c r="J2023" s="16">
        <v>2.1589999999999998</v>
      </c>
      <c r="K2023" s="16">
        <v>9.9809999999999999</v>
      </c>
      <c r="L2023" s="16">
        <v>26.088000000000001</v>
      </c>
      <c r="M2023" s="139">
        <v>21.25129708045657</v>
      </c>
      <c r="P2023" s="1">
        <v>6.07</v>
      </c>
      <c r="Q2023" s="16">
        <v>729.42899999999997</v>
      </c>
      <c r="S2023" s="1"/>
    </row>
    <row r="2024" spans="1:19" x14ac:dyDescent="0.2">
      <c r="A2024" s="42">
        <f t="shared" si="87"/>
        <v>44069</v>
      </c>
      <c r="B2024" s="16">
        <v>0.127</v>
      </c>
      <c r="C2024" s="16">
        <v>88.462000000000003</v>
      </c>
      <c r="D2024" s="16">
        <v>24.414999999999999</v>
      </c>
      <c r="E2024" s="16">
        <v>21.11</v>
      </c>
      <c r="F2024" s="16">
        <v>28.9</v>
      </c>
      <c r="J2024" s="16">
        <v>5.0919999999999996</v>
      </c>
      <c r="K2024" s="16">
        <v>25.318999999999999</v>
      </c>
      <c r="L2024" s="16">
        <v>26.303000000000001</v>
      </c>
      <c r="M2024" s="139">
        <v>51.193227620016117</v>
      </c>
      <c r="P2024" s="1">
        <v>14.896000000000001</v>
      </c>
      <c r="Q2024" s="16">
        <v>730.25400000000002</v>
      </c>
      <c r="S2024" s="1"/>
    </row>
    <row r="2025" spans="1:19" x14ac:dyDescent="0.2">
      <c r="A2025" s="42">
        <f t="shared" si="87"/>
        <v>44070</v>
      </c>
      <c r="B2025" s="16">
        <v>0.50800000000000001</v>
      </c>
      <c r="C2025" s="16">
        <v>86.691000000000003</v>
      </c>
      <c r="D2025" s="16">
        <v>25.710999999999999</v>
      </c>
      <c r="E2025" s="16">
        <v>22.42</v>
      </c>
      <c r="F2025" s="16">
        <v>32.76</v>
      </c>
      <c r="J2025" s="16">
        <v>3.2930000000000001</v>
      </c>
      <c r="K2025" s="16">
        <v>17.184999999999999</v>
      </c>
      <c r="L2025" s="16">
        <v>26.155000000000001</v>
      </c>
      <c r="M2025" s="139">
        <v>34.863017071782011</v>
      </c>
      <c r="P2025" s="1">
        <v>9.2390000000000008</v>
      </c>
      <c r="Q2025" s="16">
        <v>731.346</v>
      </c>
      <c r="S2025" s="1"/>
    </row>
    <row r="2026" spans="1:19" x14ac:dyDescent="0.2">
      <c r="A2026" s="42">
        <f t="shared" si="87"/>
        <v>44071</v>
      </c>
      <c r="B2026" s="16">
        <v>0</v>
      </c>
      <c r="C2026" s="16">
        <v>94.29</v>
      </c>
      <c r="D2026" s="16">
        <v>24.867000000000001</v>
      </c>
      <c r="E2026" s="16">
        <v>23.21</v>
      </c>
      <c r="F2026" s="16">
        <v>28.88</v>
      </c>
      <c r="J2026" s="16">
        <v>1.835</v>
      </c>
      <c r="K2026" s="16">
        <v>10.712999999999999</v>
      </c>
      <c r="L2026" s="16">
        <v>26.088999999999999</v>
      </c>
      <c r="M2026" s="139">
        <v>22.266324637746269</v>
      </c>
      <c r="P2026" s="1">
        <v>5.4450000000000003</v>
      </c>
      <c r="Q2026" s="16">
        <v>731.55799999999999</v>
      </c>
      <c r="S2026" s="1"/>
    </row>
    <row r="2027" spans="1:19" x14ac:dyDescent="0.2">
      <c r="A2027" s="42">
        <f t="shared" si="87"/>
        <v>44072</v>
      </c>
      <c r="B2027" s="16">
        <v>15.747999999999999</v>
      </c>
      <c r="C2027" s="16">
        <v>94.649000000000001</v>
      </c>
      <c r="D2027" s="16">
        <v>24.657</v>
      </c>
      <c r="E2027" s="16">
        <v>20.74</v>
      </c>
      <c r="F2027" s="16">
        <v>29.02</v>
      </c>
      <c r="J2027" s="16">
        <v>2.847</v>
      </c>
      <c r="K2027" s="16">
        <v>14.122999999999999</v>
      </c>
      <c r="L2027" s="16">
        <v>26.108000000000001</v>
      </c>
      <c r="M2027" s="139">
        <v>29.414199153798101</v>
      </c>
      <c r="P2027" s="1">
        <v>8.8539999999999992</v>
      </c>
      <c r="Q2027" s="16">
        <v>731.20799999999997</v>
      </c>
      <c r="S2027" s="1"/>
    </row>
    <row r="2028" spans="1:19" x14ac:dyDescent="0.2">
      <c r="A2028" s="42">
        <f t="shared" si="87"/>
        <v>44073</v>
      </c>
      <c r="B2028" s="16">
        <v>0.127</v>
      </c>
      <c r="C2028" s="16">
        <v>93.111000000000004</v>
      </c>
      <c r="D2028" s="16">
        <v>24.975999999999999</v>
      </c>
      <c r="E2028" s="16">
        <v>22.76</v>
      </c>
      <c r="F2028" s="16">
        <v>30.52</v>
      </c>
      <c r="J2028" s="16">
        <v>2.8780000000000001</v>
      </c>
      <c r="K2028" s="16">
        <v>13.952999999999999</v>
      </c>
      <c r="L2028" s="16">
        <v>26.073</v>
      </c>
      <c r="M2028" s="139">
        <v>29.100221443277945</v>
      </c>
      <c r="P2028" s="1">
        <v>7.13</v>
      </c>
      <c r="Q2028" s="16">
        <v>730.77099999999996</v>
      </c>
      <c r="S2028" s="1"/>
    </row>
    <row r="2029" spans="1:19" x14ac:dyDescent="0.2">
      <c r="A2029" s="42">
        <f t="shared" si="87"/>
        <v>44074</v>
      </c>
      <c r="B2029" s="16">
        <v>19.304000000000002</v>
      </c>
      <c r="C2029" s="16">
        <v>95.522999999999996</v>
      </c>
      <c r="D2029" s="16">
        <v>25.097999999999999</v>
      </c>
      <c r="E2029" s="16">
        <v>23.59</v>
      </c>
      <c r="F2029" s="16">
        <v>30.34</v>
      </c>
      <c r="J2029" s="16">
        <v>3.169</v>
      </c>
      <c r="K2029" s="16">
        <v>15.371</v>
      </c>
      <c r="L2029" s="16">
        <v>26.007999999999999</v>
      </c>
      <c r="M2029" s="139">
        <v>32.110744102981919</v>
      </c>
      <c r="P2029" s="1">
        <v>8.9190000000000005</v>
      </c>
      <c r="Q2029" s="16">
        <v>730.77099999999996</v>
      </c>
      <c r="S2029" s="1"/>
    </row>
    <row r="2030" spans="1:19" x14ac:dyDescent="0.2">
      <c r="A2030" s="42">
        <f t="shared" si="87"/>
        <v>44075</v>
      </c>
      <c r="B2030" s="16">
        <v>0.1</v>
      </c>
      <c r="C2030" s="16">
        <v>94.141999999999996</v>
      </c>
      <c r="D2030" s="16">
        <v>25.242999999999999</v>
      </c>
      <c r="E2030" s="16">
        <v>23.27</v>
      </c>
      <c r="F2030" s="16">
        <v>29.43</v>
      </c>
      <c r="J2030" s="16">
        <v>3.097</v>
      </c>
      <c r="K2030" s="16">
        <v>14.113</v>
      </c>
      <c r="L2030" s="16">
        <v>25.974</v>
      </c>
      <c r="M2030" s="139">
        <v>29.128387853192525</v>
      </c>
      <c r="P2030" s="1">
        <v>7.5709999999999997</v>
      </c>
      <c r="Q2030" s="16">
        <v>730.64599999999996</v>
      </c>
      <c r="S2030" s="1"/>
    </row>
    <row r="2031" spans="1:19" x14ac:dyDescent="0.2">
      <c r="A2031" s="42">
        <f t="shared" si="87"/>
        <v>44076</v>
      </c>
      <c r="B2031" s="16">
        <v>5.6</v>
      </c>
      <c r="C2031" s="16">
        <v>94.075000000000003</v>
      </c>
      <c r="D2031" s="16">
        <v>25.594000000000001</v>
      </c>
      <c r="E2031" s="16">
        <v>23.45</v>
      </c>
      <c r="F2031" s="16">
        <v>32.06</v>
      </c>
      <c r="G2031" s="16">
        <v>0.69299999999999995</v>
      </c>
      <c r="H2031" s="16">
        <v>6.15</v>
      </c>
      <c r="I2031" s="16">
        <v>3.0489999999999999</v>
      </c>
      <c r="J2031" s="16">
        <v>3.3290000000000002</v>
      </c>
      <c r="K2031" s="16">
        <v>15.026</v>
      </c>
      <c r="L2031" s="16">
        <v>25.954000000000001</v>
      </c>
      <c r="M2031" s="139">
        <v>30.830036452172831</v>
      </c>
      <c r="P2031" s="1">
        <v>8.8949999999999996</v>
      </c>
      <c r="Q2031" s="16">
        <v>729.78800000000001</v>
      </c>
      <c r="S2031" s="1"/>
    </row>
    <row r="2032" spans="1:19" x14ac:dyDescent="0.2">
      <c r="A2032" s="42">
        <f t="shared" si="87"/>
        <v>44077</v>
      </c>
      <c r="B2032" s="16">
        <v>0.9</v>
      </c>
      <c r="C2032" s="16">
        <v>91.965999999999994</v>
      </c>
      <c r="D2032" s="16">
        <v>25.614999999999998</v>
      </c>
      <c r="E2032" s="16">
        <v>22.57</v>
      </c>
      <c r="F2032" s="16">
        <v>31.8</v>
      </c>
      <c r="G2032" s="16">
        <v>1.675</v>
      </c>
      <c r="H2032" s="16">
        <v>9.27</v>
      </c>
      <c r="I2032" s="16">
        <v>143.93899999999999</v>
      </c>
      <c r="J2032" s="16">
        <v>4.8410000000000002</v>
      </c>
      <c r="K2032" s="16">
        <v>21.934999999999999</v>
      </c>
      <c r="L2032" s="16">
        <v>25.954000000000001</v>
      </c>
      <c r="M2032" s="139">
        <v>43.990229884560918</v>
      </c>
      <c r="P2032" s="1">
        <v>13.367000000000001</v>
      </c>
      <c r="Q2032" s="16">
        <v>729.07899999999995</v>
      </c>
      <c r="S2032" s="1"/>
    </row>
    <row r="2033" spans="1:19" x14ac:dyDescent="0.2">
      <c r="A2033" s="42">
        <f t="shared" si="87"/>
        <v>44078</v>
      </c>
      <c r="B2033" s="16">
        <v>0.1</v>
      </c>
      <c r="C2033" s="16">
        <v>90.834000000000003</v>
      </c>
      <c r="D2033" s="16">
        <v>26.047999999999998</v>
      </c>
      <c r="E2033" s="16">
        <v>23.19</v>
      </c>
      <c r="F2033" s="16">
        <v>30.96</v>
      </c>
      <c r="G2033" s="16">
        <v>2.0219999999999998</v>
      </c>
      <c r="H2033" s="16">
        <v>7.92</v>
      </c>
      <c r="I2033" s="16">
        <v>136.61600000000001</v>
      </c>
      <c r="J2033" s="16">
        <v>4.6289999999999996</v>
      </c>
      <c r="K2033" s="16">
        <v>21.59</v>
      </c>
      <c r="L2033" s="16">
        <v>25.934999999999999</v>
      </c>
      <c r="M2033" s="139">
        <v>43.510191315587335</v>
      </c>
      <c r="P2033" s="1">
        <v>12.054</v>
      </c>
      <c r="Q2033" s="16">
        <v>729.471</v>
      </c>
      <c r="S2033" s="1"/>
    </row>
    <row r="2034" spans="1:19" x14ac:dyDescent="0.2">
      <c r="A2034" s="42">
        <f t="shared" si="87"/>
        <v>44079</v>
      </c>
      <c r="B2034" s="16">
        <v>16.600000000000001</v>
      </c>
      <c r="C2034" s="16">
        <v>91.403999999999996</v>
      </c>
      <c r="D2034" s="16">
        <v>26.213000000000001</v>
      </c>
      <c r="E2034" s="16">
        <v>23.38</v>
      </c>
      <c r="F2034" s="16">
        <v>32.659999999999997</v>
      </c>
      <c r="G2034" s="16">
        <v>1.8839999999999999</v>
      </c>
      <c r="H2034" s="16">
        <v>7.76</v>
      </c>
      <c r="I2034" s="16">
        <v>107.694</v>
      </c>
      <c r="J2034" s="16">
        <v>4.0979999999999999</v>
      </c>
      <c r="K2034" s="16">
        <v>19.094000000000001</v>
      </c>
      <c r="L2034" s="16">
        <v>25.92</v>
      </c>
      <c r="M2034" s="139">
        <v>38.064656598759122</v>
      </c>
      <c r="P2034" s="1">
        <v>11.19</v>
      </c>
      <c r="Q2034" s="16">
        <v>730.37900000000002</v>
      </c>
      <c r="S2034" s="1"/>
    </row>
    <row r="2035" spans="1:19" x14ac:dyDescent="0.2">
      <c r="A2035" s="42">
        <f t="shared" si="87"/>
        <v>44080</v>
      </c>
      <c r="B2035" s="16">
        <v>7.2</v>
      </c>
      <c r="C2035" s="16">
        <v>96.02</v>
      </c>
      <c r="D2035" s="16">
        <v>25.72</v>
      </c>
      <c r="E2035" s="16">
        <v>24.03</v>
      </c>
      <c r="F2035" s="16">
        <v>28.44</v>
      </c>
      <c r="G2035" s="16">
        <v>1.599</v>
      </c>
      <c r="H2035" s="16">
        <v>8.35</v>
      </c>
      <c r="I2035" s="16">
        <v>315.69099999999997</v>
      </c>
      <c r="J2035" s="16">
        <v>1.806</v>
      </c>
      <c r="K2035" s="16">
        <v>9.375</v>
      </c>
      <c r="L2035" s="16">
        <v>25.82</v>
      </c>
      <c r="M2035" s="139">
        <v>19.340128407725199</v>
      </c>
      <c r="P2035" s="1">
        <v>4.9569999999999999</v>
      </c>
      <c r="Q2035" s="16">
        <v>729.95</v>
      </c>
      <c r="S2035" s="1"/>
    </row>
    <row r="2036" spans="1:19" x14ac:dyDescent="0.2">
      <c r="A2036" s="42">
        <f t="shared" si="87"/>
        <v>44081</v>
      </c>
      <c r="B2036" s="16">
        <v>3.7</v>
      </c>
      <c r="C2036" s="16">
        <v>98.57</v>
      </c>
      <c r="D2036" s="16">
        <v>23.959</v>
      </c>
      <c r="E2036" s="16">
        <v>22.32</v>
      </c>
      <c r="F2036" s="16">
        <v>26.12</v>
      </c>
      <c r="G2036" s="16">
        <v>2.0609999999999999</v>
      </c>
      <c r="H2036" s="16">
        <v>8.74</v>
      </c>
      <c r="I2036" s="16">
        <v>123.10299999999999</v>
      </c>
      <c r="J2036" s="16">
        <v>0.98199999999999998</v>
      </c>
      <c r="K2036" s="16">
        <v>5.8259999999999996</v>
      </c>
      <c r="L2036" s="16">
        <v>26.065000000000001</v>
      </c>
      <c r="M2036" s="139">
        <v>12.500961200338343</v>
      </c>
      <c r="P2036" s="1">
        <v>2.032</v>
      </c>
      <c r="Q2036" s="16">
        <v>729.26300000000003</v>
      </c>
      <c r="S2036" s="1"/>
    </row>
    <row r="2037" spans="1:19" x14ac:dyDescent="0.2">
      <c r="A2037" s="42">
        <f t="shared" si="87"/>
        <v>44082</v>
      </c>
      <c r="B2037" s="16">
        <v>0.3</v>
      </c>
      <c r="C2037" s="16">
        <v>95.049000000000007</v>
      </c>
      <c r="D2037" s="16">
        <v>24.965</v>
      </c>
      <c r="E2037" s="16">
        <v>23.09</v>
      </c>
      <c r="F2037" s="16">
        <v>29.47</v>
      </c>
      <c r="G2037" s="16">
        <v>2.4260000000000002</v>
      </c>
      <c r="H2037" s="16">
        <v>7.66</v>
      </c>
      <c r="I2037" s="16">
        <v>145.178</v>
      </c>
      <c r="J2037" s="16">
        <v>3.569</v>
      </c>
      <c r="K2037" s="16">
        <v>16.934000000000001</v>
      </c>
      <c r="L2037" s="16">
        <v>25.905000000000001</v>
      </c>
      <c r="M2037" s="139">
        <v>34.521477751560163</v>
      </c>
      <c r="P2037" s="1">
        <v>9.9079999999999995</v>
      </c>
      <c r="Q2037" s="16">
        <v>729.43799999999999</v>
      </c>
      <c r="S2037" s="1"/>
    </row>
    <row r="2038" spans="1:19" x14ac:dyDescent="0.2">
      <c r="A2038" s="42">
        <f t="shared" si="87"/>
        <v>44083</v>
      </c>
      <c r="B2038" s="16">
        <v>28.8</v>
      </c>
      <c r="C2038" s="16">
        <v>93.983999999999995</v>
      </c>
      <c r="D2038" s="16">
        <v>25.4</v>
      </c>
      <c r="E2038" s="16">
        <v>23.15</v>
      </c>
      <c r="F2038" s="16">
        <v>31.74</v>
      </c>
      <c r="G2038" s="16">
        <v>1.8009999999999999</v>
      </c>
      <c r="H2038" s="16">
        <v>6.17</v>
      </c>
      <c r="I2038" s="16">
        <v>129.09</v>
      </c>
      <c r="J2038" s="16">
        <v>3.2429999999999999</v>
      </c>
      <c r="K2038" s="16">
        <v>15.574</v>
      </c>
      <c r="L2038" s="16">
        <v>25.84</v>
      </c>
      <c r="M2038" s="139">
        <v>31.932846440361946</v>
      </c>
      <c r="P2038" s="1">
        <v>8.9209999999999994</v>
      </c>
      <c r="Q2038" s="16">
        <v>730.55399999999997</v>
      </c>
      <c r="S2038" s="1"/>
    </row>
    <row r="2039" spans="1:19" x14ac:dyDescent="0.2">
      <c r="A2039" s="42">
        <f t="shared" si="87"/>
        <v>44084</v>
      </c>
      <c r="B2039" s="16">
        <v>6</v>
      </c>
      <c r="C2039" s="16">
        <v>91.995000000000005</v>
      </c>
      <c r="D2039" s="16">
        <v>25.899000000000001</v>
      </c>
      <c r="E2039" s="16">
        <v>23.55</v>
      </c>
      <c r="F2039" s="16">
        <v>32.450000000000003</v>
      </c>
      <c r="G2039" s="16">
        <v>2.165</v>
      </c>
      <c r="H2039" s="16">
        <v>8.9</v>
      </c>
      <c r="I2039" s="16">
        <v>3.5609999999999999</v>
      </c>
      <c r="J2039" s="16">
        <v>3.6779999999999999</v>
      </c>
      <c r="K2039" s="16">
        <v>16.777000000000001</v>
      </c>
      <c r="L2039" s="16">
        <v>25.795000000000002</v>
      </c>
      <c r="M2039" s="139">
        <v>33.905272734656002</v>
      </c>
      <c r="P2039" s="1">
        <v>9.2460000000000004</v>
      </c>
      <c r="Q2039" s="16">
        <v>730.89200000000005</v>
      </c>
      <c r="S2039" s="1"/>
    </row>
    <row r="2040" spans="1:19" x14ac:dyDescent="0.2">
      <c r="A2040" s="42">
        <f t="shared" si="87"/>
        <v>44085</v>
      </c>
      <c r="B2040" s="16">
        <v>2.9</v>
      </c>
      <c r="C2040" s="16">
        <v>94.209000000000003</v>
      </c>
      <c r="D2040" s="16">
        <v>26.236000000000001</v>
      </c>
      <c r="E2040" s="16">
        <v>24.7</v>
      </c>
      <c r="F2040" s="16">
        <v>30.82</v>
      </c>
      <c r="G2040" s="16">
        <v>2.5449999999999999</v>
      </c>
      <c r="H2040" s="16">
        <v>7.84</v>
      </c>
      <c r="I2040" s="16">
        <v>357.14699999999999</v>
      </c>
      <c r="J2040" s="16">
        <v>2.9169999999999998</v>
      </c>
      <c r="K2040" s="16">
        <v>12.670999999999999</v>
      </c>
      <c r="L2040" s="16">
        <v>25.7</v>
      </c>
      <c r="M2040" s="139">
        <v>26.010210755594183</v>
      </c>
      <c r="P2040" s="1">
        <v>6.5979999999999999</v>
      </c>
      <c r="Q2040" s="16">
        <v>729.43299999999999</v>
      </c>
      <c r="S2040" s="1"/>
    </row>
    <row r="2041" spans="1:19" x14ac:dyDescent="0.2">
      <c r="A2041" s="42">
        <f t="shared" si="87"/>
        <v>44086</v>
      </c>
      <c r="B2041" s="16">
        <v>1.8</v>
      </c>
      <c r="C2041" s="16">
        <v>94.784999999999997</v>
      </c>
      <c r="D2041" s="16">
        <v>25.808</v>
      </c>
      <c r="E2041" s="16">
        <v>24.13</v>
      </c>
      <c r="F2041" s="16">
        <v>30.39</v>
      </c>
      <c r="G2041" s="16">
        <v>1.5249999999999999</v>
      </c>
      <c r="H2041" s="16">
        <v>6.86</v>
      </c>
      <c r="I2041" s="16">
        <v>126.23</v>
      </c>
      <c r="J2041" s="16">
        <v>2.9409999999999998</v>
      </c>
      <c r="K2041" s="16">
        <v>13.176</v>
      </c>
      <c r="L2041" s="16">
        <v>25.707999999999998</v>
      </c>
      <c r="M2041" s="139">
        <v>26.931494279885985</v>
      </c>
      <c r="P2041" s="1">
        <v>7.4939999999999998</v>
      </c>
      <c r="Q2041" s="16">
        <v>728.67100000000005</v>
      </c>
      <c r="S2041" s="1"/>
    </row>
    <row r="2042" spans="1:19" x14ac:dyDescent="0.2">
      <c r="A2042" s="42">
        <f t="shared" si="87"/>
        <v>44087</v>
      </c>
      <c r="B2042" s="16">
        <v>0.1</v>
      </c>
      <c r="C2042" s="16">
        <v>94.53</v>
      </c>
      <c r="D2042" s="16">
        <v>25.486000000000001</v>
      </c>
      <c r="E2042" s="16">
        <v>23.68</v>
      </c>
      <c r="F2042" s="16">
        <v>31.98</v>
      </c>
      <c r="G2042" s="16">
        <v>1.8220000000000001</v>
      </c>
      <c r="H2042" s="16">
        <v>7.68</v>
      </c>
      <c r="I2042" s="16">
        <v>135.63499999999999</v>
      </c>
      <c r="J2042" s="16">
        <v>3.4209999999999998</v>
      </c>
      <c r="K2042" s="16">
        <v>15.378</v>
      </c>
      <c r="L2042" s="16">
        <v>25.701000000000001</v>
      </c>
      <c r="M2042" s="139">
        <v>31.439243066613557</v>
      </c>
      <c r="P2042" s="1">
        <v>8.7680000000000007</v>
      </c>
      <c r="Q2042" s="16">
        <v>729.47500000000002</v>
      </c>
      <c r="S2042" s="1"/>
    </row>
    <row r="2043" spans="1:19" x14ac:dyDescent="0.2">
      <c r="A2043" s="42">
        <f t="shared" ref="A2043:A2106" si="88">A2042+1</f>
        <v>44088</v>
      </c>
      <c r="B2043" s="16">
        <v>6.1</v>
      </c>
      <c r="C2043" s="16">
        <v>93.766999999999996</v>
      </c>
      <c r="D2043" s="16">
        <v>25.763999999999999</v>
      </c>
      <c r="E2043" s="16">
        <v>23.29</v>
      </c>
      <c r="F2043" s="16">
        <v>32.28</v>
      </c>
      <c r="G2043" s="16">
        <v>2.0960000000000001</v>
      </c>
      <c r="H2043" s="16">
        <v>8.19</v>
      </c>
      <c r="I2043" s="16">
        <v>98.921000000000006</v>
      </c>
      <c r="J2043" s="16">
        <v>3.4169999999999998</v>
      </c>
      <c r="K2043" s="16">
        <v>15.134</v>
      </c>
      <c r="L2043" s="16">
        <v>25.638999999999999</v>
      </c>
      <c r="M2043" s="139">
        <v>30.565825159170455</v>
      </c>
      <c r="P2043" s="1">
        <v>8.8450000000000006</v>
      </c>
      <c r="Q2043" s="16">
        <v>730.91300000000001</v>
      </c>
      <c r="S2043" s="1"/>
    </row>
    <row r="2044" spans="1:19" x14ac:dyDescent="0.2">
      <c r="A2044" s="42">
        <f t="shared" si="88"/>
        <v>44089</v>
      </c>
      <c r="B2044" s="16">
        <v>0</v>
      </c>
      <c r="C2044" s="16">
        <v>94.254000000000005</v>
      </c>
      <c r="D2044" s="16">
        <v>25.532</v>
      </c>
      <c r="E2044" s="16">
        <v>23.76</v>
      </c>
      <c r="F2044" s="16">
        <v>28.76</v>
      </c>
      <c r="G2044" s="16">
        <v>2.089</v>
      </c>
      <c r="H2044" s="16">
        <v>10.27</v>
      </c>
      <c r="I2044" s="16">
        <v>309.36700000000002</v>
      </c>
      <c r="J2044" s="16">
        <v>2.0640000000000001</v>
      </c>
      <c r="K2044" s="16">
        <v>9.5350000000000001</v>
      </c>
      <c r="L2044" s="16">
        <v>25.672999999999998</v>
      </c>
      <c r="M2044" s="139">
        <v>19.642442114139623</v>
      </c>
      <c r="P2044" s="1">
        <v>4.6449999999999996</v>
      </c>
      <c r="Q2044" s="16">
        <v>731.47900000000004</v>
      </c>
      <c r="S2044" s="1"/>
    </row>
    <row r="2045" spans="1:19" x14ac:dyDescent="0.2">
      <c r="A2045" s="42">
        <f t="shared" si="88"/>
        <v>44090</v>
      </c>
      <c r="B2045" s="16">
        <v>0</v>
      </c>
      <c r="C2045" s="16">
        <v>90.537000000000006</v>
      </c>
      <c r="D2045" s="16">
        <v>26.077999999999999</v>
      </c>
      <c r="E2045" s="16">
        <v>23.57</v>
      </c>
      <c r="F2045" s="16">
        <v>32.020000000000003</v>
      </c>
      <c r="G2045" s="16">
        <v>1.7450000000000001</v>
      </c>
      <c r="H2045" s="16">
        <v>5.94</v>
      </c>
      <c r="I2045" s="16">
        <v>143</v>
      </c>
      <c r="J2045" s="16">
        <v>3.4769999999999999</v>
      </c>
      <c r="K2045" s="16">
        <v>15.129</v>
      </c>
      <c r="L2045" s="16">
        <v>25.626000000000001</v>
      </c>
      <c r="M2045" s="139">
        <v>30.104016996613979</v>
      </c>
      <c r="P2045" s="1">
        <v>8.1460000000000008</v>
      </c>
      <c r="Q2045" s="16">
        <v>731.00800000000004</v>
      </c>
      <c r="S2045" s="1"/>
    </row>
    <row r="2046" spans="1:19" x14ac:dyDescent="0.2">
      <c r="A2046" s="42">
        <f t="shared" si="88"/>
        <v>44091</v>
      </c>
      <c r="B2046" s="16">
        <v>0</v>
      </c>
      <c r="C2046" s="16">
        <v>92.134</v>
      </c>
      <c r="D2046" s="16">
        <v>25.553000000000001</v>
      </c>
      <c r="E2046" s="16">
        <v>23.17</v>
      </c>
      <c r="F2046" s="16">
        <v>30.41</v>
      </c>
      <c r="G2046" s="16">
        <v>2.0289999999999999</v>
      </c>
      <c r="H2046" s="16">
        <v>6.35</v>
      </c>
      <c r="I2046" s="16">
        <v>162.578</v>
      </c>
      <c r="J2046" s="16">
        <v>3.903</v>
      </c>
      <c r="K2046" s="16">
        <v>17.460999999999999</v>
      </c>
      <c r="L2046" s="16">
        <v>25.635999999999999</v>
      </c>
      <c r="M2046" s="139">
        <v>34.777308241612495</v>
      </c>
      <c r="P2046" s="1">
        <v>10.255000000000001</v>
      </c>
      <c r="Q2046" s="16">
        <v>730.53800000000001</v>
      </c>
      <c r="S2046" s="1"/>
    </row>
    <row r="2047" spans="1:19" x14ac:dyDescent="0.2">
      <c r="A2047" s="42">
        <f t="shared" si="88"/>
        <v>44092</v>
      </c>
      <c r="B2047" s="16">
        <v>9.4</v>
      </c>
      <c r="C2047" s="16">
        <v>89.403000000000006</v>
      </c>
      <c r="D2047" s="16">
        <v>25.69</v>
      </c>
      <c r="E2047" s="16">
        <v>23.31</v>
      </c>
      <c r="F2047" s="16">
        <v>31.18</v>
      </c>
      <c r="G2047" s="16">
        <v>1.619</v>
      </c>
      <c r="H2047" s="16">
        <v>7</v>
      </c>
      <c r="I2047" s="16">
        <v>184.55500000000001</v>
      </c>
      <c r="J2047" s="16">
        <v>3.5209999999999999</v>
      </c>
      <c r="K2047" s="16">
        <v>15.919</v>
      </c>
      <c r="L2047" s="16">
        <v>25.608000000000001</v>
      </c>
      <c r="M2047" s="139">
        <v>32.420056211859787</v>
      </c>
      <c r="P2047" s="1">
        <v>9.1010000000000009</v>
      </c>
      <c r="Q2047" s="16">
        <v>730.41300000000001</v>
      </c>
      <c r="S2047" s="1"/>
    </row>
    <row r="2048" spans="1:19" x14ac:dyDescent="0.2">
      <c r="A2048" s="42">
        <f t="shared" si="88"/>
        <v>44093</v>
      </c>
      <c r="B2048" s="16">
        <v>59.1</v>
      </c>
      <c r="C2048" s="16">
        <v>93.42</v>
      </c>
      <c r="D2048" s="16">
        <v>25.356999999999999</v>
      </c>
      <c r="E2048" s="16">
        <v>22.69</v>
      </c>
      <c r="F2048" s="16">
        <v>32.74</v>
      </c>
      <c r="G2048" s="16">
        <v>2.17</v>
      </c>
      <c r="H2048" s="16">
        <v>10.29</v>
      </c>
      <c r="I2048" s="16">
        <v>98.177999999999997</v>
      </c>
      <c r="J2048" s="16">
        <v>3.323</v>
      </c>
      <c r="K2048" s="16">
        <v>15.135999999999999</v>
      </c>
      <c r="L2048" s="16">
        <v>25.581</v>
      </c>
      <c r="M2048" s="139">
        <v>30.65153398933996</v>
      </c>
      <c r="P2048" s="1">
        <v>8.5419999999999998</v>
      </c>
      <c r="Q2048" s="16">
        <v>729.654</v>
      </c>
      <c r="S2048" s="1"/>
    </row>
    <row r="2049" spans="1:19" x14ac:dyDescent="0.2">
      <c r="A2049" s="42">
        <f t="shared" si="88"/>
        <v>44094</v>
      </c>
      <c r="B2049" s="16">
        <v>17.399999999999999</v>
      </c>
      <c r="C2049" s="16">
        <v>94.034000000000006</v>
      </c>
      <c r="D2049" s="16">
        <v>25.463000000000001</v>
      </c>
      <c r="E2049" s="16">
        <v>22.5</v>
      </c>
      <c r="F2049" s="16">
        <v>31.86</v>
      </c>
      <c r="G2049" s="16">
        <v>2.2669999999999999</v>
      </c>
      <c r="H2049" s="16">
        <v>8.74</v>
      </c>
      <c r="I2049" s="16">
        <v>49.482999999999997</v>
      </c>
      <c r="J2049" s="16">
        <v>3.5449999999999999</v>
      </c>
      <c r="K2049" s="16">
        <v>16.137</v>
      </c>
      <c r="L2049" s="16">
        <v>25.516999999999999</v>
      </c>
      <c r="M2049" s="139">
        <v>33.227032495915438</v>
      </c>
      <c r="P2049" s="1">
        <v>9.5429999999999993</v>
      </c>
      <c r="Q2049" s="16">
        <v>729.47500000000002</v>
      </c>
      <c r="S2049" s="1"/>
    </row>
    <row r="2050" spans="1:19" x14ac:dyDescent="0.2">
      <c r="A2050" s="42">
        <f t="shared" si="88"/>
        <v>44095</v>
      </c>
      <c r="B2050" s="16">
        <v>22.9</v>
      </c>
      <c r="C2050" s="16">
        <v>95.1</v>
      </c>
      <c r="D2050" s="16">
        <v>25.39</v>
      </c>
      <c r="E2050" s="16">
        <v>23.43</v>
      </c>
      <c r="F2050" s="16">
        <v>31.7</v>
      </c>
      <c r="G2050" s="16">
        <v>2.1930000000000001</v>
      </c>
      <c r="H2050" s="16">
        <v>9.17</v>
      </c>
      <c r="I2050" s="16">
        <v>327.029</v>
      </c>
      <c r="J2050" s="16">
        <v>2.9769999999999999</v>
      </c>
      <c r="K2050" s="16">
        <v>13.619</v>
      </c>
      <c r="L2050" s="16">
        <v>25.484000000000002</v>
      </c>
      <c r="M2050" s="139">
        <v>27.742444965340628</v>
      </c>
      <c r="P2050" s="1">
        <v>8.6649999999999991</v>
      </c>
      <c r="Q2050" s="16">
        <v>729.99599999999998</v>
      </c>
      <c r="S2050" s="1"/>
    </row>
    <row r="2051" spans="1:19" x14ac:dyDescent="0.2">
      <c r="A2051" s="42">
        <f t="shared" si="88"/>
        <v>44096</v>
      </c>
      <c r="B2051" s="16">
        <v>3.9</v>
      </c>
      <c r="C2051" s="16">
        <v>98.635000000000005</v>
      </c>
      <c r="D2051" s="16">
        <v>24.818000000000001</v>
      </c>
      <c r="E2051" s="16">
        <v>23.77</v>
      </c>
      <c r="F2051" s="16">
        <v>28.34</v>
      </c>
      <c r="G2051" s="16">
        <v>2.2349999999999999</v>
      </c>
      <c r="H2051" s="16">
        <v>6.41</v>
      </c>
      <c r="I2051" s="16">
        <v>321.60199999999998</v>
      </c>
      <c r="J2051" s="16">
        <v>1.7549999999999999</v>
      </c>
      <c r="K2051" s="16">
        <v>8.6890000000000001</v>
      </c>
      <c r="L2051" s="16">
        <v>25.463000000000001</v>
      </c>
      <c r="M2051" s="139">
        <v>17.526332569269062</v>
      </c>
      <c r="P2051" s="1">
        <v>5.7709999999999999</v>
      </c>
      <c r="Q2051" s="16">
        <v>730.00800000000004</v>
      </c>
      <c r="S2051" s="1"/>
    </row>
    <row r="2052" spans="1:19" x14ac:dyDescent="0.2">
      <c r="A2052" s="42">
        <f t="shared" si="88"/>
        <v>44097</v>
      </c>
      <c r="B2052" s="16">
        <v>25.1</v>
      </c>
      <c r="C2052" s="16">
        <v>94.185000000000002</v>
      </c>
      <c r="D2052" s="16">
        <v>25.347999999999999</v>
      </c>
      <c r="E2052" s="16">
        <v>22.09</v>
      </c>
      <c r="F2052" s="16">
        <v>30.2</v>
      </c>
      <c r="G2052" s="16">
        <v>2.38</v>
      </c>
      <c r="H2052" s="16">
        <v>8.5299999999999994</v>
      </c>
      <c r="I2052" s="16">
        <v>352.8</v>
      </c>
      <c r="J2052" s="16">
        <v>3.79</v>
      </c>
      <c r="K2052" s="16">
        <v>17.091999999999999</v>
      </c>
      <c r="L2052" s="16">
        <v>25.356000000000002</v>
      </c>
      <c r="M2052" s="139">
        <v>33.744050277905693</v>
      </c>
      <c r="P2052" s="1">
        <v>10.693</v>
      </c>
      <c r="Q2052" s="16">
        <v>730.34199999999998</v>
      </c>
      <c r="S2052" s="1"/>
    </row>
    <row r="2053" spans="1:19" x14ac:dyDescent="0.2">
      <c r="A2053" s="42">
        <f t="shared" si="88"/>
        <v>44098</v>
      </c>
      <c r="B2053" s="16">
        <v>4.5999999999999996</v>
      </c>
      <c r="C2053" s="16">
        <v>97.281000000000006</v>
      </c>
      <c r="D2053" s="16">
        <v>24.334</v>
      </c>
      <c r="E2053" s="16">
        <v>23.53</v>
      </c>
      <c r="F2053" s="16">
        <v>25.88</v>
      </c>
      <c r="G2053" s="16">
        <v>1.9059999999999999</v>
      </c>
      <c r="H2053" s="16">
        <v>7.27</v>
      </c>
      <c r="I2053" s="16">
        <v>134.483</v>
      </c>
      <c r="J2053" s="16">
        <v>1.4930000000000001</v>
      </c>
      <c r="K2053" s="16">
        <v>7.5810000000000004</v>
      </c>
      <c r="L2053" s="16">
        <v>25.446999999999999</v>
      </c>
      <c r="M2053" s="139">
        <v>15.638059904597085</v>
      </c>
      <c r="P2053" s="1">
        <v>3.915</v>
      </c>
      <c r="Q2053" s="16">
        <v>731.24599999999998</v>
      </c>
      <c r="S2053" s="1"/>
    </row>
    <row r="2054" spans="1:19" x14ac:dyDescent="0.2">
      <c r="A2054" s="42">
        <f t="shared" si="88"/>
        <v>44099</v>
      </c>
      <c r="B2054" s="16">
        <v>0.6</v>
      </c>
      <c r="C2054" s="16">
        <v>95.995000000000005</v>
      </c>
      <c r="D2054" s="16">
        <v>24.547000000000001</v>
      </c>
      <c r="E2054" s="16">
        <v>22.77</v>
      </c>
      <c r="F2054" s="16">
        <v>26.54</v>
      </c>
      <c r="G2054" s="16">
        <v>1.7170000000000001</v>
      </c>
      <c r="H2054" s="16">
        <v>8.23</v>
      </c>
      <c r="I2054" s="16">
        <v>20.408000000000001</v>
      </c>
      <c r="J2054" s="16">
        <v>1.669</v>
      </c>
      <c r="K2054" s="16">
        <v>8.1219999999999999</v>
      </c>
      <c r="L2054" s="16">
        <v>25.37</v>
      </c>
      <c r="M2054" s="139">
        <v>16.773269904191004</v>
      </c>
      <c r="P2054" s="1">
        <v>4.0419999999999998</v>
      </c>
      <c r="Q2054" s="16">
        <v>731.76700000000005</v>
      </c>
      <c r="S2054" s="1"/>
    </row>
    <row r="2055" spans="1:19" x14ac:dyDescent="0.2">
      <c r="A2055" s="42">
        <f t="shared" si="88"/>
        <v>44100</v>
      </c>
      <c r="B2055" s="16">
        <v>7</v>
      </c>
      <c r="C2055" s="16">
        <v>92.067999999999998</v>
      </c>
      <c r="D2055" s="16">
        <v>25.623000000000001</v>
      </c>
      <c r="E2055" s="16">
        <v>22.05</v>
      </c>
      <c r="F2055" s="16">
        <v>31.61</v>
      </c>
      <c r="G2055" s="16">
        <v>2.4900000000000002</v>
      </c>
      <c r="H2055" s="16">
        <v>8.35</v>
      </c>
      <c r="I2055" s="16">
        <v>342.31200000000001</v>
      </c>
      <c r="J2055" s="16">
        <v>3.5419999999999998</v>
      </c>
      <c r="K2055" s="16">
        <v>15.984999999999999</v>
      </c>
      <c r="L2055" s="16">
        <v>25.266999999999999</v>
      </c>
      <c r="M2055" s="139">
        <v>31.984427258518394</v>
      </c>
      <c r="P2055" s="1">
        <v>8.9480000000000004</v>
      </c>
      <c r="Q2055" s="16">
        <v>731.55</v>
      </c>
      <c r="S2055" s="1"/>
    </row>
    <row r="2056" spans="1:19" x14ac:dyDescent="0.2">
      <c r="A2056" s="42">
        <f t="shared" si="88"/>
        <v>44101</v>
      </c>
      <c r="B2056" s="16">
        <v>10.199999999999999</v>
      </c>
      <c r="C2056" s="16">
        <v>97.495999999999995</v>
      </c>
      <c r="D2056" s="16">
        <v>23.914999999999999</v>
      </c>
      <c r="E2056" s="16">
        <v>20.61</v>
      </c>
      <c r="F2056" s="16">
        <v>27.08</v>
      </c>
      <c r="G2056" s="16">
        <v>2.274</v>
      </c>
      <c r="H2056" s="16">
        <v>14.05</v>
      </c>
      <c r="I2056" s="16">
        <v>330.57299999999998</v>
      </c>
      <c r="J2056" s="16">
        <v>1.9730000000000001</v>
      </c>
      <c r="K2056" s="16">
        <v>9.6739999999999995</v>
      </c>
      <c r="L2056" s="16">
        <v>25.332000000000001</v>
      </c>
      <c r="M2056" s="139">
        <v>19.836323782385968</v>
      </c>
      <c r="P2056" s="1">
        <v>5.6189999999999998</v>
      </c>
      <c r="Q2056" s="16">
        <v>730.08799999999997</v>
      </c>
      <c r="S2056" s="1"/>
    </row>
    <row r="2057" spans="1:19" x14ac:dyDescent="0.2">
      <c r="A2057" s="42">
        <f t="shared" si="88"/>
        <v>44102</v>
      </c>
      <c r="B2057" s="16">
        <v>11.2</v>
      </c>
      <c r="C2057" s="16">
        <v>96.343000000000004</v>
      </c>
      <c r="D2057" s="16">
        <v>24.289000000000001</v>
      </c>
      <c r="E2057" s="16">
        <v>22.73</v>
      </c>
      <c r="F2057" s="16">
        <v>32.1</v>
      </c>
      <c r="G2057" s="16">
        <v>2.3559999999999999</v>
      </c>
      <c r="H2057" s="16">
        <v>14.58</v>
      </c>
      <c r="I2057" s="16">
        <v>350</v>
      </c>
      <c r="J2057" s="16">
        <v>2.4689999999999999</v>
      </c>
      <c r="K2057" s="16">
        <v>10.978</v>
      </c>
      <c r="L2057" s="16">
        <v>25.222000000000001</v>
      </c>
      <c r="M2057" s="139">
        <v>22.271940639723102</v>
      </c>
      <c r="P2057" s="1">
        <v>6.5860000000000003</v>
      </c>
      <c r="Q2057" s="16">
        <v>728.69200000000001</v>
      </c>
      <c r="S2057" s="1"/>
    </row>
    <row r="2058" spans="1:19" x14ac:dyDescent="0.2">
      <c r="A2058" s="42">
        <f t="shared" si="88"/>
        <v>44103</v>
      </c>
      <c r="B2058" s="16">
        <v>0.3</v>
      </c>
      <c r="C2058" s="16">
        <v>97.897999999999996</v>
      </c>
      <c r="D2058" s="16">
        <v>24.013000000000002</v>
      </c>
      <c r="E2058" s="16">
        <v>22.78</v>
      </c>
      <c r="F2058" s="16">
        <v>26.47</v>
      </c>
      <c r="G2058" s="16">
        <v>2.6779999999999999</v>
      </c>
      <c r="H2058" s="16">
        <v>7.49</v>
      </c>
      <c r="I2058" s="16">
        <v>301.34699999999998</v>
      </c>
      <c r="K2058" s="16">
        <v>7.0709999999999997</v>
      </c>
      <c r="L2058" s="16">
        <v>25.2</v>
      </c>
      <c r="M2058" s="139">
        <v>14.926210054025939</v>
      </c>
      <c r="P2058" s="1">
        <v>9.1509999999999998</v>
      </c>
      <c r="Q2058" s="16">
        <v>729.73800000000006</v>
      </c>
      <c r="S2058" s="1"/>
    </row>
    <row r="2059" spans="1:19" x14ac:dyDescent="0.2">
      <c r="A2059" s="42">
        <f t="shared" si="88"/>
        <v>44104</v>
      </c>
      <c r="B2059" s="16">
        <v>40</v>
      </c>
      <c r="C2059" s="16">
        <v>99.816000000000003</v>
      </c>
      <c r="D2059" s="16">
        <v>22.587</v>
      </c>
      <c r="E2059" s="16">
        <v>21.69</v>
      </c>
      <c r="F2059" s="16">
        <v>24.05</v>
      </c>
      <c r="G2059" s="16">
        <v>2.129</v>
      </c>
      <c r="H2059" s="16">
        <v>6.43</v>
      </c>
      <c r="I2059" s="16">
        <v>173.26400000000001</v>
      </c>
      <c r="K2059" s="16">
        <v>2.7850000000000001</v>
      </c>
      <c r="L2059" s="16">
        <v>25.341999999999999</v>
      </c>
      <c r="M2059" s="139">
        <v>6.8605080148988202</v>
      </c>
      <c r="P2059" s="1">
        <v>0.98299999999999998</v>
      </c>
      <c r="Q2059" s="16">
        <v>729.98299999999995</v>
      </c>
      <c r="S2059" s="1"/>
    </row>
    <row r="2060" spans="1:19" x14ac:dyDescent="0.2">
      <c r="A2060" s="42">
        <f t="shared" si="88"/>
        <v>44105</v>
      </c>
      <c r="B2060" s="16">
        <v>0.254</v>
      </c>
      <c r="C2060" s="16">
        <v>89.162999999999997</v>
      </c>
      <c r="D2060" s="16">
        <v>24.803999999999998</v>
      </c>
      <c r="E2060" s="16">
        <v>21.93</v>
      </c>
      <c r="F2060" s="16">
        <v>30.58</v>
      </c>
      <c r="G2060" s="16">
        <v>1.675</v>
      </c>
      <c r="H2060" s="16">
        <v>4.74</v>
      </c>
      <c r="I2060" s="16">
        <v>162.16999999999999</v>
      </c>
      <c r="K2060" s="16">
        <v>19.861999999999998</v>
      </c>
      <c r="L2060" s="16">
        <v>25.187000000000001</v>
      </c>
      <c r="M2060" s="139">
        <v>43.60065214742955</v>
      </c>
      <c r="P2060" s="1">
        <v>12.003</v>
      </c>
      <c r="Q2060" s="16">
        <v>729.36699999999996</v>
      </c>
      <c r="S2060" s="1"/>
    </row>
    <row r="2061" spans="1:19" x14ac:dyDescent="0.2">
      <c r="A2061" s="42">
        <f t="shared" si="88"/>
        <v>44106</v>
      </c>
      <c r="B2061" s="16">
        <v>10.033000000000001</v>
      </c>
      <c r="C2061" s="16">
        <v>95.146000000000001</v>
      </c>
      <c r="D2061" s="16">
        <v>24.318000000000001</v>
      </c>
      <c r="E2061" s="16">
        <v>22.62</v>
      </c>
      <c r="F2061" s="16">
        <v>30.3</v>
      </c>
      <c r="G2061" s="16">
        <v>1.8049999999999999</v>
      </c>
      <c r="H2061" s="16">
        <v>8.02</v>
      </c>
      <c r="I2061" s="16">
        <v>121.13800000000001</v>
      </c>
      <c r="K2061" s="16">
        <v>12.053000000000001</v>
      </c>
      <c r="L2061" s="16">
        <v>25.074000000000002</v>
      </c>
      <c r="M2061" s="139">
        <v>27.132892750778247</v>
      </c>
      <c r="P2061" s="1">
        <v>6.5419999999999998</v>
      </c>
      <c r="Q2061" s="16">
        <v>728.81700000000001</v>
      </c>
      <c r="S2061" s="1"/>
    </row>
    <row r="2062" spans="1:19" x14ac:dyDescent="0.2">
      <c r="A2062" s="42">
        <f t="shared" si="88"/>
        <v>44107</v>
      </c>
      <c r="B2062" s="16">
        <v>0.254</v>
      </c>
      <c r="C2062" s="16">
        <v>94.953999999999994</v>
      </c>
      <c r="D2062" s="16">
        <v>24.126999999999999</v>
      </c>
      <c r="E2062" s="16">
        <v>22.48</v>
      </c>
      <c r="F2062" s="16">
        <v>27.84</v>
      </c>
      <c r="G2062" s="16">
        <v>2.1789999999999998</v>
      </c>
      <c r="H2062" s="16">
        <v>6.43</v>
      </c>
      <c r="I2062" s="16">
        <v>131.72</v>
      </c>
      <c r="K2062" s="16">
        <v>13.565</v>
      </c>
      <c r="L2062" s="16">
        <v>25.056000000000001</v>
      </c>
      <c r="M2062" s="139">
        <v>30.932161288120774</v>
      </c>
      <c r="P2062" s="1">
        <v>6.8959999999999999</v>
      </c>
      <c r="Q2062" s="16">
        <v>728.90800000000002</v>
      </c>
      <c r="S2062" s="1"/>
    </row>
    <row r="2063" spans="1:19" x14ac:dyDescent="0.2">
      <c r="A2063" s="42">
        <f t="shared" si="88"/>
        <v>44108</v>
      </c>
      <c r="B2063" s="16">
        <v>0</v>
      </c>
      <c r="C2063" s="16">
        <v>93.988</v>
      </c>
      <c r="D2063" s="16">
        <v>24.513000000000002</v>
      </c>
      <c r="E2063" s="16">
        <v>22.34</v>
      </c>
      <c r="F2063" s="16">
        <v>28.66</v>
      </c>
      <c r="G2063" s="16">
        <v>2.0819999999999999</v>
      </c>
      <c r="H2063" s="16">
        <v>6.12</v>
      </c>
      <c r="I2063" s="16">
        <v>148.76</v>
      </c>
      <c r="K2063" s="16">
        <v>14.005000000000001</v>
      </c>
      <c r="L2063" s="16">
        <v>24.966000000000001</v>
      </c>
      <c r="M2063" s="139">
        <v>31.372887843256521</v>
      </c>
      <c r="P2063" s="1">
        <v>7.3239999999999998</v>
      </c>
      <c r="Q2063" s="16">
        <v>730.00400000000002</v>
      </c>
      <c r="S2063" s="1"/>
    </row>
    <row r="2064" spans="1:19" x14ac:dyDescent="0.2">
      <c r="A2064" s="42">
        <f t="shared" si="88"/>
        <v>44109</v>
      </c>
      <c r="B2064" s="16">
        <v>1.27</v>
      </c>
      <c r="C2064" s="16">
        <v>93.05</v>
      </c>
      <c r="D2064" s="16">
        <v>24.462</v>
      </c>
      <c r="E2064" s="16">
        <v>22.54</v>
      </c>
      <c r="F2064" s="16">
        <v>31.26</v>
      </c>
      <c r="G2064" s="16">
        <v>2.46</v>
      </c>
      <c r="H2064" s="16">
        <v>11.09</v>
      </c>
      <c r="I2064" s="16">
        <v>165.21899999999999</v>
      </c>
      <c r="K2064" s="16">
        <v>16.091000000000001</v>
      </c>
      <c r="L2064" s="16">
        <v>24.975999999999999</v>
      </c>
      <c r="M2064" s="139">
        <v>35.753455785216431</v>
      </c>
      <c r="P2064" s="1">
        <v>9.6449999999999996</v>
      </c>
      <c r="Q2064" s="16">
        <v>729.89200000000005</v>
      </c>
      <c r="S2064" s="1"/>
    </row>
    <row r="2065" spans="1:19" x14ac:dyDescent="0.2">
      <c r="A2065" s="42">
        <f t="shared" si="88"/>
        <v>44110</v>
      </c>
      <c r="B2065" s="16">
        <v>13.843</v>
      </c>
      <c r="C2065" s="16">
        <v>97.034000000000006</v>
      </c>
      <c r="D2065" s="16">
        <v>23.786000000000001</v>
      </c>
      <c r="E2065" s="16">
        <v>21.83</v>
      </c>
      <c r="F2065" s="16">
        <v>27.36</v>
      </c>
      <c r="G2065" s="16">
        <v>2.6070000000000002</v>
      </c>
      <c r="H2065" s="16">
        <v>9.41</v>
      </c>
      <c r="I2065" s="16">
        <v>144.07499999999999</v>
      </c>
      <c r="K2065" s="16">
        <v>11.042999999999999</v>
      </c>
      <c r="L2065" s="16">
        <v>24.908000000000001</v>
      </c>
      <c r="M2065" s="139">
        <v>25.087458430785365</v>
      </c>
      <c r="P2065" s="1">
        <v>5.9080000000000004</v>
      </c>
      <c r="Q2065" s="16">
        <v>729.096</v>
      </c>
      <c r="S2065" s="1"/>
    </row>
    <row r="2066" spans="1:19" x14ac:dyDescent="0.2">
      <c r="A2066" s="42">
        <f t="shared" si="88"/>
        <v>44111</v>
      </c>
      <c r="B2066" s="16">
        <v>1.27</v>
      </c>
      <c r="C2066" s="16">
        <v>90.501000000000005</v>
      </c>
      <c r="D2066" s="16">
        <v>25.173999999999999</v>
      </c>
      <c r="E2066" s="16">
        <v>22.1</v>
      </c>
      <c r="F2066" s="16">
        <v>31.23</v>
      </c>
      <c r="G2066" s="16">
        <v>2.7970000000000002</v>
      </c>
      <c r="H2066" s="16">
        <v>6.94</v>
      </c>
      <c r="I2066" s="16">
        <v>144.517</v>
      </c>
      <c r="K2066" s="16">
        <v>22.004000000000001</v>
      </c>
      <c r="L2066" s="16">
        <v>24.837</v>
      </c>
      <c r="M2066" s="139">
        <v>48.589217103404415</v>
      </c>
      <c r="P2066" s="1">
        <v>13.746</v>
      </c>
      <c r="Q2066" s="16">
        <v>730.25</v>
      </c>
      <c r="S2066" s="1"/>
    </row>
    <row r="2067" spans="1:19" x14ac:dyDescent="0.2">
      <c r="A2067" s="42">
        <f t="shared" si="88"/>
        <v>44112</v>
      </c>
      <c r="B2067" s="16">
        <v>0.127</v>
      </c>
      <c r="C2067" s="16">
        <v>99.067999999999998</v>
      </c>
      <c r="D2067" s="16">
        <v>23.515999999999998</v>
      </c>
      <c r="E2067" s="16">
        <v>22.82</v>
      </c>
      <c r="F2067" s="16">
        <v>25.04</v>
      </c>
      <c r="G2067" s="16">
        <v>2.2389999999999999</v>
      </c>
      <c r="H2067" s="16">
        <v>7.21</v>
      </c>
      <c r="I2067" s="16">
        <v>130.107</v>
      </c>
      <c r="K2067" s="16">
        <v>5.9509999999999996</v>
      </c>
      <c r="M2067" s="139">
        <v>13.787544053215505</v>
      </c>
      <c r="P2067" s="1">
        <v>2.02</v>
      </c>
      <c r="Q2067" s="16">
        <v>731.05</v>
      </c>
      <c r="S2067" s="1"/>
    </row>
    <row r="2068" spans="1:19" x14ac:dyDescent="0.2">
      <c r="A2068" s="42">
        <f t="shared" si="88"/>
        <v>44113</v>
      </c>
      <c r="B2068" s="16">
        <v>0.127</v>
      </c>
      <c r="C2068" s="16">
        <v>90.817999999999998</v>
      </c>
      <c r="D2068" s="16">
        <v>25.04</v>
      </c>
      <c r="E2068" s="16">
        <v>22.28</v>
      </c>
      <c r="F2068" s="16">
        <v>29.86</v>
      </c>
      <c r="G2068" s="16">
        <v>2.113</v>
      </c>
      <c r="H2068" s="16">
        <v>6.41</v>
      </c>
      <c r="I2068" s="16">
        <v>136.81800000000001</v>
      </c>
      <c r="K2068" s="16">
        <v>19.745999999999999</v>
      </c>
      <c r="M2068" s="139">
        <v>43.763948204909767</v>
      </c>
      <c r="P2068" s="1">
        <v>11.316000000000001</v>
      </c>
      <c r="Q2068" s="16">
        <v>731.32100000000003</v>
      </c>
      <c r="S2068" s="1"/>
    </row>
    <row r="2069" spans="1:19" x14ac:dyDescent="0.2">
      <c r="A2069" s="42">
        <f t="shared" si="88"/>
        <v>44114</v>
      </c>
      <c r="B2069" s="16">
        <v>0</v>
      </c>
      <c r="C2069" s="16">
        <v>91.257000000000005</v>
      </c>
      <c r="D2069" s="16">
        <v>25.789000000000001</v>
      </c>
      <c r="E2069" s="16">
        <v>22.99</v>
      </c>
      <c r="F2069" s="16">
        <v>29.24</v>
      </c>
      <c r="G2069" s="16">
        <v>2.8730000000000002</v>
      </c>
      <c r="H2069" s="16">
        <v>8.35</v>
      </c>
      <c r="I2069" s="16">
        <v>12.912000000000001</v>
      </c>
      <c r="K2069" s="16">
        <v>17.605</v>
      </c>
      <c r="M2069" s="139">
        <v>38.733565634215104</v>
      </c>
      <c r="P2069" s="1">
        <v>9.3420000000000005</v>
      </c>
      <c r="Q2069" s="16">
        <v>730.38800000000003</v>
      </c>
      <c r="S2069" s="1"/>
    </row>
    <row r="2070" spans="1:19" x14ac:dyDescent="0.2">
      <c r="A2070" s="42">
        <f t="shared" si="88"/>
        <v>44115</v>
      </c>
      <c r="B2070" s="16">
        <v>9.7789999999999999</v>
      </c>
      <c r="C2070" s="16">
        <v>96.501000000000005</v>
      </c>
      <c r="D2070" s="16">
        <v>25.103999999999999</v>
      </c>
      <c r="E2070" s="16">
        <v>23.61</v>
      </c>
      <c r="F2070" s="16">
        <v>28.25</v>
      </c>
      <c r="G2070" s="16">
        <v>2.218</v>
      </c>
      <c r="H2070" s="16">
        <v>8.23</v>
      </c>
      <c r="I2070" s="16">
        <v>331.755</v>
      </c>
      <c r="K2070" s="16">
        <v>13.534000000000001</v>
      </c>
      <c r="M2070" s="139">
        <v>30.803166042714441</v>
      </c>
      <c r="P2070" s="1">
        <v>7.1390000000000002</v>
      </c>
      <c r="Q2070" s="16">
        <v>729.45399999999995</v>
      </c>
      <c r="S2070" s="1"/>
    </row>
    <row r="2071" spans="1:19" x14ac:dyDescent="0.2">
      <c r="A2071" s="42">
        <f t="shared" si="88"/>
        <v>44116</v>
      </c>
      <c r="B2071" s="16">
        <v>7.8740000000000006</v>
      </c>
      <c r="C2071" s="16">
        <v>97.459000000000003</v>
      </c>
      <c r="D2071" s="16">
        <v>24.492999999999999</v>
      </c>
      <c r="E2071" s="16">
        <v>22.79</v>
      </c>
      <c r="F2071" s="16">
        <v>28.32</v>
      </c>
      <c r="G2071" s="16">
        <v>1.5820000000000001</v>
      </c>
      <c r="H2071" s="16">
        <v>5.0999999999999996</v>
      </c>
      <c r="I2071" s="16">
        <v>244.77099999999999</v>
      </c>
      <c r="K2071" s="16">
        <v>11.692</v>
      </c>
      <c r="M2071" s="139">
        <v>26.252130840750052</v>
      </c>
      <c r="P2071" s="1">
        <v>7.1139999999999999</v>
      </c>
      <c r="Q2071" s="16">
        <v>727.98800000000006</v>
      </c>
      <c r="S2071" s="1"/>
    </row>
    <row r="2072" spans="1:19" x14ac:dyDescent="0.2">
      <c r="A2072" s="42">
        <f t="shared" si="88"/>
        <v>44117</v>
      </c>
      <c r="B2072" s="16">
        <v>4.1909999999999998</v>
      </c>
      <c r="C2072" s="16">
        <v>96.48</v>
      </c>
      <c r="D2072" s="16">
        <v>23.827999999999999</v>
      </c>
      <c r="E2072" s="16">
        <v>21.69</v>
      </c>
      <c r="F2072" s="16">
        <v>27.88</v>
      </c>
      <c r="G2072" s="16">
        <v>1.702</v>
      </c>
      <c r="H2072" s="16">
        <v>8.02</v>
      </c>
      <c r="I2072" s="16">
        <v>338.26299999999998</v>
      </c>
      <c r="J2072" s="16">
        <v>1.929</v>
      </c>
      <c r="K2072" s="16">
        <v>9.9559999999999995</v>
      </c>
      <c r="L2072" s="16">
        <v>24.454000000000001</v>
      </c>
      <c r="M2072" s="139">
        <v>22.540644734306944</v>
      </c>
      <c r="P2072" s="1">
        <v>5.35</v>
      </c>
      <c r="Q2072" s="16">
        <v>729.96699999999998</v>
      </c>
      <c r="S2072" s="1"/>
    </row>
    <row r="2073" spans="1:19" x14ac:dyDescent="0.2">
      <c r="A2073" s="42">
        <f t="shared" si="88"/>
        <v>44118</v>
      </c>
      <c r="B2073" s="16">
        <v>2.4130000000000003</v>
      </c>
      <c r="C2073" s="16">
        <v>93.805000000000007</v>
      </c>
      <c r="D2073" s="16">
        <v>23.331</v>
      </c>
      <c r="E2073" s="16">
        <v>21.42</v>
      </c>
      <c r="F2073" s="16">
        <v>26.51</v>
      </c>
      <c r="G2073" s="16">
        <v>1.8220000000000001</v>
      </c>
      <c r="H2073" s="16">
        <v>9.41</v>
      </c>
      <c r="I2073" s="16">
        <v>253.142</v>
      </c>
      <c r="J2073" s="16">
        <v>2.2130000000000001</v>
      </c>
      <c r="K2073" s="16">
        <v>9.9179999999999993</v>
      </c>
      <c r="L2073" s="16">
        <v>24.446999999999999</v>
      </c>
      <c r="M2073" s="139">
        <v>22.516884725943424</v>
      </c>
      <c r="P2073" s="1">
        <v>5.54</v>
      </c>
      <c r="Q2073" s="16">
        <v>729.65</v>
      </c>
      <c r="S2073" s="1"/>
    </row>
    <row r="2074" spans="1:19" x14ac:dyDescent="0.2">
      <c r="A2074" s="42">
        <f t="shared" si="88"/>
        <v>44119</v>
      </c>
      <c r="B2074" s="16">
        <v>0.127</v>
      </c>
      <c r="C2074" s="16">
        <v>90.397999999999996</v>
      </c>
      <c r="D2074" s="16">
        <v>25.006</v>
      </c>
      <c r="E2074" s="16">
        <v>22.28</v>
      </c>
      <c r="F2074" s="16">
        <v>30.13</v>
      </c>
      <c r="G2074" s="16">
        <v>1.907</v>
      </c>
      <c r="H2074" s="16">
        <v>6.55</v>
      </c>
      <c r="I2074" s="16">
        <v>339.42200000000003</v>
      </c>
      <c r="J2074" s="16">
        <v>4.5590000000000002</v>
      </c>
      <c r="K2074" s="16">
        <v>21.297999999999998</v>
      </c>
      <c r="L2074" s="16">
        <v>24.379000000000001</v>
      </c>
      <c r="M2074" s="139">
        <v>47.186858209774087</v>
      </c>
      <c r="P2074" s="1">
        <v>11.234999999999999</v>
      </c>
      <c r="Q2074" s="16">
        <v>729.11699999999996</v>
      </c>
      <c r="S2074" s="1"/>
    </row>
    <row r="2075" spans="1:19" x14ac:dyDescent="0.2">
      <c r="A2075" s="42">
        <f t="shared" si="88"/>
        <v>44120</v>
      </c>
      <c r="B2075" s="16">
        <v>5.2069999999999999</v>
      </c>
      <c r="C2075" s="16">
        <v>92.926000000000002</v>
      </c>
      <c r="D2075" s="16">
        <v>25.201000000000001</v>
      </c>
      <c r="E2075" s="16">
        <v>23.16</v>
      </c>
      <c r="F2075" s="16">
        <v>29.62</v>
      </c>
      <c r="G2075" s="16">
        <v>2.7549999999999999</v>
      </c>
      <c r="H2075" s="16">
        <v>9.15</v>
      </c>
      <c r="I2075" s="16">
        <v>335.54399999999998</v>
      </c>
      <c r="J2075" s="16">
        <v>3.629</v>
      </c>
      <c r="K2075" s="16">
        <v>17.263000000000002</v>
      </c>
      <c r="L2075" s="16">
        <v>24.198</v>
      </c>
      <c r="M2075" s="139">
        <v>38.260957467857025</v>
      </c>
      <c r="P2075" s="1">
        <v>10.391999999999999</v>
      </c>
      <c r="Q2075" s="16">
        <v>729.13800000000003</v>
      </c>
      <c r="S2075" s="1"/>
    </row>
    <row r="2076" spans="1:19" x14ac:dyDescent="0.2">
      <c r="A2076" s="42">
        <f t="shared" si="88"/>
        <v>44121</v>
      </c>
      <c r="B2076" s="16">
        <v>6.2229999999999999</v>
      </c>
      <c r="C2076" s="16">
        <v>98.16</v>
      </c>
      <c r="D2076" s="16">
        <v>24.693999999999999</v>
      </c>
      <c r="E2076" s="16">
        <v>23.27</v>
      </c>
      <c r="F2076" s="16">
        <v>29.24</v>
      </c>
      <c r="G2076" s="16">
        <v>2.1869999999999998</v>
      </c>
      <c r="H2076" s="16">
        <v>9.49</v>
      </c>
      <c r="I2076" s="16">
        <v>310.53699999999998</v>
      </c>
      <c r="J2076" s="16">
        <v>2.024</v>
      </c>
      <c r="K2076" s="16">
        <v>9.3109999999999999</v>
      </c>
      <c r="L2076" s="16">
        <v>24.036000000000001</v>
      </c>
      <c r="M2076" s="139">
        <v>20.94725537343389</v>
      </c>
      <c r="P2076" s="1">
        <v>5.7450000000000001</v>
      </c>
      <c r="Q2076" s="16">
        <v>728.99199999999996</v>
      </c>
      <c r="S2076" s="1"/>
    </row>
    <row r="2077" spans="1:19" x14ac:dyDescent="0.2">
      <c r="A2077" s="42">
        <f t="shared" si="88"/>
        <v>44122</v>
      </c>
      <c r="B2077" s="16">
        <v>7.8740000000000006</v>
      </c>
      <c r="C2077" s="16">
        <v>100</v>
      </c>
      <c r="D2077" s="16">
        <v>23.155000000000001</v>
      </c>
      <c r="E2077" s="16">
        <v>22</v>
      </c>
      <c r="F2077" s="16">
        <v>24.05</v>
      </c>
      <c r="G2077" s="16">
        <v>2.1739999999999999</v>
      </c>
      <c r="H2077" s="16">
        <v>7.86</v>
      </c>
      <c r="I2077" s="16">
        <v>281.24</v>
      </c>
      <c r="J2077" s="16">
        <v>0.72299999999999998</v>
      </c>
      <c r="K2077" s="16">
        <v>3.7440000000000002</v>
      </c>
      <c r="L2077" s="16">
        <v>24.175000000000001</v>
      </c>
      <c r="M2077" s="139">
        <v>8.8032990987612827</v>
      </c>
      <c r="P2077" s="1">
        <v>1.964</v>
      </c>
      <c r="Q2077" s="16">
        <v>728.79200000000003</v>
      </c>
      <c r="S2077" s="1"/>
    </row>
    <row r="2078" spans="1:19" x14ac:dyDescent="0.2">
      <c r="A2078" s="42">
        <f t="shared" si="88"/>
        <v>44123</v>
      </c>
      <c r="B2078" s="16">
        <v>0.63500000000000001</v>
      </c>
      <c r="C2078" s="16">
        <v>94.909000000000006</v>
      </c>
      <c r="D2078" s="16">
        <v>23.667000000000002</v>
      </c>
      <c r="E2078" s="16">
        <v>22</v>
      </c>
      <c r="F2078" s="16">
        <v>28.73</v>
      </c>
      <c r="G2078" s="16">
        <v>2.278</v>
      </c>
      <c r="H2078" s="16">
        <v>9.51</v>
      </c>
      <c r="I2078" s="16">
        <v>226.65899999999999</v>
      </c>
      <c r="J2078" s="16">
        <v>3.214</v>
      </c>
      <c r="K2078" s="16">
        <v>15.294</v>
      </c>
      <c r="L2078" s="16">
        <v>24.126999999999999</v>
      </c>
      <c r="M2078" s="139">
        <v>34.307205676136398</v>
      </c>
      <c r="P2078" s="1">
        <v>9.8819999999999997</v>
      </c>
      <c r="Q2078" s="16">
        <v>728.69600000000003</v>
      </c>
      <c r="S2078" s="1"/>
    </row>
    <row r="2079" spans="1:19" x14ac:dyDescent="0.2">
      <c r="A2079" s="42">
        <f t="shared" si="88"/>
        <v>44124</v>
      </c>
      <c r="B2079" s="16">
        <v>9.3979999999999997</v>
      </c>
      <c r="C2079" s="16">
        <v>96.03</v>
      </c>
      <c r="D2079" s="16">
        <v>23.603999999999999</v>
      </c>
      <c r="E2079" s="16">
        <v>21.9</v>
      </c>
      <c r="F2079" s="16">
        <v>28.42</v>
      </c>
      <c r="G2079" s="16">
        <v>2.6629999999999998</v>
      </c>
      <c r="H2079" s="16">
        <v>9.98</v>
      </c>
      <c r="I2079" s="16">
        <v>151.977</v>
      </c>
      <c r="J2079" s="16">
        <v>2.871</v>
      </c>
      <c r="K2079" s="16">
        <v>13.664</v>
      </c>
      <c r="L2079" s="16">
        <v>24.010999999999999</v>
      </c>
      <c r="M2079" s="139">
        <v>30.422487508715601</v>
      </c>
      <c r="P2079" s="1">
        <v>8.5549999999999997</v>
      </c>
      <c r="Q2079" s="16">
        <v>728.60799999999995</v>
      </c>
      <c r="S2079" s="1"/>
    </row>
    <row r="2080" spans="1:19" x14ac:dyDescent="0.2">
      <c r="A2080" s="42">
        <f t="shared" si="88"/>
        <v>44125</v>
      </c>
      <c r="B2080" s="16">
        <v>0.254</v>
      </c>
      <c r="C2080" s="16">
        <v>92.031000000000006</v>
      </c>
      <c r="D2080" s="16">
        <v>24.888000000000002</v>
      </c>
      <c r="E2080" s="16">
        <v>22.31</v>
      </c>
      <c r="F2080" s="16">
        <v>29.96</v>
      </c>
      <c r="G2080" s="16">
        <v>2.4079999999999999</v>
      </c>
      <c r="H2080" s="16">
        <v>7.66</v>
      </c>
      <c r="I2080" s="16">
        <v>166.81100000000001</v>
      </c>
      <c r="J2080" s="16">
        <v>4.1779999999999999</v>
      </c>
      <c r="K2080" s="16">
        <v>19.449000000000002</v>
      </c>
      <c r="L2080" s="16">
        <v>23.928000000000001</v>
      </c>
      <c r="M2080" s="139">
        <v>43.405215278635772</v>
      </c>
      <c r="P2080" s="1">
        <v>11.582000000000001</v>
      </c>
      <c r="Q2080" s="16">
        <v>729.5</v>
      </c>
      <c r="S2080" s="1"/>
    </row>
    <row r="2081" spans="1:19" x14ac:dyDescent="0.2">
      <c r="A2081" s="42">
        <f t="shared" si="88"/>
        <v>44126</v>
      </c>
      <c r="B2081" s="16">
        <v>0</v>
      </c>
      <c r="C2081" s="16">
        <v>94.426000000000002</v>
      </c>
      <c r="D2081" s="16">
        <v>25.044</v>
      </c>
      <c r="E2081" s="16">
        <v>22.82</v>
      </c>
      <c r="F2081" s="16">
        <v>29.11</v>
      </c>
      <c r="G2081" s="16">
        <v>1.891</v>
      </c>
      <c r="H2081" s="16">
        <v>6.27</v>
      </c>
      <c r="I2081" s="16">
        <v>97.311000000000007</v>
      </c>
      <c r="J2081" s="16">
        <v>2.6160000000000001</v>
      </c>
      <c r="K2081" s="16">
        <v>12.680999999999999</v>
      </c>
      <c r="L2081" s="16">
        <v>23.811</v>
      </c>
      <c r="M2081" s="139">
        <v>28.113014695781171</v>
      </c>
      <c r="P2081" s="1">
        <v>7.06</v>
      </c>
      <c r="Q2081" s="16">
        <v>729.70399999999995</v>
      </c>
      <c r="S2081" s="1"/>
    </row>
    <row r="2082" spans="1:19" x14ac:dyDescent="0.2">
      <c r="A2082" s="42">
        <f t="shared" si="88"/>
        <v>44127</v>
      </c>
      <c r="B2082" s="16">
        <v>0.76200000000000001</v>
      </c>
      <c r="C2082" s="16">
        <v>95.763000000000005</v>
      </c>
      <c r="D2082" s="16">
        <v>24.949000000000002</v>
      </c>
      <c r="E2082" s="16">
        <v>23.3</v>
      </c>
      <c r="F2082" s="16">
        <v>29.28</v>
      </c>
      <c r="G2082" s="16">
        <v>1.5589999999999999</v>
      </c>
      <c r="H2082" s="16">
        <v>7.37</v>
      </c>
      <c r="I2082" s="16">
        <v>322.71199999999999</v>
      </c>
      <c r="J2082" s="16">
        <v>2.4289999999999998</v>
      </c>
      <c r="K2082" s="16">
        <v>11.489000000000001</v>
      </c>
      <c r="L2082" s="16">
        <v>23.719000000000001</v>
      </c>
      <c r="M2082" s="139">
        <v>25.683445840572933</v>
      </c>
      <c r="P2082" s="1">
        <v>6.1609999999999996</v>
      </c>
      <c r="Q2082" s="16">
        <v>730.154</v>
      </c>
      <c r="S2082" s="1"/>
    </row>
    <row r="2083" spans="1:19" x14ac:dyDescent="0.2">
      <c r="A2083" s="42">
        <f t="shared" si="88"/>
        <v>44128</v>
      </c>
      <c r="B2083" s="16">
        <v>1.016</v>
      </c>
      <c r="C2083" s="16">
        <v>95.998000000000005</v>
      </c>
      <c r="D2083" s="16">
        <v>24.347999999999999</v>
      </c>
      <c r="E2083" s="16">
        <v>22.79</v>
      </c>
      <c r="F2083" s="16">
        <v>29.18</v>
      </c>
      <c r="G2083" s="16">
        <v>2.5310000000000001</v>
      </c>
      <c r="H2083" s="16">
        <v>7.41</v>
      </c>
      <c r="I2083" s="16">
        <v>126.366</v>
      </c>
      <c r="J2083" s="16">
        <v>2.891</v>
      </c>
      <c r="K2083" s="16">
        <v>13.666</v>
      </c>
      <c r="L2083" s="16">
        <v>23.701000000000001</v>
      </c>
      <c r="M2083" s="139">
        <v>30.238714644027553</v>
      </c>
      <c r="P2083" s="1">
        <v>8.3979999999999997</v>
      </c>
      <c r="Q2083" s="16">
        <v>730.3</v>
      </c>
    </row>
    <row r="2084" spans="1:19" x14ac:dyDescent="0.2">
      <c r="A2084" s="42">
        <f t="shared" si="88"/>
        <v>44129</v>
      </c>
      <c r="B2084" s="16">
        <v>0.127</v>
      </c>
      <c r="C2084" s="16">
        <v>92.813000000000002</v>
      </c>
      <c r="D2084" s="16">
        <v>24.414999999999999</v>
      </c>
      <c r="E2084" s="16">
        <v>21.7</v>
      </c>
      <c r="F2084" s="16">
        <v>29.11</v>
      </c>
      <c r="G2084" s="16">
        <v>3.2040000000000002</v>
      </c>
      <c r="H2084" s="16">
        <v>11.02</v>
      </c>
      <c r="I2084" s="16">
        <v>158.79599999999999</v>
      </c>
      <c r="J2084" s="16">
        <v>4.2140000000000004</v>
      </c>
      <c r="K2084" s="16">
        <v>20.126000000000001</v>
      </c>
      <c r="L2084" s="16">
        <v>23.7</v>
      </c>
      <c r="M2084" s="139">
        <v>44.421193236260017</v>
      </c>
      <c r="P2084" s="1">
        <v>12.528</v>
      </c>
      <c r="Q2084" s="16">
        <v>729.846</v>
      </c>
    </row>
    <row r="2085" spans="1:19" x14ac:dyDescent="0.2">
      <c r="A2085" s="42">
        <f t="shared" si="88"/>
        <v>44130</v>
      </c>
      <c r="B2085" s="16">
        <v>0</v>
      </c>
      <c r="C2085" s="16">
        <v>89.710999999999999</v>
      </c>
      <c r="D2085" s="16">
        <v>24.902999999999999</v>
      </c>
      <c r="E2085" s="16">
        <v>21.97</v>
      </c>
      <c r="F2085" s="16">
        <v>29.24</v>
      </c>
      <c r="G2085" s="16">
        <v>2.3460000000000001</v>
      </c>
      <c r="H2085" s="16">
        <v>7.68</v>
      </c>
      <c r="I2085" s="16">
        <v>154.55500000000001</v>
      </c>
      <c r="J2085" s="16">
        <v>4.4290000000000003</v>
      </c>
      <c r="K2085" s="16">
        <v>21.34</v>
      </c>
      <c r="L2085" s="16">
        <v>23.632000000000001</v>
      </c>
      <c r="M2085" s="139">
        <v>47.550170337659956</v>
      </c>
      <c r="P2085" s="1">
        <v>11.6</v>
      </c>
      <c r="Q2085" s="16">
        <v>729.77499999999998</v>
      </c>
    </row>
    <row r="2086" spans="1:19" x14ac:dyDescent="0.2">
      <c r="A2086" s="42">
        <f t="shared" si="88"/>
        <v>44131</v>
      </c>
      <c r="B2086" s="16">
        <v>4.0640000000000001</v>
      </c>
      <c r="C2086" s="16">
        <v>93.191999999999993</v>
      </c>
      <c r="D2086" s="16">
        <v>25.123999999999999</v>
      </c>
      <c r="E2086" s="16">
        <v>22.27</v>
      </c>
      <c r="F2086" s="16">
        <v>30.51</v>
      </c>
      <c r="G2086" s="16">
        <v>2.1349999999999998</v>
      </c>
      <c r="H2086" s="16">
        <v>4.78</v>
      </c>
      <c r="I2086" s="16">
        <v>57.03</v>
      </c>
      <c r="J2086" s="16">
        <v>2.85</v>
      </c>
      <c r="K2086" s="16">
        <v>13.436</v>
      </c>
      <c r="L2086" s="16">
        <v>23.509</v>
      </c>
      <c r="M2086" s="139">
        <v>30.09598179378559</v>
      </c>
      <c r="P2086" s="1">
        <v>7.1959999999999997</v>
      </c>
      <c r="Q2086" s="16">
        <v>729.73800000000006</v>
      </c>
    </row>
    <row r="2087" spans="1:19" x14ac:dyDescent="0.2">
      <c r="A2087" s="42">
        <f t="shared" si="88"/>
        <v>44132</v>
      </c>
      <c r="B2087" s="16">
        <v>38.478999999999999</v>
      </c>
      <c r="C2087" s="16">
        <v>94.382999999999996</v>
      </c>
      <c r="D2087" s="16">
        <v>25.245000000000001</v>
      </c>
      <c r="E2087" s="16">
        <v>23.09</v>
      </c>
      <c r="F2087" s="16">
        <v>29</v>
      </c>
      <c r="G2087" s="16">
        <v>1.9710000000000001</v>
      </c>
      <c r="H2087" s="16">
        <v>8.06</v>
      </c>
      <c r="I2087" s="16">
        <v>309.33</v>
      </c>
      <c r="J2087" s="16">
        <v>2.7759999999999998</v>
      </c>
      <c r="K2087" s="16">
        <v>12.981999999999999</v>
      </c>
      <c r="L2087" s="16">
        <v>23.366</v>
      </c>
      <c r="M2087" s="139">
        <v>29.091063040054188</v>
      </c>
      <c r="P2087" s="1">
        <v>7.0759999999999996</v>
      </c>
      <c r="Q2087" s="16">
        <v>729.44600000000003</v>
      </c>
    </row>
    <row r="2088" spans="1:19" x14ac:dyDescent="0.2">
      <c r="A2088" s="42">
        <f t="shared" si="88"/>
        <v>44133</v>
      </c>
      <c r="B2088" s="16">
        <v>13.462</v>
      </c>
      <c r="C2088" s="16">
        <v>92.89</v>
      </c>
      <c r="D2088" s="16">
        <v>24.094000000000001</v>
      </c>
      <c r="E2088" s="16">
        <v>21.11</v>
      </c>
      <c r="F2088" s="16">
        <v>30</v>
      </c>
      <c r="G2088" s="16">
        <v>2.3530000000000002</v>
      </c>
      <c r="H2088" s="16">
        <v>8.58</v>
      </c>
      <c r="I2088" s="16">
        <v>148.286</v>
      </c>
      <c r="J2088" s="16">
        <v>3.0870000000000002</v>
      </c>
      <c r="K2088" s="16">
        <v>14.893000000000001</v>
      </c>
      <c r="L2088" s="16">
        <v>23.367999999999999</v>
      </c>
      <c r="M2088" s="139">
        <v>32.866139568881124</v>
      </c>
      <c r="P2088" s="1">
        <v>8.56</v>
      </c>
      <c r="Q2088" s="16">
        <v>729.596</v>
      </c>
    </row>
    <row r="2089" spans="1:19" x14ac:dyDescent="0.2">
      <c r="A2089" s="42">
        <f t="shared" si="88"/>
        <v>44134</v>
      </c>
      <c r="B2089" s="16">
        <v>8.89</v>
      </c>
      <c r="C2089" s="16">
        <v>88.331999999999994</v>
      </c>
      <c r="D2089" s="16">
        <v>24.890999999999998</v>
      </c>
      <c r="E2089" s="16">
        <v>21.56</v>
      </c>
      <c r="F2089" s="16">
        <v>30.61</v>
      </c>
      <c r="G2089" s="16">
        <v>2.4489999999999998</v>
      </c>
      <c r="H2089" s="16">
        <v>6.63</v>
      </c>
      <c r="I2089" s="16">
        <v>157.964</v>
      </c>
      <c r="J2089" s="16">
        <v>4.5</v>
      </c>
      <c r="K2089" s="16">
        <v>20.873000000000001</v>
      </c>
      <c r="L2089" s="16">
        <v>23.381</v>
      </c>
      <c r="M2089" s="139">
        <v>46.336163510329555</v>
      </c>
      <c r="P2089" s="1">
        <v>11.157</v>
      </c>
      <c r="Q2089" s="16">
        <v>730.21299999999997</v>
      </c>
    </row>
    <row r="2090" spans="1:19" x14ac:dyDescent="0.2">
      <c r="A2090" s="42">
        <f t="shared" si="88"/>
        <v>44135</v>
      </c>
      <c r="B2090" s="16">
        <v>1.651</v>
      </c>
      <c r="C2090" s="16">
        <v>94.834999999999994</v>
      </c>
      <c r="D2090" s="16">
        <v>24.091000000000001</v>
      </c>
      <c r="E2090" s="16">
        <v>22.38</v>
      </c>
      <c r="F2090" s="16">
        <v>29.65</v>
      </c>
      <c r="G2090" s="16">
        <v>1.996</v>
      </c>
      <c r="H2090" s="16">
        <v>8.9</v>
      </c>
      <c r="I2090" s="16">
        <v>249.89500000000001</v>
      </c>
      <c r="J2090" s="16">
        <v>2.9380000000000002</v>
      </c>
      <c r="K2090" s="16">
        <v>14.635999999999999</v>
      </c>
      <c r="L2090" s="16">
        <v>23.28</v>
      </c>
      <c r="M2090" s="139">
        <v>32.491249836919941</v>
      </c>
      <c r="P2090" s="1">
        <v>8.9359999999999999</v>
      </c>
      <c r="Q2090" s="16">
        <v>730.74599999999998</v>
      </c>
    </row>
    <row r="2091" spans="1:19" x14ac:dyDescent="0.2">
      <c r="A2091" s="42">
        <f t="shared" si="88"/>
        <v>44136</v>
      </c>
      <c r="B2091" s="16">
        <v>77.088999999999999</v>
      </c>
      <c r="C2091" s="16">
        <v>95.213999999999999</v>
      </c>
      <c r="D2091" s="16">
        <v>23.504999999999999</v>
      </c>
      <c r="E2091" s="16">
        <v>21.87</v>
      </c>
      <c r="F2091" s="16">
        <v>29.52</v>
      </c>
      <c r="G2091" s="16">
        <v>2.7909999999999999</v>
      </c>
      <c r="H2091" s="16">
        <v>8.3699999999999992</v>
      </c>
      <c r="I2091" s="16">
        <v>202.017</v>
      </c>
      <c r="J2091" s="16">
        <v>2.7090000000000001</v>
      </c>
      <c r="K2091" s="16">
        <v>12.513</v>
      </c>
      <c r="L2091" s="16">
        <v>23.236000000000001</v>
      </c>
      <c r="M2091" s="139">
        <v>27.890448217437768</v>
      </c>
      <c r="P2091" s="1">
        <v>7.694</v>
      </c>
      <c r="Q2091" s="16">
        <v>729.96299999999997</v>
      </c>
    </row>
    <row r="2092" spans="1:19" x14ac:dyDescent="0.2">
      <c r="A2092" s="42">
        <f t="shared" si="88"/>
        <v>44137</v>
      </c>
      <c r="B2092" s="16">
        <v>0.63500000000000001</v>
      </c>
      <c r="C2092" s="16">
        <v>96.242999999999995</v>
      </c>
      <c r="D2092" s="16">
        <v>23.297000000000001</v>
      </c>
      <c r="E2092" s="16">
        <v>21.7</v>
      </c>
      <c r="F2092" s="16">
        <v>26.58</v>
      </c>
      <c r="G2092" s="16">
        <v>4.8250000000000002</v>
      </c>
      <c r="H2092" s="16">
        <v>10.96</v>
      </c>
      <c r="I2092" s="16">
        <v>183.797</v>
      </c>
      <c r="J2092" s="16">
        <v>2.7360000000000002</v>
      </c>
      <c r="K2092" s="16">
        <v>13.832000000000001</v>
      </c>
      <c r="L2092" s="16">
        <v>23.164000000000001</v>
      </c>
      <c r="M2092" s="139">
        <v>31.009575715370648</v>
      </c>
      <c r="P2092" s="1">
        <v>9.1069999999999993</v>
      </c>
      <c r="Q2092" s="16">
        <v>729.04600000000005</v>
      </c>
    </row>
    <row r="2093" spans="1:19" x14ac:dyDescent="0.2">
      <c r="A2093" s="42">
        <f t="shared" si="88"/>
        <v>44138</v>
      </c>
      <c r="B2093" s="16">
        <v>6.4770000000000003</v>
      </c>
      <c r="C2093" s="16">
        <v>97.966999999999999</v>
      </c>
      <c r="D2093" s="16">
        <v>23.116</v>
      </c>
      <c r="E2093" s="16">
        <v>22.17</v>
      </c>
      <c r="F2093" s="16">
        <v>25.76</v>
      </c>
      <c r="G2093" s="16">
        <v>5.9850000000000003</v>
      </c>
      <c r="H2093" s="16">
        <v>14.94</v>
      </c>
      <c r="I2093" s="16">
        <v>179.30500000000001</v>
      </c>
      <c r="J2093" s="16">
        <v>1.825</v>
      </c>
      <c r="K2093" s="16">
        <v>9.8079999999999998</v>
      </c>
      <c r="L2093" s="16">
        <v>23.122</v>
      </c>
      <c r="M2093" s="139">
        <v>21.87657410055408</v>
      </c>
      <c r="P2093" s="1">
        <v>6.7480000000000002</v>
      </c>
      <c r="Q2093" s="16">
        <v>728.75</v>
      </c>
    </row>
    <row r="2094" spans="1:19" x14ac:dyDescent="0.2">
      <c r="A2094" s="42">
        <f t="shared" si="88"/>
        <v>44139</v>
      </c>
      <c r="B2094" s="16">
        <v>0</v>
      </c>
      <c r="C2094" s="16">
        <v>96.07</v>
      </c>
      <c r="D2094" s="16">
        <v>23.277999999999999</v>
      </c>
      <c r="E2094" s="16">
        <v>22.07</v>
      </c>
      <c r="F2094" s="16">
        <v>25.86</v>
      </c>
      <c r="G2094" s="16">
        <v>5.8559999999999999</v>
      </c>
      <c r="H2094" s="16">
        <v>14.27</v>
      </c>
      <c r="I2094" s="16">
        <v>171.85499999999999</v>
      </c>
      <c r="J2094" s="16">
        <v>2.1030000000000002</v>
      </c>
      <c r="K2094" s="16">
        <v>10.195</v>
      </c>
      <c r="L2094" s="16">
        <v>23.074999999999999</v>
      </c>
      <c r="M2094" s="139">
        <v>22.371473474758659</v>
      </c>
      <c r="P2094" s="1">
        <v>6.65</v>
      </c>
      <c r="Q2094" s="16">
        <v>729.25</v>
      </c>
    </row>
    <row r="2095" spans="1:19" x14ac:dyDescent="0.2">
      <c r="A2095" s="42">
        <f t="shared" si="88"/>
        <v>44140</v>
      </c>
      <c r="B2095" s="16">
        <v>0</v>
      </c>
      <c r="C2095" s="16">
        <v>92.444999999999993</v>
      </c>
      <c r="D2095" s="16">
        <v>23.65</v>
      </c>
      <c r="E2095" s="16">
        <v>21.8</v>
      </c>
      <c r="F2095" s="16">
        <v>27.6</v>
      </c>
      <c r="G2095" s="16">
        <v>4.6550000000000002</v>
      </c>
      <c r="H2095" s="16">
        <v>10.7</v>
      </c>
      <c r="I2095" s="16">
        <v>171.1</v>
      </c>
      <c r="J2095" s="16">
        <v>3.9649999999999999</v>
      </c>
      <c r="K2095" s="16">
        <v>19.206</v>
      </c>
      <c r="L2095" s="16">
        <v>23.047999999999998</v>
      </c>
      <c r="M2095" s="139">
        <v>41.906779551186396</v>
      </c>
      <c r="P2095" s="1">
        <v>10.154999999999999</v>
      </c>
      <c r="Q2095" s="16">
        <v>729.66300000000001</v>
      </c>
    </row>
    <row r="2096" spans="1:19" x14ac:dyDescent="0.2">
      <c r="A2096" s="42">
        <f t="shared" si="88"/>
        <v>44141</v>
      </c>
      <c r="B2096" s="16">
        <v>0</v>
      </c>
      <c r="C2096" s="16">
        <v>90.210999999999999</v>
      </c>
      <c r="D2096" s="16">
        <v>23.594999999999999</v>
      </c>
      <c r="E2096" s="16">
        <v>21.19</v>
      </c>
      <c r="F2096" s="16">
        <v>28.7</v>
      </c>
      <c r="G2096" s="16">
        <v>4.218</v>
      </c>
      <c r="H2096" s="16">
        <v>10.76</v>
      </c>
      <c r="I2096" s="16">
        <v>170.863</v>
      </c>
      <c r="J2096" s="16">
        <v>4.2489999999999997</v>
      </c>
      <c r="K2096" s="16">
        <v>20.259</v>
      </c>
      <c r="L2096" s="16">
        <v>23.035</v>
      </c>
      <c r="M2096" s="139">
        <v>44.236297171176602</v>
      </c>
      <c r="P2096" s="1">
        <v>10.186999999999999</v>
      </c>
      <c r="Q2096" s="16">
        <v>729.096</v>
      </c>
    </row>
    <row r="2097" spans="1:17" x14ac:dyDescent="0.2">
      <c r="A2097" s="42">
        <f t="shared" si="88"/>
        <v>44142</v>
      </c>
      <c r="B2097" s="16">
        <v>0</v>
      </c>
      <c r="C2097" s="16">
        <v>84.665999999999997</v>
      </c>
      <c r="D2097" s="16">
        <v>24.01</v>
      </c>
      <c r="E2097" s="16">
        <v>20.88</v>
      </c>
      <c r="F2097" s="16">
        <v>29.14</v>
      </c>
      <c r="G2097" s="16">
        <v>3.8359999999999999</v>
      </c>
      <c r="H2097" s="16">
        <v>11.13</v>
      </c>
      <c r="I2097" s="16">
        <v>167.79</v>
      </c>
      <c r="J2097" s="16">
        <v>5.399</v>
      </c>
      <c r="K2097" s="16">
        <v>23.765999999999998</v>
      </c>
      <c r="L2097" s="16">
        <v>23.109000000000002</v>
      </c>
      <c r="M2097" s="139">
        <v>52.109499942543977</v>
      </c>
      <c r="P2097" s="1">
        <v>11.746</v>
      </c>
      <c r="Q2097" s="16">
        <v>729.3</v>
      </c>
    </row>
    <row r="2098" spans="1:17" x14ac:dyDescent="0.2">
      <c r="A2098" s="42">
        <f t="shared" si="88"/>
        <v>44143</v>
      </c>
      <c r="B2098" s="16">
        <v>0</v>
      </c>
      <c r="C2098" s="16">
        <v>84.116</v>
      </c>
      <c r="D2098" s="16">
        <v>24.039000000000001</v>
      </c>
      <c r="E2098" s="16">
        <v>21.43</v>
      </c>
      <c r="F2098" s="16">
        <v>28.25</v>
      </c>
      <c r="G2098" s="16">
        <v>2.8210000000000002</v>
      </c>
      <c r="H2098" s="16">
        <v>10.78</v>
      </c>
      <c r="I2098" s="16">
        <v>146.107</v>
      </c>
      <c r="J2098" s="16">
        <v>4.4450000000000003</v>
      </c>
      <c r="K2098" s="16">
        <v>19.768000000000001</v>
      </c>
      <c r="L2098" s="16">
        <v>23.007000000000001</v>
      </c>
      <c r="M2098" s="139">
        <v>43.449884094359199</v>
      </c>
      <c r="P2098" s="1">
        <v>9.4529999999999994</v>
      </c>
      <c r="Q2098" s="16">
        <v>730.23800000000006</v>
      </c>
    </row>
    <row r="2099" spans="1:17" x14ac:dyDescent="0.2">
      <c r="A2099" s="42">
        <f t="shared" si="88"/>
        <v>44144</v>
      </c>
      <c r="B2099" s="16">
        <v>0</v>
      </c>
      <c r="C2099" s="16">
        <v>88.930999999999997</v>
      </c>
      <c r="D2099" s="16">
        <v>24.600999999999999</v>
      </c>
      <c r="E2099" s="16">
        <v>21.87</v>
      </c>
      <c r="F2099" s="16">
        <v>29.69</v>
      </c>
      <c r="G2099" s="16">
        <v>2.3980000000000001</v>
      </c>
      <c r="H2099" s="16">
        <v>6.8</v>
      </c>
      <c r="I2099" s="16">
        <v>140.83099999999999</v>
      </c>
      <c r="J2099" s="16">
        <v>4.6920000000000002</v>
      </c>
      <c r="K2099" s="16">
        <v>22.242999999999999</v>
      </c>
      <c r="L2099" s="16">
        <v>22.760999999999999</v>
      </c>
      <c r="M2099" s="139">
        <v>49.202052519122482</v>
      </c>
      <c r="P2099" s="1">
        <v>11.285</v>
      </c>
      <c r="Q2099" s="16">
        <v>730.625</v>
      </c>
    </row>
    <row r="2100" spans="1:17" x14ac:dyDescent="0.2">
      <c r="A2100" s="42">
        <f t="shared" si="88"/>
        <v>44145</v>
      </c>
      <c r="B2100" s="16">
        <v>0</v>
      </c>
      <c r="C2100" s="16">
        <v>90.277000000000001</v>
      </c>
      <c r="D2100" s="16">
        <v>24.684999999999999</v>
      </c>
      <c r="E2100" s="16">
        <v>22.21</v>
      </c>
      <c r="F2100" s="16">
        <v>31.43</v>
      </c>
      <c r="G2100" s="16">
        <v>2.0920000000000001</v>
      </c>
      <c r="H2100" s="16">
        <v>9.39</v>
      </c>
      <c r="I2100" s="16">
        <v>136.631</v>
      </c>
      <c r="J2100" s="16">
        <v>4.1399999999999997</v>
      </c>
      <c r="K2100" s="16">
        <v>19.744</v>
      </c>
      <c r="L2100" s="16">
        <v>22.661000000000001</v>
      </c>
      <c r="M2100" s="139">
        <v>43.527816921791555</v>
      </c>
      <c r="P2100" s="1">
        <v>11.590999999999999</v>
      </c>
      <c r="Q2100" s="16">
        <v>730.80799999999999</v>
      </c>
    </row>
    <row r="2101" spans="1:17" x14ac:dyDescent="0.2">
      <c r="A2101" s="42">
        <f t="shared" si="88"/>
        <v>44146</v>
      </c>
      <c r="B2101" s="16">
        <v>1.397</v>
      </c>
      <c r="C2101" s="16">
        <v>96.501999999999995</v>
      </c>
      <c r="D2101" s="16">
        <v>23.792000000000002</v>
      </c>
      <c r="E2101" s="16">
        <v>22.48</v>
      </c>
      <c r="F2101" s="16">
        <v>29</v>
      </c>
      <c r="G2101" s="16">
        <v>2.0779999999999998</v>
      </c>
      <c r="H2101" s="16">
        <v>5.35</v>
      </c>
      <c r="I2101" s="16">
        <v>126.4</v>
      </c>
      <c r="J2101" s="16">
        <v>1.8089999999999999</v>
      </c>
      <c r="K2101" s="16">
        <v>9.0779999999999994</v>
      </c>
      <c r="L2101" s="16">
        <v>22.56</v>
      </c>
      <c r="M2101" s="139">
        <v>20.642090466015844</v>
      </c>
      <c r="P2101" s="1">
        <v>4.57</v>
      </c>
      <c r="Q2101" s="16">
        <v>731.1</v>
      </c>
    </row>
    <row r="2102" spans="1:17" x14ac:dyDescent="0.2">
      <c r="A2102" s="42">
        <f t="shared" si="88"/>
        <v>44147</v>
      </c>
      <c r="B2102" s="16">
        <v>9.5250000000000004</v>
      </c>
      <c r="C2102" s="16">
        <v>97.878</v>
      </c>
      <c r="D2102" s="16">
        <v>23.600999999999999</v>
      </c>
      <c r="E2102" s="16">
        <v>22.52</v>
      </c>
      <c r="F2102" s="16">
        <v>26.61</v>
      </c>
      <c r="G2102" s="16">
        <v>1.2529999999999999</v>
      </c>
      <c r="H2102" s="16">
        <v>6.25</v>
      </c>
      <c r="I2102" s="16">
        <v>233.87</v>
      </c>
      <c r="J2102" s="16">
        <v>1.6060000000000001</v>
      </c>
      <c r="K2102" s="16">
        <v>7.7160000000000002</v>
      </c>
      <c r="L2102" s="16">
        <v>22.498000000000001</v>
      </c>
      <c r="M2102" s="139">
        <v>17.751318248464024</v>
      </c>
      <c r="P2102" s="1">
        <v>4.4119999999999999</v>
      </c>
      <c r="Q2102" s="16">
        <v>730.904</v>
      </c>
    </row>
    <row r="2103" spans="1:17" x14ac:dyDescent="0.2">
      <c r="A2103" s="42">
        <f t="shared" si="88"/>
        <v>44148</v>
      </c>
      <c r="B2103" s="16">
        <v>9.0169999999999995</v>
      </c>
      <c r="C2103" s="16">
        <v>97.293000000000006</v>
      </c>
      <c r="D2103" s="16">
        <v>23.914999999999999</v>
      </c>
      <c r="E2103" s="16">
        <v>22.48</v>
      </c>
      <c r="F2103" s="16">
        <v>29.21</v>
      </c>
      <c r="G2103" s="16">
        <v>1.7989999999999999</v>
      </c>
      <c r="H2103" s="16">
        <v>8.23</v>
      </c>
      <c r="I2103" s="16">
        <v>291.46899999999999</v>
      </c>
      <c r="J2103" s="16">
        <v>2.0499999999999998</v>
      </c>
      <c r="K2103" s="16">
        <v>9.5139999999999993</v>
      </c>
      <c r="L2103" s="16">
        <v>22.404</v>
      </c>
      <c r="M2103" s="139">
        <v>21.507905170782617</v>
      </c>
      <c r="P2103" s="1">
        <v>5.7619999999999996</v>
      </c>
      <c r="Q2103" s="16">
        <v>730.85400000000004</v>
      </c>
    </row>
    <row r="2104" spans="1:17" x14ac:dyDescent="0.2">
      <c r="A2104" s="42">
        <f t="shared" si="88"/>
        <v>44149</v>
      </c>
      <c r="B2104" s="16">
        <v>3.4290000000000003</v>
      </c>
      <c r="C2104" s="16">
        <v>98.908000000000001</v>
      </c>
      <c r="D2104" s="16">
        <v>22.567</v>
      </c>
      <c r="E2104" s="16">
        <v>20.87</v>
      </c>
      <c r="F2104" s="16">
        <v>27.5</v>
      </c>
      <c r="G2104" s="16">
        <v>2.7850000000000001</v>
      </c>
      <c r="H2104" s="16">
        <v>10.92</v>
      </c>
      <c r="I2104" s="16">
        <v>255.291</v>
      </c>
      <c r="J2104" s="16">
        <v>1.806</v>
      </c>
      <c r="K2104" s="16">
        <v>9.5410000000000004</v>
      </c>
      <c r="L2104" s="16">
        <v>22.452999999999999</v>
      </c>
      <c r="M2104" s="139">
        <v>21.568817192223651</v>
      </c>
      <c r="P2104" s="1">
        <v>6.3259999999999996</v>
      </c>
      <c r="Q2104" s="16">
        <v>730.23299999999995</v>
      </c>
    </row>
    <row r="2105" spans="1:17" x14ac:dyDescent="0.2">
      <c r="A2105" s="42">
        <f t="shared" si="88"/>
        <v>44150</v>
      </c>
      <c r="B2105" s="16">
        <v>10.414</v>
      </c>
      <c r="C2105" s="16">
        <v>98.048000000000002</v>
      </c>
      <c r="D2105" s="16">
        <v>22.387</v>
      </c>
      <c r="E2105" s="16">
        <v>21.73</v>
      </c>
      <c r="F2105" s="16">
        <v>23.37</v>
      </c>
      <c r="G2105" s="16">
        <v>2.9180000000000001</v>
      </c>
      <c r="H2105" s="16">
        <v>6.74</v>
      </c>
      <c r="I2105" s="16">
        <v>205.54900000000001</v>
      </c>
      <c r="J2105" s="16">
        <v>0.45400000000000001</v>
      </c>
      <c r="K2105" s="16">
        <v>1.823</v>
      </c>
      <c r="L2105" s="16">
        <v>22.469000000000001</v>
      </c>
      <c r="M2105" s="139">
        <v>4.5958768177486391</v>
      </c>
      <c r="P2105" s="1">
        <v>9.6000000000000002E-2</v>
      </c>
      <c r="Q2105" s="16">
        <v>729.50800000000004</v>
      </c>
    </row>
    <row r="2106" spans="1:17" x14ac:dyDescent="0.2">
      <c r="A2106" s="42">
        <f t="shared" si="88"/>
        <v>44151</v>
      </c>
      <c r="B2106" s="16">
        <v>8.89</v>
      </c>
      <c r="C2106" s="16">
        <v>96.930999999999997</v>
      </c>
      <c r="D2106" s="16">
        <v>23.254999999999999</v>
      </c>
      <c r="E2106" s="16">
        <v>21.69</v>
      </c>
      <c r="F2106" s="16">
        <v>28.28</v>
      </c>
      <c r="G2106" s="16">
        <v>3.8029999999999999</v>
      </c>
      <c r="H2106" s="16">
        <v>8.6</v>
      </c>
      <c r="I2106" s="16">
        <v>168.88300000000001</v>
      </c>
      <c r="J2106" s="16">
        <v>2.5289999999999999</v>
      </c>
      <c r="K2106" s="16">
        <v>12.193</v>
      </c>
      <c r="L2106" s="16">
        <v>22.286999999999999</v>
      </c>
      <c r="M2106" s="139">
        <v>27.257308794572694</v>
      </c>
      <c r="P2106" s="1">
        <v>7.8890000000000002</v>
      </c>
      <c r="Q2106" s="16">
        <v>729.36300000000006</v>
      </c>
    </row>
    <row r="2107" spans="1:17" x14ac:dyDescent="0.2">
      <c r="A2107" s="42">
        <f t="shared" ref="A2107:A2151" si="89">A2106+1</f>
        <v>44152</v>
      </c>
      <c r="B2107" s="16">
        <v>0</v>
      </c>
      <c r="C2107" s="16">
        <v>97.287999999999997</v>
      </c>
      <c r="D2107" s="16">
        <v>23.338999999999999</v>
      </c>
      <c r="E2107" s="16">
        <v>22.38</v>
      </c>
      <c r="F2107" s="16">
        <v>25.93</v>
      </c>
      <c r="G2107" s="16">
        <v>5.3979999999999997</v>
      </c>
      <c r="H2107" s="16">
        <v>11.15</v>
      </c>
      <c r="I2107" s="16">
        <v>174.45500000000001</v>
      </c>
      <c r="J2107" s="16">
        <v>1.724</v>
      </c>
      <c r="K2107" s="16">
        <v>8.4600000000000009</v>
      </c>
      <c r="L2107" s="16">
        <v>22.242000000000001</v>
      </c>
      <c r="M2107" s="139">
        <v>19.098294722599739</v>
      </c>
      <c r="P2107" s="1">
        <v>5.0910000000000002</v>
      </c>
      <c r="Q2107" s="16">
        <v>729.43299999999999</v>
      </c>
    </row>
    <row r="2108" spans="1:17" x14ac:dyDescent="0.2">
      <c r="A2108" s="42">
        <f t="shared" si="89"/>
        <v>44153</v>
      </c>
      <c r="B2108" s="16">
        <v>45.212000000000003</v>
      </c>
      <c r="C2108" s="16">
        <v>95.137</v>
      </c>
      <c r="D2108" s="16">
        <v>23.602</v>
      </c>
      <c r="E2108" s="16">
        <v>21.56</v>
      </c>
      <c r="F2108" s="16">
        <v>28.01</v>
      </c>
      <c r="G2108" s="16">
        <v>3.153</v>
      </c>
      <c r="H2108" s="16">
        <v>9.0399999999999991</v>
      </c>
      <c r="I2108" s="16">
        <v>165.84399999999999</v>
      </c>
      <c r="J2108" s="16">
        <v>2.923</v>
      </c>
      <c r="K2108" s="16">
        <v>14.526</v>
      </c>
      <c r="L2108" s="16">
        <v>22.189</v>
      </c>
      <c r="M2108" s="139">
        <v>32.516046645648416</v>
      </c>
      <c r="P2108" s="1">
        <v>9.0730000000000004</v>
      </c>
      <c r="Q2108" s="16">
        <v>730.34199999999998</v>
      </c>
    </row>
    <row r="2109" spans="1:17" x14ac:dyDescent="0.2">
      <c r="A2109" s="42">
        <f t="shared" si="89"/>
        <v>44154</v>
      </c>
      <c r="B2109" s="16">
        <v>12.318999999999999</v>
      </c>
      <c r="C2109" s="16">
        <v>97.241</v>
      </c>
      <c r="D2109" s="16">
        <v>23.337</v>
      </c>
      <c r="E2109" s="16">
        <v>21.55</v>
      </c>
      <c r="F2109" s="16">
        <v>26.71</v>
      </c>
      <c r="G2109" s="16">
        <v>1.653</v>
      </c>
      <c r="H2109" s="16">
        <v>6.19</v>
      </c>
      <c r="I2109" s="16">
        <v>259.44600000000003</v>
      </c>
      <c r="J2109" s="16">
        <v>1.966</v>
      </c>
      <c r="K2109" s="16">
        <v>10.821999999999999</v>
      </c>
      <c r="L2109" s="16">
        <v>22.140999999999998</v>
      </c>
      <c r="M2109" s="139">
        <v>24.211966922612355</v>
      </c>
      <c r="P2109" s="1">
        <v>6.6970000000000001</v>
      </c>
      <c r="Q2109" s="16">
        <v>730.37099999999998</v>
      </c>
    </row>
    <row r="2110" spans="1:17" x14ac:dyDescent="0.2">
      <c r="A2110" s="42">
        <f t="shared" si="89"/>
        <v>44155</v>
      </c>
      <c r="B2110" s="16">
        <v>65.912999999999997</v>
      </c>
      <c r="C2110" s="16">
        <v>97.087000000000003</v>
      </c>
      <c r="D2110" s="16">
        <v>23.562000000000001</v>
      </c>
      <c r="E2110" s="16">
        <v>22.1</v>
      </c>
      <c r="F2110" s="16">
        <v>29.14</v>
      </c>
      <c r="G2110" s="16">
        <v>1.9319999999999999</v>
      </c>
      <c r="H2110" s="16">
        <v>6.94</v>
      </c>
      <c r="I2110" s="16">
        <v>246.41800000000001</v>
      </c>
      <c r="J2110" s="16">
        <v>2.1360000000000001</v>
      </c>
      <c r="K2110" s="16">
        <v>10.92</v>
      </c>
      <c r="L2110" s="16">
        <v>22.056000000000001</v>
      </c>
      <c r="M2110" s="139">
        <v>24.444901404605293</v>
      </c>
      <c r="P2110" s="1">
        <v>7.1070000000000002</v>
      </c>
      <c r="Q2110" s="16">
        <v>729.85400000000004</v>
      </c>
    </row>
    <row r="2111" spans="1:17" x14ac:dyDescent="0.2">
      <c r="A2111" s="42">
        <f t="shared" si="89"/>
        <v>44156</v>
      </c>
      <c r="B2111" s="16">
        <v>9.9060000000000006</v>
      </c>
      <c r="C2111" s="16">
        <v>97.933999999999997</v>
      </c>
      <c r="D2111" s="16">
        <v>23.015000000000001</v>
      </c>
      <c r="E2111" s="16">
        <v>21.49</v>
      </c>
      <c r="F2111" s="16">
        <v>26.37</v>
      </c>
      <c r="G2111" s="16">
        <v>2.2570000000000001</v>
      </c>
      <c r="H2111" s="16">
        <v>6.98</v>
      </c>
      <c r="I2111" s="16">
        <v>192.791</v>
      </c>
      <c r="J2111" s="16">
        <v>1.9419999999999999</v>
      </c>
      <c r="K2111" s="16">
        <v>10.53</v>
      </c>
      <c r="L2111" s="16">
        <v>22.065999999999999</v>
      </c>
      <c r="M2111" s="139">
        <v>23.842606792597589</v>
      </c>
      <c r="P2111" s="1">
        <v>6.7759999999999998</v>
      </c>
      <c r="Q2111" s="16">
        <v>729.57100000000003</v>
      </c>
    </row>
    <row r="2112" spans="1:17" x14ac:dyDescent="0.2">
      <c r="A2112" s="42">
        <f t="shared" si="89"/>
        <v>44157</v>
      </c>
      <c r="B2112" s="16">
        <v>0.127</v>
      </c>
      <c r="C2112" s="16">
        <v>93.489000000000004</v>
      </c>
      <c r="D2112" s="16">
        <v>24.065000000000001</v>
      </c>
      <c r="E2112" s="16">
        <v>21.63</v>
      </c>
      <c r="F2112" s="16">
        <v>29.38</v>
      </c>
      <c r="G2112" s="16">
        <v>2.4510000000000001</v>
      </c>
      <c r="H2112" s="16">
        <v>8.5299999999999994</v>
      </c>
      <c r="I2112" s="16">
        <v>142.40100000000001</v>
      </c>
      <c r="J2112" s="16">
        <v>2.8420000000000001</v>
      </c>
      <c r="K2112" s="16">
        <v>14.333</v>
      </c>
      <c r="L2112" s="16">
        <v>21.989000000000001</v>
      </c>
      <c r="M2112" s="139">
        <v>31.79374239139732</v>
      </c>
      <c r="P2112" s="1">
        <v>8.3179999999999996</v>
      </c>
      <c r="Q2112" s="16">
        <v>729.42899999999997</v>
      </c>
    </row>
    <row r="2113" spans="1:17" x14ac:dyDescent="0.2">
      <c r="A2113" s="42">
        <f t="shared" si="89"/>
        <v>44158</v>
      </c>
      <c r="B2113" s="16">
        <v>0</v>
      </c>
      <c r="C2113" s="16">
        <v>93.027000000000001</v>
      </c>
      <c r="D2113" s="16">
        <v>24.783000000000001</v>
      </c>
      <c r="E2113" s="16">
        <v>22.45</v>
      </c>
      <c r="F2113" s="16">
        <v>29</v>
      </c>
      <c r="G2113" s="16">
        <v>2.8839999999999999</v>
      </c>
      <c r="H2113" s="16">
        <v>8.15</v>
      </c>
      <c r="I2113" s="16">
        <v>31.73</v>
      </c>
      <c r="J2113" s="16">
        <v>3.7090000000000001</v>
      </c>
      <c r="K2113" s="16">
        <v>18.196999999999999</v>
      </c>
      <c r="L2113" s="16">
        <v>21.893999999999998</v>
      </c>
      <c r="M2113" s="139">
        <v>40.492151853237452</v>
      </c>
      <c r="P2113" s="1">
        <v>9.7949999999999999</v>
      </c>
      <c r="Q2113" s="16">
        <v>729.78300000000002</v>
      </c>
    </row>
    <row r="2114" spans="1:17" x14ac:dyDescent="0.2">
      <c r="A2114" s="42">
        <f t="shared" si="89"/>
        <v>44159</v>
      </c>
      <c r="B2114" s="16">
        <v>1.778</v>
      </c>
      <c r="C2114" s="16">
        <v>96.052000000000007</v>
      </c>
      <c r="D2114" s="16">
        <v>24.745000000000001</v>
      </c>
      <c r="E2114" s="16">
        <v>23.34</v>
      </c>
      <c r="F2114" s="16">
        <v>28.9</v>
      </c>
      <c r="G2114" s="16">
        <v>2.6789999999999998</v>
      </c>
      <c r="H2114" s="16">
        <v>7.57</v>
      </c>
      <c r="I2114" s="16">
        <v>339.48</v>
      </c>
      <c r="J2114" s="16">
        <v>2.3639999999999999</v>
      </c>
      <c r="K2114" s="16">
        <v>11.565</v>
      </c>
      <c r="L2114" s="16">
        <v>21.759</v>
      </c>
      <c r="M2114" s="139">
        <v>25.713772251247832</v>
      </c>
      <c r="P2114" s="1">
        <v>6.0540000000000003</v>
      </c>
      <c r="Q2114" s="16">
        <v>729.93299999999999</v>
      </c>
    </row>
    <row r="2115" spans="1:17" x14ac:dyDescent="0.2">
      <c r="A2115" s="42">
        <f t="shared" si="89"/>
        <v>44160</v>
      </c>
      <c r="B2115" s="16">
        <v>3.1749999999999998</v>
      </c>
      <c r="C2115" s="16">
        <v>96.721000000000004</v>
      </c>
      <c r="D2115" s="16">
        <v>24.484999999999999</v>
      </c>
      <c r="E2115" s="16">
        <v>22.65</v>
      </c>
      <c r="F2115" s="16">
        <v>27.98</v>
      </c>
      <c r="G2115" s="16">
        <v>1.887</v>
      </c>
      <c r="H2115" s="16">
        <v>8.92</v>
      </c>
      <c r="I2115" s="16">
        <v>345.35700000000003</v>
      </c>
      <c r="J2115" s="16">
        <v>1.877</v>
      </c>
      <c r="K2115" s="16">
        <v>9.0619999999999994</v>
      </c>
      <c r="L2115" s="16">
        <v>21.745000000000001</v>
      </c>
      <c r="M2115" s="139">
        <v>20.484928810694939</v>
      </c>
      <c r="P2115" s="1">
        <v>4.9039999999999999</v>
      </c>
      <c r="Q2115" s="16">
        <v>730.18799999999999</v>
      </c>
    </row>
    <row r="2116" spans="1:17" x14ac:dyDescent="0.2">
      <c r="A2116" s="42">
        <f t="shared" si="89"/>
        <v>44161</v>
      </c>
      <c r="B2116" s="16">
        <v>60.070999999999998</v>
      </c>
      <c r="C2116" s="16">
        <v>99.522000000000006</v>
      </c>
      <c r="D2116" s="16">
        <v>23.556000000000001</v>
      </c>
      <c r="E2116" s="16">
        <v>21.9</v>
      </c>
      <c r="F2116" s="16">
        <v>26.47</v>
      </c>
      <c r="G2116" s="16">
        <v>1.782</v>
      </c>
      <c r="H2116" s="16">
        <v>7.13</v>
      </c>
      <c r="I2116" s="16">
        <v>275.48099999999999</v>
      </c>
      <c r="J2116" s="16">
        <v>1.02</v>
      </c>
      <c r="K2116" s="16">
        <v>5.4409999999999998</v>
      </c>
      <c r="L2116" s="16">
        <v>21.788</v>
      </c>
      <c r="M2116" s="139">
        <v>12.542433214936491</v>
      </c>
      <c r="P2116" s="1">
        <v>3.3239999999999998</v>
      </c>
      <c r="Q2116" s="16">
        <v>729.73299999999995</v>
      </c>
    </row>
    <row r="2117" spans="1:17" x14ac:dyDescent="0.2">
      <c r="A2117" s="42">
        <f t="shared" si="89"/>
        <v>44162</v>
      </c>
      <c r="B2117" s="16">
        <v>0.127</v>
      </c>
      <c r="C2117" s="16">
        <v>92.93</v>
      </c>
      <c r="D2117" s="16">
        <v>24.597000000000001</v>
      </c>
      <c r="E2117" s="16">
        <v>22.86</v>
      </c>
      <c r="F2117" s="16">
        <v>28.9</v>
      </c>
      <c r="G2117" s="16">
        <v>3.016</v>
      </c>
      <c r="H2117" s="16">
        <v>10.84</v>
      </c>
      <c r="I2117" s="16">
        <v>8.843</v>
      </c>
      <c r="J2117" s="16">
        <v>3.4369999999999998</v>
      </c>
      <c r="K2117" s="16">
        <v>16.532</v>
      </c>
      <c r="L2117" s="16">
        <v>21.683</v>
      </c>
      <c r="M2117" s="139">
        <v>36.692451315742858</v>
      </c>
      <c r="P2117" s="1">
        <v>10.425000000000001</v>
      </c>
      <c r="Q2117" s="16">
        <v>729.74599999999998</v>
      </c>
    </row>
    <row r="2118" spans="1:17" x14ac:dyDescent="0.2">
      <c r="A2118" s="42">
        <f t="shared" si="89"/>
        <v>44163</v>
      </c>
      <c r="B2118" s="16">
        <v>1.27</v>
      </c>
      <c r="C2118" s="16">
        <v>97.424999999999997</v>
      </c>
      <c r="D2118" s="16">
        <v>23.347000000000001</v>
      </c>
      <c r="E2118" s="16">
        <v>21.69</v>
      </c>
      <c r="F2118" s="16">
        <v>26.3</v>
      </c>
      <c r="G2118" s="16">
        <v>2.145</v>
      </c>
      <c r="H2118" s="16">
        <v>6.9</v>
      </c>
      <c r="I2118" s="16">
        <v>318.452</v>
      </c>
      <c r="J2118" s="16">
        <v>2.012</v>
      </c>
      <c r="K2118" s="16">
        <v>10.561</v>
      </c>
      <c r="L2118" s="16">
        <v>21.704999999999998</v>
      </c>
      <c r="M2118" s="139">
        <v>23.62988991772125</v>
      </c>
      <c r="P2118" s="1">
        <v>6.6219999999999999</v>
      </c>
      <c r="Q2118" s="16">
        <v>730.26300000000003</v>
      </c>
    </row>
    <row r="2119" spans="1:17" x14ac:dyDescent="0.2">
      <c r="A2119" s="42">
        <f t="shared" si="89"/>
        <v>44164</v>
      </c>
      <c r="B2119" s="16">
        <v>21.716999999999999</v>
      </c>
      <c r="C2119" s="16">
        <v>98.244</v>
      </c>
      <c r="D2119" s="16">
        <v>23.745999999999999</v>
      </c>
      <c r="E2119" s="16">
        <v>22.51</v>
      </c>
      <c r="F2119" s="16">
        <v>27.46</v>
      </c>
      <c r="G2119" s="16">
        <v>2.488</v>
      </c>
      <c r="H2119" s="16">
        <v>7.96</v>
      </c>
      <c r="I2119" s="16">
        <v>302.59399999999999</v>
      </c>
      <c r="J2119" s="16">
        <v>2.2400000000000002</v>
      </c>
      <c r="K2119" s="16">
        <v>11.702</v>
      </c>
      <c r="L2119" s="16">
        <v>21.614000000000001</v>
      </c>
      <c r="M2119" s="139">
        <v>25.8679963055347</v>
      </c>
      <c r="P2119" s="1">
        <v>7.9939999999999998</v>
      </c>
      <c r="Q2119" s="16">
        <v>730.125</v>
      </c>
    </row>
    <row r="2120" spans="1:17" x14ac:dyDescent="0.2">
      <c r="A2120" s="42">
        <f t="shared" si="89"/>
        <v>44165</v>
      </c>
      <c r="B2120" s="16">
        <v>29.463999999999999</v>
      </c>
      <c r="C2120" s="16">
        <v>97.296000000000006</v>
      </c>
      <c r="D2120" s="16">
        <v>23.843</v>
      </c>
      <c r="E2120" s="16">
        <v>22.38</v>
      </c>
      <c r="F2120" s="16">
        <v>28.08</v>
      </c>
      <c r="G2120" s="16">
        <v>2.3479999999999999</v>
      </c>
      <c r="H2120" s="16">
        <v>11.39</v>
      </c>
      <c r="I2120" s="16">
        <v>307.48599999999999</v>
      </c>
      <c r="J2120" s="16">
        <v>2.5990000000000002</v>
      </c>
      <c r="K2120" s="16">
        <v>12.435</v>
      </c>
      <c r="L2120" s="16">
        <v>21.571000000000002</v>
      </c>
      <c r="M2120" s="139">
        <v>27.583555309411469</v>
      </c>
      <c r="P2120" s="1">
        <v>8.5779999999999994</v>
      </c>
      <c r="Q2120" s="16">
        <v>729.81700000000001</v>
      </c>
    </row>
    <row r="2121" spans="1:17" x14ac:dyDescent="0.2">
      <c r="A2121" s="42">
        <f t="shared" si="89"/>
        <v>44166</v>
      </c>
      <c r="B2121" s="16">
        <v>3.81</v>
      </c>
      <c r="C2121" s="16">
        <v>99.983999999999995</v>
      </c>
      <c r="D2121" s="16">
        <v>22.552</v>
      </c>
      <c r="E2121" s="16">
        <v>21.86</v>
      </c>
      <c r="F2121" s="16">
        <v>23.34</v>
      </c>
      <c r="G2121" s="16">
        <v>2.508</v>
      </c>
      <c r="H2121" s="16">
        <v>7.84</v>
      </c>
      <c r="I2121" s="16">
        <v>336.76600000000002</v>
      </c>
      <c r="J2121" s="16">
        <v>0.78700000000000003</v>
      </c>
      <c r="K2121" s="16">
        <v>4.3789999999999996</v>
      </c>
      <c r="L2121" s="16">
        <v>21.663</v>
      </c>
      <c r="M2121" s="139">
        <v>10.387011656228102</v>
      </c>
      <c r="P2121" s="1">
        <v>2.871</v>
      </c>
      <c r="Q2121" s="16">
        <v>730.06700000000001</v>
      </c>
    </row>
    <row r="2122" spans="1:17" x14ac:dyDescent="0.2">
      <c r="A2122" s="42">
        <f t="shared" si="89"/>
        <v>44167</v>
      </c>
      <c r="B2122" s="16">
        <v>67.563999999999993</v>
      </c>
      <c r="C2122" s="16">
        <v>98.435000000000002</v>
      </c>
      <c r="D2122" s="16">
        <v>23.111999999999998</v>
      </c>
      <c r="E2122" s="16">
        <v>22</v>
      </c>
      <c r="F2122" s="16">
        <v>27.09</v>
      </c>
      <c r="G2122" s="16">
        <v>1.659</v>
      </c>
      <c r="H2122" s="16">
        <v>8.58</v>
      </c>
      <c r="I2122" s="16">
        <v>255.001</v>
      </c>
      <c r="J2122" s="16">
        <v>1.917</v>
      </c>
      <c r="K2122" s="16">
        <v>9.75</v>
      </c>
      <c r="L2122" s="16">
        <v>21.555</v>
      </c>
      <c r="M2122" s="139">
        <v>21.709735641826946</v>
      </c>
      <c r="P2122" s="1">
        <v>7.024</v>
      </c>
      <c r="Q2122" s="16">
        <v>730.06299999999999</v>
      </c>
    </row>
    <row r="2123" spans="1:17" x14ac:dyDescent="0.2">
      <c r="A2123" s="42">
        <f t="shared" si="89"/>
        <v>44168</v>
      </c>
      <c r="B2123" s="16">
        <v>5.5880000000000001</v>
      </c>
      <c r="C2123" s="16">
        <v>97.057000000000002</v>
      </c>
      <c r="D2123" s="16">
        <v>23.707000000000001</v>
      </c>
      <c r="E2123" s="16">
        <v>22.1</v>
      </c>
      <c r="F2123" s="16">
        <v>27.84</v>
      </c>
      <c r="G2123" s="16">
        <v>1.7929999999999999</v>
      </c>
      <c r="H2123" s="16">
        <v>6.41</v>
      </c>
      <c r="I2123" s="16">
        <v>285.33</v>
      </c>
      <c r="J2123" s="16">
        <v>2.294</v>
      </c>
      <c r="K2123" s="16">
        <v>11.827999999999999</v>
      </c>
      <c r="L2123" s="16">
        <v>21.504999999999999</v>
      </c>
      <c r="M2123" s="139">
        <v>26.533362939743753</v>
      </c>
      <c r="P2123" s="1">
        <v>7.9770000000000003</v>
      </c>
      <c r="Q2123" s="16">
        <v>730.21299999999997</v>
      </c>
    </row>
    <row r="2124" spans="1:17" x14ac:dyDescent="0.2">
      <c r="A2124" s="42">
        <f t="shared" si="89"/>
        <v>44169</v>
      </c>
      <c r="B2124" s="16">
        <v>2.794</v>
      </c>
      <c r="C2124" s="16">
        <v>86.882000000000005</v>
      </c>
      <c r="D2124" s="16">
        <v>24.901</v>
      </c>
      <c r="E2124" s="16">
        <v>22.65</v>
      </c>
      <c r="F2124" s="16">
        <v>29.14</v>
      </c>
      <c r="G2124" s="16">
        <v>2.6709999999999998</v>
      </c>
      <c r="H2124" s="16">
        <v>7.82</v>
      </c>
      <c r="I2124" s="16">
        <v>1.827</v>
      </c>
      <c r="J2124" s="16">
        <v>4.859</v>
      </c>
      <c r="K2124" s="16">
        <v>21.425000000000001</v>
      </c>
      <c r="L2124" s="16">
        <v>21.597000000000001</v>
      </c>
      <c r="M2124" s="139">
        <v>46.987014939429258</v>
      </c>
      <c r="P2124" s="1">
        <v>11.77</v>
      </c>
      <c r="Q2124" s="16">
        <v>730.41700000000003</v>
      </c>
    </row>
    <row r="2125" spans="1:17" x14ac:dyDescent="0.2">
      <c r="A2125" s="42">
        <f t="shared" si="89"/>
        <v>44170</v>
      </c>
      <c r="B2125" s="16">
        <v>0</v>
      </c>
      <c r="C2125" s="16">
        <v>87.247</v>
      </c>
      <c r="D2125" s="16">
        <v>24.678999999999998</v>
      </c>
      <c r="E2125" s="16">
        <v>22.82</v>
      </c>
      <c r="F2125" s="16">
        <v>28.59</v>
      </c>
      <c r="G2125" s="16">
        <v>2.9049999999999998</v>
      </c>
      <c r="H2125" s="16">
        <v>6.98</v>
      </c>
      <c r="I2125" s="16">
        <v>4.9130000000000003</v>
      </c>
      <c r="J2125" s="16">
        <v>2.8620000000000001</v>
      </c>
      <c r="K2125" s="16">
        <v>12.238</v>
      </c>
      <c r="L2125" s="16">
        <v>21.518999999999998</v>
      </c>
      <c r="M2125" s="139">
        <v>26.88095026209449</v>
      </c>
      <c r="P2125" s="1">
        <v>5.8630000000000004</v>
      </c>
      <c r="Q2125" s="16">
        <v>730.97500000000002</v>
      </c>
    </row>
    <row r="2126" spans="1:17" x14ac:dyDescent="0.2">
      <c r="A2126" s="42">
        <f t="shared" si="89"/>
        <v>44171</v>
      </c>
      <c r="B2126" s="16">
        <v>7.3659999999999997</v>
      </c>
      <c r="C2126" s="16">
        <v>93.578999999999994</v>
      </c>
      <c r="D2126" s="16">
        <v>24.172999999999998</v>
      </c>
      <c r="E2126" s="16">
        <v>22.38</v>
      </c>
      <c r="F2126" s="16">
        <v>28.25</v>
      </c>
      <c r="G2126" s="16">
        <v>2.94</v>
      </c>
      <c r="H2126" s="16">
        <v>8.2899999999999991</v>
      </c>
      <c r="I2126" s="16">
        <v>338.79599999999999</v>
      </c>
      <c r="J2126" s="16">
        <v>3.0819999999999999</v>
      </c>
      <c r="K2126" s="16">
        <v>14.571999999999999</v>
      </c>
      <c r="L2126" s="16">
        <v>21.466999999999999</v>
      </c>
      <c r="M2126" s="139">
        <v>32.340827383971238</v>
      </c>
      <c r="P2126" s="1">
        <v>8.609</v>
      </c>
      <c r="Q2126" s="16">
        <v>730.33299999999997</v>
      </c>
    </row>
    <row r="2127" spans="1:17" x14ac:dyDescent="0.2">
      <c r="A2127" s="42">
        <f t="shared" si="89"/>
        <v>44172</v>
      </c>
      <c r="B2127" s="16">
        <v>7.2389999999999999</v>
      </c>
      <c r="C2127" s="16">
        <v>95.353999999999999</v>
      </c>
      <c r="D2127" s="16">
        <v>24.463000000000001</v>
      </c>
      <c r="E2127" s="16">
        <v>23.03</v>
      </c>
      <c r="F2127" s="16">
        <v>27.7</v>
      </c>
      <c r="G2127" s="16">
        <v>3.5409999999999999</v>
      </c>
      <c r="H2127" s="16">
        <v>10.29</v>
      </c>
      <c r="I2127" s="16">
        <v>342.44600000000003</v>
      </c>
      <c r="J2127" s="16">
        <v>3.4460000000000002</v>
      </c>
      <c r="K2127" s="16">
        <v>17.434000000000001</v>
      </c>
      <c r="L2127" s="16">
        <v>21.390999999999998</v>
      </c>
      <c r="M2127" s="139">
        <v>38.19779904562526</v>
      </c>
      <c r="P2127" s="1">
        <v>11.725</v>
      </c>
      <c r="Q2127" s="16">
        <v>730.65800000000002</v>
      </c>
    </row>
    <row r="2128" spans="1:17" x14ac:dyDescent="0.2">
      <c r="A2128" s="42">
        <f t="shared" si="89"/>
        <v>44173</v>
      </c>
      <c r="B2128" s="16">
        <v>9.1440000000000001</v>
      </c>
      <c r="C2128" s="16">
        <v>95.463999999999999</v>
      </c>
      <c r="D2128" s="16">
        <v>24.119</v>
      </c>
      <c r="E2128" s="16">
        <v>22.45</v>
      </c>
      <c r="F2128" s="16">
        <v>27.74</v>
      </c>
      <c r="G2128" s="16">
        <v>3.762</v>
      </c>
      <c r="H2128" s="16">
        <v>10.39</v>
      </c>
      <c r="I2128" s="16">
        <v>356.48500000000001</v>
      </c>
      <c r="J2128" s="16">
        <v>3.04</v>
      </c>
      <c r="K2128" s="16">
        <v>15.201000000000001</v>
      </c>
      <c r="L2128" s="16">
        <v>21.350999999999999</v>
      </c>
      <c r="M2128" s="139">
        <v>33.610821431009143</v>
      </c>
      <c r="P2128" s="1">
        <v>9.4339999999999993</v>
      </c>
      <c r="Q2128" s="16">
        <v>731.72500000000002</v>
      </c>
    </row>
    <row r="2129" spans="1:17" x14ac:dyDescent="0.2">
      <c r="A2129" s="42">
        <f t="shared" si="89"/>
        <v>44174</v>
      </c>
      <c r="B2129" s="16">
        <v>35.56</v>
      </c>
      <c r="C2129" s="16">
        <v>98.813000000000002</v>
      </c>
      <c r="D2129" s="16">
        <v>23.512</v>
      </c>
      <c r="E2129" s="16">
        <v>22.61</v>
      </c>
      <c r="F2129" s="16">
        <v>25.55</v>
      </c>
      <c r="G2129" s="16">
        <v>4.45</v>
      </c>
      <c r="H2129" s="16">
        <v>11.82</v>
      </c>
      <c r="I2129" s="16">
        <v>349.22399999999999</v>
      </c>
      <c r="J2129" s="16">
        <v>2.177</v>
      </c>
      <c r="K2129" s="16">
        <v>12.946</v>
      </c>
      <c r="L2129" s="16">
        <v>21.359000000000002</v>
      </c>
      <c r="M2129" s="139">
        <v>28.570675656877828</v>
      </c>
      <c r="P2129" s="1">
        <v>8.92</v>
      </c>
      <c r="Q2129" s="16">
        <v>732.22500000000002</v>
      </c>
    </row>
    <row r="2130" spans="1:17" x14ac:dyDescent="0.2">
      <c r="A2130" s="42">
        <f t="shared" si="89"/>
        <v>44175</v>
      </c>
      <c r="B2130" s="16">
        <v>0.76200000000000001</v>
      </c>
      <c r="C2130" s="16">
        <v>89.313999999999993</v>
      </c>
      <c r="D2130" s="16">
        <v>24.6</v>
      </c>
      <c r="E2130" s="16">
        <v>22.51</v>
      </c>
      <c r="F2130" s="16">
        <v>28.28</v>
      </c>
      <c r="G2130" s="16">
        <v>3.7570000000000001</v>
      </c>
      <c r="H2130" s="16">
        <v>11.19</v>
      </c>
      <c r="I2130" s="16">
        <v>18.228000000000002</v>
      </c>
      <c r="J2130" s="16">
        <v>3.32</v>
      </c>
      <c r="K2130" s="16">
        <v>14.698</v>
      </c>
      <c r="L2130" s="16">
        <v>21.361000000000001</v>
      </c>
      <c r="M2130" s="139">
        <v>32.428005014657764</v>
      </c>
      <c r="P2130" s="1">
        <v>8.2550000000000008</v>
      </c>
      <c r="Q2130" s="16">
        <v>731.07500000000005</v>
      </c>
    </row>
    <row r="2131" spans="1:17" x14ac:dyDescent="0.2">
      <c r="A2131" s="42">
        <f t="shared" si="89"/>
        <v>44176</v>
      </c>
      <c r="B2131" s="16">
        <v>0</v>
      </c>
      <c r="C2131" s="16">
        <v>81.275999999999996</v>
      </c>
      <c r="D2131" s="16">
        <v>25.033000000000001</v>
      </c>
      <c r="E2131" s="16">
        <v>22.72</v>
      </c>
      <c r="F2131" s="16">
        <v>29.42</v>
      </c>
      <c r="G2131" s="16">
        <v>3.6579999999999999</v>
      </c>
      <c r="H2131" s="16">
        <v>9.5299999999999994</v>
      </c>
      <c r="I2131" s="16">
        <v>19.454000000000001</v>
      </c>
      <c r="J2131" s="16">
        <v>5.1479999999999997</v>
      </c>
      <c r="K2131" s="16">
        <v>21.548999999999999</v>
      </c>
      <c r="L2131" s="16">
        <v>21.594000000000001</v>
      </c>
      <c r="M2131" s="139">
        <v>46.856810093597147</v>
      </c>
      <c r="P2131" s="1">
        <v>11.218999999999999</v>
      </c>
      <c r="Q2131" s="16">
        <v>730.08299999999997</v>
      </c>
    </row>
    <row r="2132" spans="1:17" x14ac:dyDescent="0.2">
      <c r="A2132" s="42">
        <f t="shared" si="89"/>
        <v>44177</v>
      </c>
      <c r="B2132" s="16">
        <v>0</v>
      </c>
      <c r="C2132" s="16">
        <v>82.293999999999997</v>
      </c>
      <c r="D2132" s="16">
        <v>24.881</v>
      </c>
      <c r="E2132" s="16">
        <v>22.69</v>
      </c>
      <c r="F2132" s="16">
        <v>29.52</v>
      </c>
      <c r="G2132" s="16">
        <v>3.806</v>
      </c>
      <c r="H2132" s="16">
        <v>8.49</v>
      </c>
      <c r="I2132" s="16">
        <v>11.903</v>
      </c>
      <c r="J2132" s="16">
        <v>4.8730000000000002</v>
      </c>
      <c r="K2132" s="16">
        <v>20.22</v>
      </c>
      <c r="L2132" s="16">
        <v>21.539000000000001</v>
      </c>
      <c r="M2132" s="139">
        <v>44.264031580939118</v>
      </c>
      <c r="P2132" s="1">
        <v>9.4429999999999996</v>
      </c>
      <c r="Q2132" s="16">
        <v>730.25800000000004</v>
      </c>
    </row>
    <row r="2133" spans="1:17" x14ac:dyDescent="0.2">
      <c r="A2133" s="42">
        <f t="shared" si="89"/>
        <v>44178</v>
      </c>
      <c r="B2133" s="16">
        <v>0</v>
      </c>
      <c r="C2133" s="16">
        <v>87.186000000000007</v>
      </c>
      <c r="D2133" s="16">
        <v>24.706</v>
      </c>
      <c r="E2133" s="16">
        <v>22.52</v>
      </c>
      <c r="F2133" s="16">
        <v>29.31</v>
      </c>
      <c r="G2133" s="16">
        <v>3.1629999999999998</v>
      </c>
      <c r="H2133" s="16">
        <v>10.050000000000001</v>
      </c>
      <c r="I2133" s="16">
        <v>1.8109999999999999</v>
      </c>
      <c r="J2133" s="16">
        <v>4.0270000000000001</v>
      </c>
      <c r="K2133" s="16">
        <v>18.122</v>
      </c>
      <c r="L2133" s="16">
        <v>21.381</v>
      </c>
      <c r="M2133" s="139">
        <v>39.518769110606719</v>
      </c>
      <c r="P2133" s="1">
        <v>8.4809999999999999</v>
      </c>
      <c r="Q2133" s="16">
        <v>730.42499999999995</v>
      </c>
    </row>
    <row r="2134" spans="1:17" x14ac:dyDescent="0.2">
      <c r="A2134" s="42">
        <f t="shared" si="89"/>
        <v>44179</v>
      </c>
      <c r="B2134" s="16">
        <v>0.127</v>
      </c>
      <c r="C2134" s="16">
        <v>90.337000000000003</v>
      </c>
      <c r="D2134" s="16">
        <v>24.388999999999999</v>
      </c>
      <c r="E2134" s="16">
        <v>22.48</v>
      </c>
      <c r="F2134" s="16">
        <v>27.98</v>
      </c>
      <c r="G2134" s="16">
        <v>3.919</v>
      </c>
      <c r="H2134" s="16">
        <v>11.33</v>
      </c>
      <c r="I2134" s="16">
        <v>341.68200000000002</v>
      </c>
      <c r="J2134" s="16">
        <v>4.4459999999999997</v>
      </c>
      <c r="K2134" s="16">
        <v>21.132000000000001</v>
      </c>
      <c r="L2134" s="16">
        <v>21.385000000000002</v>
      </c>
      <c r="M2134" s="139">
        <v>45.848780938770894</v>
      </c>
      <c r="P2134" s="1">
        <v>10.26</v>
      </c>
      <c r="Q2134" s="16">
        <v>730.89599999999996</v>
      </c>
    </row>
    <row r="2135" spans="1:17" x14ac:dyDescent="0.2">
      <c r="A2135" s="42">
        <f t="shared" si="89"/>
        <v>44180</v>
      </c>
      <c r="B2135" s="16">
        <v>0</v>
      </c>
      <c r="C2135" s="16">
        <v>94.54</v>
      </c>
      <c r="D2135" s="16">
        <v>24.077000000000002</v>
      </c>
      <c r="E2135" s="16">
        <v>22.48</v>
      </c>
      <c r="F2135" s="16">
        <v>28.11</v>
      </c>
      <c r="G2135" s="16">
        <v>2.9790000000000001</v>
      </c>
      <c r="H2135" s="16">
        <v>7.9</v>
      </c>
      <c r="I2135" s="16">
        <v>329.45499999999998</v>
      </c>
      <c r="J2135" s="16">
        <v>3.0739999999999998</v>
      </c>
      <c r="K2135" s="16">
        <v>15.565</v>
      </c>
      <c r="L2135" s="16">
        <v>21.312000000000001</v>
      </c>
      <c r="M2135" s="139">
        <v>33.814379902661727</v>
      </c>
      <c r="P2135" s="1">
        <v>8.81</v>
      </c>
      <c r="Q2135" s="16">
        <v>730.05799999999999</v>
      </c>
    </row>
    <row r="2136" spans="1:17" x14ac:dyDescent="0.2">
      <c r="A2136" s="42">
        <f t="shared" si="89"/>
        <v>44181</v>
      </c>
      <c r="B2136" s="16">
        <v>3.4290000000000003</v>
      </c>
      <c r="C2136" s="16">
        <v>98.638000000000005</v>
      </c>
      <c r="D2136" s="16">
        <v>23.806999999999999</v>
      </c>
      <c r="E2136" s="16">
        <v>22.48</v>
      </c>
      <c r="F2136" s="16">
        <v>27.4</v>
      </c>
      <c r="G2136" s="16">
        <v>2.7669999999999999</v>
      </c>
      <c r="H2136" s="16">
        <v>7.94</v>
      </c>
      <c r="I2136" s="16">
        <v>318.43</v>
      </c>
      <c r="J2136" s="16">
        <v>2.3490000000000002</v>
      </c>
      <c r="K2136" s="16">
        <v>12.491</v>
      </c>
      <c r="L2136" s="16">
        <v>21.218</v>
      </c>
      <c r="M2136" s="139">
        <v>27.277267201598054</v>
      </c>
      <c r="P2136" s="1">
        <v>8.0670000000000002</v>
      </c>
      <c r="Q2136" s="16">
        <v>729.69600000000003</v>
      </c>
    </row>
    <row r="2137" spans="1:17" x14ac:dyDescent="0.2">
      <c r="A2137" s="42">
        <f t="shared" si="89"/>
        <v>44182</v>
      </c>
      <c r="B2137" s="16">
        <v>6.35</v>
      </c>
      <c r="C2137" s="16">
        <v>92.152000000000001</v>
      </c>
      <c r="D2137" s="16">
        <v>24.274999999999999</v>
      </c>
      <c r="E2137" s="16">
        <v>22.31</v>
      </c>
      <c r="F2137" s="16">
        <v>27.5</v>
      </c>
      <c r="G2137" s="16">
        <v>3.6709999999999998</v>
      </c>
      <c r="H2137" s="16">
        <v>11.07</v>
      </c>
      <c r="I2137" s="16">
        <v>38.253999999999998</v>
      </c>
      <c r="J2137" s="16">
        <v>2.7040000000000002</v>
      </c>
      <c r="K2137" s="16">
        <v>12.569000000000001</v>
      </c>
      <c r="L2137" s="16">
        <v>21.274999999999999</v>
      </c>
      <c r="M2137" s="139">
        <v>27.938745834438532</v>
      </c>
      <c r="P2137" s="1">
        <v>7.3470000000000004</v>
      </c>
      <c r="Q2137" s="16">
        <v>730.154</v>
      </c>
    </row>
    <row r="2138" spans="1:17" x14ac:dyDescent="0.2">
      <c r="A2138" s="42">
        <f t="shared" si="89"/>
        <v>44183</v>
      </c>
      <c r="B2138" s="16">
        <v>0</v>
      </c>
      <c r="C2138" s="16">
        <v>81.581000000000003</v>
      </c>
      <c r="D2138" s="16">
        <v>25.259</v>
      </c>
      <c r="E2138" s="16">
        <v>22.99</v>
      </c>
      <c r="F2138" s="16">
        <v>29.24</v>
      </c>
      <c r="G2138" s="16">
        <v>3.919</v>
      </c>
      <c r="H2138" s="16">
        <v>12.54</v>
      </c>
      <c r="I2138" s="16">
        <v>27.638000000000002</v>
      </c>
      <c r="J2138" s="16">
        <v>5.1719999999999997</v>
      </c>
      <c r="K2138" s="16">
        <v>21.300999999999998</v>
      </c>
      <c r="L2138" s="16">
        <v>21.408999999999999</v>
      </c>
      <c r="M2138" s="139">
        <v>46.687466033988045</v>
      </c>
      <c r="P2138" s="1">
        <v>11.025</v>
      </c>
      <c r="Q2138" s="16">
        <v>730.53800000000001</v>
      </c>
    </row>
    <row r="2139" spans="1:17" x14ac:dyDescent="0.2">
      <c r="A2139" s="42">
        <f t="shared" si="89"/>
        <v>44184</v>
      </c>
      <c r="B2139" s="16">
        <v>4.4450000000000003</v>
      </c>
      <c r="C2139" s="16">
        <v>89.947000000000003</v>
      </c>
      <c r="D2139" s="16">
        <v>24.324999999999999</v>
      </c>
      <c r="E2139" s="16">
        <v>22.17</v>
      </c>
      <c r="F2139" s="16">
        <v>27.98</v>
      </c>
      <c r="G2139" s="16">
        <v>4.4489999999999998</v>
      </c>
      <c r="H2139" s="16">
        <v>11.84</v>
      </c>
      <c r="I2139" s="16">
        <v>44.033999999999999</v>
      </c>
      <c r="J2139" s="16">
        <v>2.6339999999999999</v>
      </c>
      <c r="K2139" s="16">
        <v>11.211</v>
      </c>
      <c r="L2139" s="16">
        <v>21.291</v>
      </c>
      <c r="M2139" s="139">
        <v>24.651311077261497</v>
      </c>
      <c r="P2139" s="1">
        <v>5.3230000000000004</v>
      </c>
      <c r="Q2139" s="16">
        <v>729.70399999999995</v>
      </c>
    </row>
    <row r="2140" spans="1:17" x14ac:dyDescent="0.2">
      <c r="A2140" s="42">
        <f t="shared" si="89"/>
        <v>44185</v>
      </c>
      <c r="B2140" s="16">
        <v>0</v>
      </c>
      <c r="C2140" s="16">
        <v>86.067999999999998</v>
      </c>
      <c r="D2140" s="16">
        <v>24.827000000000002</v>
      </c>
      <c r="E2140" s="16">
        <v>22.79</v>
      </c>
      <c r="F2140" s="16">
        <v>28.59</v>
      </c>
      <c r="G2140" s="16">
        <v>3.8319999999999999</v>
      </c>
      <c r="H2140" s="16">
        <v>11.17</v>
      </c>
      <c r="I2140" s="16">
        <v>27.677</v>
      </c>
      <c r="J2140" s="16">
        <v>4.3940000000000001</v>
      </c>
      <c r="K2140" s="16">
        <v>18.670999999999999</v>
      </c>
      <c r="L2140" s="16">
        <v>21.390999999999998</v>
      </c>
      <c r="M2140" s="139">
        <v>40.90557599876275</v>
      </c>
      <c r="P2140" s="1">
        <v>9.67</v>
      </c>
      <c r="Q2140" s="16">
        <v>729.54200000000003</v>
      </c>
    </row>
    <row r="2141" spans="1:17" x14ac:dyDescent="0.2">
      <c r="A2141" s="42">
        <f t="shared" si="89"/>
        <v>44186</v>
      </c>
      <c r="B2141" s="16">
        <v>0</v>
      </c>
      <c r="C2141" s="16">
        <v>88.013000000000005</v>
      </c>
      <c r="D2141" s="16">
        <v>24.748000000000001</v>
      </c>
      <c r="E2141" s="16">
        <v>22.89</v>
      </c>
      <c r="F2141" s="16">
        <v>29.24</v>
      </c>
      <c r="G2141" s="16">
        <v>3.8530000000000002</v>
      </c>
      <c r="H2141" s="16">
        <v>9.17</v>
      </c>
      <c r="I2141" s="16">
        <v>13.541</v>
      </c>
      <c r="J2141" s="16">
        <v>3.2890000000000001</v>
      </c>
      <c r="K2141" s="16">
        <v>13.756</v>
      </c>
      <c r="L2141" s="16">
        <v>21.359000000000002</v>
      </c>
      <c r="M2141" s="139">
        <v>30.360279486818378</v>
      </c>
      <c r="P2141" s="1">
        <v>6.71</v>
      </c>
      <c r="Q2141" s="16">
        <v>730.57100000000003</v>
      </c>
    </row>
    <row r="2142" spans="1:17" x14ac:dyDescent="0.2">
      <c r="A2142" s="42">
        <f t="shared" si="89"/>
        <v>44187</v>
      </c>
      <c r="B2142" s="16">
        <v>0</v>
      </c>
      <c r="C2142" s="16">
        <v>85.795000000000002</v>
      </c>
      <c r="D2142" s="16">
        <v>25.297999999999998</v>
      </c>
      <c r="E2142" s="16">
        <v>23.03</v>
      </c>
      <c r="F2142" s="16">
        <v>30.17</v>
      </c>
      <c r="G2142" s="16">
        <v>3.488</v>
      </c>
      <c r="H2142" s="16">
        <v>11.9</v>
      </c>
      <c r="I2142" s="16">
        <v>25.391999999999999</v>
      </c>
      <c r="J2142" s="16">
        <v>4.3109999999999999</v>
      </c>
      <c r="K2142" s="16">
        <v>18.765000000000001</v>
      </c>
      <c r="L2142" s="16">
        <v>21.318000000000001</v>
      </c>
      <c r="M2142" s="139">
        <v>41.466484996202716</v>
      </c>
      <c r="P2142" s="1">
        <v>9.4649999999999999</v>
      </c>
      <c r="Q2142" s="16">
        <v>730.60400000000004</v>
      </c>
    </row>
    <row r="2143" spans="1:17" x14ac:dyDescent="0.2">
      <c r="A2143" s="42">
        <f t="shared" si="89"/>
        <v>44188</v>
      </c>
      <c r="B2143" s="16">
        <v>0.127</v>
      </c>
      <c r="C2143" s="16">
        <v>90.162999999999997</v>
      </c>
      <c r="D2143" s="16">
        <v>24.855</v>
      </c>
      <c r="E2143" s="16">
        <v>23.51</v>
      </c>
      <c r="F2143" s="16">
        <v>27.53</v>
      </c>
      <c r="G2143" s="16">
        <v>4.6500000000000004</v>
      </c>
      <c r="H2143" s="16">
        <v>11.56</v>
      </c>
      <c r="I2143" s="16">
        <v>47.658999999999999</v>
      </c>
      <c r="J2143" s="16">
        <v>3.3839999999999999</v>
      </c>
      <c r="K2143" s="16">
        <v>15.586</v>
      </c>
      <c r="L2143" s="16">
        <v>21.276</v>
      </c>
      <c r="M2143" s="139">
        <v>34.557420164211898</v>
      </c>
      <c r="P2143" s="1">
        <v>7.415</v>
      </c>
      <c r="Q2143" s="16">
        <v>729.95</v>
      </c>
    </row>
    <row r="2144" spans="1:17" x14ac:dyDescent="0.2">
      <c r="A2144" s="42">
        <f t="shared" si="89"/>
        <v>44189</v>
      </c>
      <c r="B2144" s="16">
        <v>0</v>
      </c>
      <c r="C2144" s="16">
        <v>86.941000000000003</v>
      </c>
      <c r="D2144" s="16">
        <v>25.015000000000001</v>
      </c>
      <c r="E2144" s="16">
        <v>22.55</v>
      </c>
      <c r="F2144" s="16">
        <v>29.38</v>
      </c>
      <c r="G2144" s="16">
        <v>3.5089999999999999</v>
      </c>
      <c r="H2144" s="16">
        <v>9.6999999999999993</v>
      </c>
      <c r="I2144" s="16">
        <v>5.641</v>
      </c>
      <c r="J2144" s="16">
        <v>4.4610000000000003</v>
      </c>
      <c r="K2144" s="16">
        <v>19.526</v>
      </c>
      <c r="L2144" s="16">
        <v>21.442</v>
      </c>
      <c r="M2144" s="139">
        <v>42.332731701121553</v>
      </c>
      <c r="P2144" s="1">
        <v>9.9939999999999998</v>
      </c>
      <c r="Q2144" s="16">
        <v>729.99199999999996</v>
      </c>
    </row>
    <row r="2145" spans="1:17" x14ac:dyDescent="0.2">
      <c r="A2145" s="42">
        <f t="shared" si="89"/>
        <v>44190</v>
      </c>
      <c r="B2145" s="16">
        <v>7.7469999999999999</v>
      </c>
      <c r="C2145" s="16">
        <v>99.872</v>
      </c>
      <c r="D2145" s="16">
        <v>22.652999999999999</v>
      </c>
      <c r="E2145" s="16">
        <v>21.15</v>
      </c>
      <c r="F2145" s="16">
        <v>24.29</v>
      </c>
      <c r="G2145" s="16">
        <v>3.7919999999999998</v>
      </c>
      <c r="H2145" s="16">
        <v>10.7</v>
      </c>
      <c r="I2145" s="16">
        <v>324.03300000000002</v>
      </c>
      <c r="J2145" s="16">
        <v>1.1299999999999999</v>
      </c>
      <c r="K2145" s="16">
        <v>7.641</v>
      </c>
      <c r="L2145" s="16">
        <v>21.414999999999999</v>
      </c>
      <c r="M2145" s="139">
        <v>16.892761146251921</v>
      </c>
      <c r="P2145" s="1">
        <v>4.7489999999999997</v>
      </c>
      <c r="Q2145" s="16">
        <v>730.72900000000004</v>
      </c>
    </row>
    <row r="2146" spans="1:17" x14ac:dyDescent="0.2">
      <c r="A2146" s="42">
        <f t="shared" si="89"/>
        <v>44191</v>
      </c>
      <c r="B2146" s="16">
        <v>1.016</v>
      </c>
      <c r="C2146" s="16">
        <v>90.986999999999995</v>
      </c>
      <c r="D2146" s="16">
        <v>23.800999999999998</v>
      </c>
      <c r="E2146" s="16">
        <v>20.81</v>
      </c>
      <c r="F2146" s="16">
        <v>27.36</v>
      </c>
      <c r="G2146" s="16">
        <v>3.887</v>
      </c>
      <c r="H2146" s="16">
        <v>8.84</v>
      </c>
      <c r="I2146" s="16">
        <v>337.63299999999998</v>
      </c>
      <c r="J2146" s="16">
        <v>4.2249999999999996</v>
      </c>
      <c r="K2146" s="16">
        <v>20.664000000000001</v>
      </c>
      <c r="L2146" s="16">
        <v>21.445</v>
      </c>
      <c r="M2146" s="139">
        <v>44.671494124365921</v>
      </c>
      <c r="P2146" s="1">
        <v>11.814</v>
      </c>
      <c r="Q2146" s="16">
        <v>730.16700000000003</v>
      </c>
    </row>
    <row r="2147" spans="1:17" x14ac:dyDescent="0.2">
      <c r="A2147" s="42">
        <f t="shared" si="89"/>
        <v>44192</v>
      </c>
      <c r="B2147" s="16">
        <v>12.065000000000001</v>
      </c>
      <c r="C2147" s="16">
        <v>94.966999999999999</v>
      </c>
      <c r="D2147" s="16">
        <v>22.855</v>
      </c>
      <c r="E2147" s="16">
        <v>20.7</v>
      </c>
      <c r="F2147" s="16">
        <v>26.61</v>
      </c>
      <c r="G2147" s="16">
        <v>2.839</v>
      </c>
      <c r="H2147" s="16">
        <v>9.82</v>
      </c>
      <c r="I2147" s="16">
        <v>332.95499999999998</v>
      </c>
      <c r="J2147" s="16">
        <v>2.681</v>
      </c>
      <c r="K2147" s="16">
        <v>14.369</v>
      </c>
      <c r="L2147" s="16">
        <v>21.446000000000002</v>
      </c>
      <c r="M2147" s="139">
        <v>31.911592032880392</v>
      </c>
      <c r="P2147" s="1">
        <v>8.6620000000000008</v>
      </c>
      <c r="Q2147" s="16">
        <v>730.45799999999997</v>
      </c>
    </row>
    <row r="2148" spans="1:17" x14ac:dyDescent="0.2">
      <c r="A2148" s="42">
        <f t="shared" si="89"/>
        <v>44193</v>
      </c>
      <c r="B2148" s="16">
        <v>4.8259999999999996</v>
      </c>
      <c r="C2148" s="16">
        <v>97.102999999999994</v>
      </c>
      <c r="D2148" s="16">
        <v>22.904</v>
      </c>
      <c r="E2148" s="16">
        <v>21.39</v>
      </c>
      <c r="F2148" s="16">
        <v>27.53</v>
      </c>
      <c r="G2148" s="16">
        <v>2.1539999999999999</v>
      </c>
      <c r="H2148" s="16">
        <v>6.84</v>
      </c>
      <c r="I2148" s="16">
        <v>319.988</v>
      </c>
      <c r="J2148" s="16">
        <v>2.0960000000000001</v>
      </c>
      <c r="K2148" s="16">
        <v>11.531000000000001</v>
      </c>
      <c r="L2148" s="16">
        <v>21.43</v>
      </c>
      <c r="M2148" s="139">
        <v>25.696405845134855</v>
      </c>
      <c r="P2148" s="1">
        <v>7.5259999999999998</v>
      </c>
      <c r="Q2148" s="16">
        <v>730.79600000000005</v>
      </c>
    </row>
    <row r="2149" spans="1:17" x14ac:dyDescent="0.2">
      <c r="A2149" s="42">
        <f t="shared" si="89"/>
        <v>44194</v>
      </c>
      <c r="B2149" s="16">
        <v>0.38100000000000001</v>
      </c>
      <c r="C2149" s="16">
        <v>96.448999999999998</v>
      </c>
      <c r="D2149" s="16">
        <v>23.045000000000002</v>
      </c>
      <c r="E2149" s="16">
        <v>20.98</v>
      </c>
      <c r="F2149" s="16">
        <v>27.02</v>
      </c>
      <c r="G2149" s="16">
        <v>2.62</v>
      </c>
      <c r="H2149" s="16">
        <v>7.86</v>
      </c>
      <c r="I2149" s="16">
        <v>316.06599999999997</v>
      </c>
      <c r="J2149" s="16">
        <v>2.988</v>
      </c>
      <c r="K2149" s="16">
        <v>15.837</v>
      </c>
      <c r="L2149" s="16">
        <v>21.411000000000001</v>
      </c>
      <c r="M2149" s="139">
        <v>34.37658490055788</v>
      </c>
      <c r="P2149" s="1">
        <v>9.9710000000000001</v>
      </c>
      <c r="Q2149" s="16">
        <v>730.6</v>
      </c>
    </row>
    <row r="2150" spans="1:17" x14ac:dyDescent="0.2">
      <c r="A2150" s="42">
        <f t="shared" si="89"/>
        <v>44195</v>
      </c>
      <c r="B2150" s="16">
        <v>9.6519999999999992</v>
      </c>
      <c r="C2150" s="16">
        <v>95.563000000000002</v>
      </c>
      <c r="D2150" s="16">
        <v>23.408999999999999</v>
      </c>
      <c r="E2150" s="16">
        <v>21.9</v>
      </c>
      <c r="F2150" s="16">
        <v>27.29</v>
      </c>
      <c r="G2150" s="16">
        <v>2.41</v>
      </c>
      <c r="H2150" s="16">
        <v>8.51</v>
      </c>
      <c r="I2150" s="16">
        <v>327.66399999999999</v>
      </c>
      <c r="J2150" s="16">
        <v>3.069</v>
      </c>
      <c r="K2150" s="16">
        <v>15.907</v>
      </c>
      <c r="L2150" s="16">
        <v>21.411999999999999</v>
      </c>
      <c r="M2150" s="139">
        <v>34.672591404752175</v>
      </c>
      <c r="P2150" s="1">
        <v>9.3049999999999997</v>
      </c>
      <c r="Q2150" s="16">
        <v>730.51700000000005</v>
      </c>
    </row>
    <row r="2151" spans="1:17" x14ac:dyDescent="0.2">
      <c r="A2151" s="42">
        <f t="shared" si="89"/>
        <v>44196</v>
      </c>
      <c r="B2151" s="16">
        <v>0.127</v>
      </c>
      <c r="C2151" s="16">
        <v>90.522999999999996</v>
      </c>
      <c r="D2151" s="16">
        <v>23.963999999999999</v>
      </c>
      <c r="E2151" s="16">
        <v>21.87</v>
      </c>
      <c r="F2151" s="16">
        <v>27.6</v>
      </c>
      <c r="G2151" s="16">
        <v>2.5859999999999999</v>
      </c>
      <c r="H2151" s="16">
        <v>7.51</v>
      </c>
      <c r="I2151" s="16">
        <v>0.95899999999999996</v>
      </c>
      <c r="J2151" s="16">
        <v>2.9980000000000002</v>
      </c>
      <c r="K2151" s="16">
        <v>14.597</v>
      </c>
      <c r="L2151" s="16">
        <v>21.434999999999999</v>
      </c>
      <c r="M2151" s="139">
        <v>31.970430453591518</v>
      </c>
      <c r="P2151" s="1">
        <v>6.9870000000000001</v>
      </c>
      <c r="Q2151" s="16">
        <v>730.36300000000006</v>
      </c>
    </row>
    <row r="2152" spans="1:17" x14ac:dyDescent="0.2">
      <c r="A2152" s="42"/>
    </row>
    <row r="2153" spans="1:17" x14ac:dyDescent="0.2">
      <c r="A2153" s="42"/>
    </row>
    <row r="2154" spans="1:17" x14ac:dyDescent="0.2">
      <c r="A2154" s="42"/>
    </row>
    <row r="2155" spans="1:17" x14ac:dyDescent="0.2">
      <c r="A2155" s="42"/>
    </row>
    <row r="2156" spans="1:17" x14ac:dyDescent="0.2">
      <c r="A2156" s="42"/>
    </row>
    <row r="2157" spans="1:17" x14ac:dyDescent="0.2">
      <c r="A2157" s="42"/>
    </row>
    <row r="2158" spans="1:17" x14ac:dyDescent="0.2">
      <c r="A2158" s="42"/>
    </row>
    <row r="2159" spans="1:17" x14ac:dyDescent="0.2">
      <c r="A2159" s="42"/>
    </row>
    <row r="2160" spans="1:17" x14ac:dyDescent="0.2">
      <c r="A2160" s="42"/>
    </row>
    <row r="2161" spans="1:1" x14ac:dyDescent="0.2">
      <c r="A2161" s="42"/>
    </row>
    <row r="2162" spans="1:1" x14ac:dyDescent="0.2">
      <c r="A2162" s="42"/>
    </row>
    <row r="2163" spans="1:1" x14ac:dyDescent="0.2">
      <c r="A2163" s="42"/>
    </row>
    <row r="2164" spans="1:1" x14ac:dyDescent="0.2">
      <c r="A2164" s="42"/>
    </row>
    <row r="2165" spans="1:1" x14ac:dyDescent="0.2">
      <c r="A2165" s="42"/>
    </row>
    <row r="2166" spans="1:1" x14ac:dyDescent="0.2">
      <c r="A2166" s="42"/>
    </row>
    <row r="2167" spans="1:1" x14ac:dyDescent="0.2">
      <c r="A2167" s="42"/>
    </row>
    <row r="2168" spans="1:1" x14ac:dyDescent="0.2">
      <c r="A2168" s="42"/>
    </row>
    <row r="2169" spans="1:1" x14ac:dyDescent="0.2">
      <c r="A2169" s="42"/>
    </row>
    <row r="2170" spans="1:1" x14ac:dyDescent="0.2">
      <c r="A2170" s="42"/>
    </row>
    <row r="2171" spans="1:1" x14ac:dyDescent="0.2">
      <c r="A2171" s="42"/>
    </row>
    <row r="2172" spans="1:1" x14ac:dyDescent="0.2">
      <c r="A2172" s="42"/>
    </row>
    <row r="2173" spans="1:1" x14ac:dyDescent="0.2">
      <c r="A2173" s="42"/>
    </row>
    <row r="2174" spans="1:1" x14ac:dyDescent="0.2">
      <c r="A2174" s="42"/>
    </row>
    <row r="2175" spans="1:1" x14ac:dyDescent="0.2">
      <c r="A2175" s="42"/>
    </row>
    <row r="2176" spans="1:1" x14ac:dyDescent="0.2">
      <c r="A2176" s="42"/>
    </row>
    <row r="2177" spans="1:31" x14ac:dyDescent="0.2">
      <c r="A2177" s="42"/>
    </row>
    <row r="2178" spans="1:31" x14ac:dyDescent="0.2">
      <c r="A2178" s="42"/>
    </row>
    <row r="2179" spans="1:31" x14ac:dyDescent="0.2">
      <c r="A2179" s="42"/>
    </row>
    <row r="2180" spans="1:31" x14ac:dyDescent="0.2">
      <c r="A2180" s="42"/>
    </row>
    <row r="2181" spans="1:31" x14ac:dyDescent="0.2">
      <c r="A2181" s="42"/>
    </row>
    <row r="2182" spans="1:31" x14ac:dyDescent="0.2">
      <c r="A2182" s="42"/>
    </row>
    <row r="2183" spans="1:31" x14ac:dyDescent="0.2">
      <c r="A2183" s="42"/>
    </row>
    <row r="2184" spans="1:31" x14ac:dyDescent="0.2">
      <c r="A2184" s="42"/>
    </row>
    <row r="2185" spans="1:31" x14ac:dyDescent="0.2">
      <c r="A2185" s="42"/>
    </row>
    <row r="2186" spans="1:31" x14ac:dyDescent="0.2">
      <c r="A2186" s="42"/>
    </row>
    <row r="2187" spans="1:31" x14ac:dyDescent="0.2">
      <c r="A2187" s="42"/>
    </row>
    <row r="2188" spans="1:31" ht="15.75" x14ac:dyDescent="0.25">
      <c r="A2188" s="42"/>
      <c r="T2188" s="5" t="s">
        <v>2</v>
      </c>
      <c r="U2188" s="5" t="s">
        <v>3</v>
      </c>
      <c r="V2188" s="5" t="s">
        <v>4</v>
      </c>
      <c r="W2188" s="5" t="s">
        <v>5</v>
      </c>
      <c r="X2188" s="5" t="s">
        <v>6</v>
      </c>
      <c r="Y2188" s="5" t="s">
        <v>16</v>
      </c>
      <c r="Z2188" s="5" t="s">
        <v>17</v>
      </c>
      <c r="AA2188" s="5" t="s">
        <v>7</v>
      </c>
      <c r="AB2188" s="5" t="s">
        <v>8</v>
      </c>
      <c r="AC2188" s="5" t="s">
        <v>9</v>
      </c>
      <c r="AD2188" s="5" t="s">
        <v>10</v>
      </c>
      <c r="AE2188" s="5" t="s">
        <v>11</v>
      </c>
    </row>
    <row r="2189" spans="1:31" x14ac:dyDescent="0.2">
      <c r="A2189" s="42"/>
      <c r="T2189" s="1"/>
      <c r="U2189" s="1"/>
      <c r="V2189" s="1"/>
      <c r="W2189" s="1"/>
      <c r="X2189" s="1"/>
      <c r="Y2189" s="1"/>
      <c r="Z2189" s="1"/>
      <c r="AA2189" s="1"/>
      <c r="AB2189" s="1"/>
      <c r="AC2189" s="1"/>
      <c r="AD2189" s="1"/>
      <c r="AE2189" s="1"/>
    </row>
    <row r="2190" spans="1:31" x14ac:dyDescent="0.2">
      <c r="A2190" s="42"/>
      <c r="T2190" s="1"/>
      <c r="U2190" s="1"/>
      <c r="V2190" s="1"/>
      <c r="W2190" s="1"/>
      <c r="X2190" s="1"/>
      <c r="Y2190" s="1"/>
      <c r="Z2190" s="1"/>
      <c r="AA2190" s="1"/>
      <c r="AB2190" s="1"/>
      <c r="AC2190" s="1"/>
      <c r="AD2190" s="1"/>
      <c r="AE2190" s="1"/>
    </row>
    <row r="2191" spans="1:31" x14ac:dyDescent="0.2">
      <c r="A2191" s="42"/>
      <c r="T2191" s="1"/>
      <c r="U2191" s="1"/>
      <c r="V2191" s="1"/>
      <c r="W2191" s="1"/>
      <c r="X2191" s="1"/>
      <c r="Y2191" s="1"/>
      <c r="Z2191" s="1"/>
      <c r="AA2191" s="1"/>
      <c r="AB2191" s="1"/>
      <c r="AC2191" s="1"/>
      <c r="AD2191" s="1"/>
      <c r="AE2191" s="1"/>
    </row>
    <row r="2192" spans="1:31" x14ac:dyDescent="0.2">
      <c r="A2192" s="42"/>
      <c r="T2192" s="1"/>
      <c r="U2192" s="1"/>
      <c r="V2192" s="1"/>
      <c r="W2192" s="1"/>
      <c r="X2192" s="1"/>
      <c r="Y2192" s="1"/>
      <c r="Z2192" s="1"/>
      <c r="AA2192" s="1"/>
      <c r="AB2192" s="1"/>
      <c r="AC2192" s="1"/>
      <c r="AD2192" s="1"/>
      <c r="AE2192" s="1"/>
    </row>
    <row r="2193" spans="1:31" x14ac:dyDescent="0.2">
      <c r="A2193" s="42"/>
      <c r="T2193" s="1"/>
      <c r="U2193" s="1"/>
      <c r="V2193" s="1"/>
      <c r="W2193" s="1"/>
      <c r="X2193" s="1"/>
      <c r="Y2193" s="1"/>
      <c r="Z2193" s="1"/>
      <c r="AA2193" s="1"/>
      <c r="AB2193" s="1"/>
      <c r="AC2193" s="1"/>
      <c r="AD2193" s="1"/>
      <c r="AE2193" s="1"/>
    </row>
    <row r="2194" spans="1:31" x14ac:dyDescent="0.2">
      <c r="A2194" s="42"/>
      <c r="T2194" s="1"/>
      <c r="U2194" s="1"/>
      <c r="V2194" s="1"/>
      <c r="W2194" s="1"/>
      <c r="X2194" s="1"/>
      <c r="Y2194" s="1"/>
      <c r="Z2194" s="1"/>
      <c r="AA2194" s="1"/>
      <c r="AB2194" s="1"/>
      <c r="AC2194" s="1"/>
      <c r="AD2194" s="1"/>
      <c r="AE2194" s="1"/>
    </row>
    <row r="2195" spans="1:31" x14ac:dyDescent="0.2">
      <c r="A2195" s="42"/>
      <c r="T2195" s="1"/>
      <c r="U2195" s="1"/>
      <c r="V2195" s="1"/>
      <c r="W2195" s="1"/>
      <c r="X2195" s="1"/>
      <c r="Y2195" s="1"/>
      <c r="Z2195" s="1"/>
      <c r="AA2195" s="1"/>
      <c r="AB2195" s="1"/>
      <c r="AC2195" s="1"/>
      <c r="AD2195" s="1"/>
      <c r="AE2195" s="1"/>
    </row>
    <row r="2196" spans="1:31" x14ac:dyDescent="0.2">
      <c r="A2196" s="42"/>
      <c r="T2196" s="1"/>
      <c r="U2196" s="1"/>
      <c r="V2196" s="1"/>
      <c r="W2196" s="1"/>
      <c r="X2196" s="1"/>
      <c r="Y2196" s="1"/>
      <c r="Z2196" s="1"/>
      <c r="AA2196" s="1"/>
      <c r="AB2196" s="1"/>
      <c r="AC2196" s="1"/>
      <c r="AD2196" s="1"/>
      <c r="AE2196" s="1"/>
    </row>
    <row r="2197" spans="1:31" x14ac:dyDescent="0.2">
      <c r="A2197" s="42"/>
      <c r="T2197" s="1"/>
      <c r="U2197" s="1"/>
      <c r="V2197" s="1"/>
      <c r="W2197" s="1"/>
      <c r="X2197" s="1"/>
      <c r="Y2197" s="1"/>
      <c r="Z2197" s="1"/>
      <c r="AA2197" s="1"/>
      <c r="AB2197" s="1"/>
      <c r="AC2197" s="1"/>
      <c r="AD2197" s="1"/>
      <c r="AE2197" s="1"/>
    </row>
    <row r="2198" spans="1:31" x14ac:dyDescent="0.2">
      <c r="A2198" s="42"/>
      <c r="T2198" s="1"/>
      <c r="U2198" s="1"/>
      <c r="V2198" s="1"/>
      <c r="W2198" s="1"/>
      <c r="X2198" s="1"/>
      <c r="Y2198" s="1"/>
      <c r="Z2198" s="1"/>
      <c r="AA2198" s="1"/>
      <c r="AB2198" s="1"/>
      <c r="AC2198" s="1"/>
      <c r="AD2198" s="1"/>
      <c r="AE2198" s="1"/>
    </row>
    <row r="2199" spans="1:31" x14ac:dyDescent="0.2">
      <c r="A2199" s="42"/>
      <c r="T2199" s="1"/>
      <c r="U2199" s="1"/>
      <c r="V2199" s="1"/>
      <c r="W2199" s="1"/>
      <c r="X2199" s="1"/>
      <c r="Y2199" s="1"/>
      <c r="Z2199" s="1"/>
      <c r="AA2199" s="1"/>
      <c r="AB2199" s="1"/>
      <c r="AC2199" s="1"/>
      <c r="AD2199" s="1"/>
      <c r="AE2199" s="1"/>
    </row>
    <row r="2200" spans="1:31" x14ac:dyDescent="0.2">
      <c r="A2200" s="42"/>
      <c r="T2200" s="1"/>
      <c r="U2200" s="1"/>
      <c r="V2200" s="1"/>
      <c r="W2200" s="1"/>
      <c r="X2200" s="1"/>
      <c r="Y2200" s="1"/>
      <c r="Z2200" s="1"/>
      <c r="AA2200" s="1"/>
      <c r="AB2200" s="1"/>
      <c r="AC2200" s="1"/>
      <c r="AD2200" s="1"/>
      <c r="AE2200" s="1"/>
    </row>
    <row r="2201" spans="1:31" x14ac:dyDescent="0.2">
      <c r="A2201" s="42"/>
      <c r="T2201" s="1"/>
      <c r="U2201" s="1"/>
      <c r="V2201" s="1"/>
      <c r="W2201" s="1"/>
      <c r="X2201" s="1"/>
      <c r="Y2201" s="1"/>
      <c r="Z2201" s="1"/>
      <c r="AA2201" s="1"/>
      <c r="AB2201" s="1"/>
      <c r="AC2201" s="1"/>
      <c r="AD2201" s="1"/>
      <c r="AE2201" s="1"/>
    </row>
    <row r="2202" spans="1:31" x14ac:dyDescent="0.2">
      <c r="A2202" s="42"/>
      <c r="T2202" s="1"/>
      <c r="U2202" s="1"/>
      <c r="V2202" s="1"/>
      <c r="W2202" s="1"/>
      <c r="X2202" s="1"/>
      <c r="Y2202" s="1"/>
      <c r="Z2202" s="1"/>
      <c r="AA2202" s="1"/>
      <c r="AB2202" s="1"/>
      <c r="AC2202" s="1"/>
      <c r="AD2202" s="1"/>
      <c r="AE2202" s="1"/>
    </row>
    <row r="2203" spans="1:31" x14ac:dyDescent="0.2">
      <c r="A2203" s="42"/>
      <c r="T2203" s="1"/>
      <c r="U2203" s="1"/>
      <c r="V2203" s="1"/>
      <c r="W2203" s="1"/>
      <c r="X2203" s="1"/>
      <c r="Y2203" s="1"/>
      <c r="Z2203" s="1"/>
      <c r="AA2203" s="1"/>
      <c r="AB2203" s="1"/>
      <c r="AC2203" s="1"/>
      <c r="AD2203" s="1"/>
      <c r="AE2203" s="1"/>
    </row>
    <row r="2204" spans="1:31" x14ac:dyDescent="0.2">
      <c r="A2204" s="42"/>
      <c r="T2204" s="1"/>
      <c r="U2204" s="1"/>
      <c r="V2204" s="1"/>
      <c r="W2204" s="1"/>
      <c r="X2204" s="1"/>
      <c r="Y2204" s="1"/>
      <c r="Z2204" s="1"/>
      <c r="AA2204" s="1"/>
      <c r="AB2204" s="1"/>
      <c r="AC2204" s="1"/>
      <c r="AD2204" s="1"/>
      <c r="AE2204" s="1"/>
    </row>
    <row r="2205" spans="1:31" x14ac:dyDescent="0.2">
      <c r="A2205" s="42"/>
      <c r="T2205" s="1"/>
      <c r="U2205" s="1"/>
      <c r="V2205" s="1"/>
      <c r="W2205" s="1"/>
      <c r="X2205" s="1"/>
      <c r="Y2205" s="1"/>
      <c r="Z2205" s="1"/>
      <c r="AA2205" s="1"/>
      <c r="AB2205" s="1"/>
      <c r="AC2205" s="1"/>
      <c r="AD2205" s="1"/>
      <c r="AE2205" s="1"/>
    </row>
    <row r="2206" spans="1:31" x14ac:dyDescent="0.2">
      <c r="A2206" s="42"/>
      <c r="T2206" s="1"/>
      <c r="U2206" s="1"/>
      <c r="V2206" s="1"/>
      <c r="W2206" s="1"/>
      <c r="X2206" s="1"/>
      <c r="Y2206" s="1"/>
      <c r="Z2206" s="1"/>
      <c r="AA2206" s="1"/>
      <c r="AB2206" s="1"/>
      <c r="AC2206" s="1"/>
      <c r="AD2206" s="1"/>
      <c r="AE2206" s="1"/>
    </row>
    <row r="2207" spans="1:31" x14ac:dyDescent="0.2">
      <c r="A2207" s="42"/>
      <c r="T2207" s="1"/>
      <c r="U2207" s="1"/>
      <c r="V2207" s="1"/>
      <c r="W2207" s="1"/>
      <c r="X2207" s="1"/>
      <c r="Y2207" s="1"/>
      <c r="Z2207" s="1"/>
      <c r="AA2207" s="1"/>
      <c r="AB2207" s="1"/>
      <c r="AC2207" s="1"/>
      <c r="AD2207" s="1"/>
      <c r="AE2207" s="1"/>
    </row>
    <row r="2208" spans="1:31" x14ac:dyDescent="0.2">
      <c r="A2208" s="42"/>
      <c r="T2208" s="1"/>
      <c r="U2208" s="1"/>
      <c r="V2208" s="1"/>
      <c r="W2208" s="1"/>
      <c r="X2208" s="1"/>
      <c r="Y2208" s="1"/>
      <c r="Z2208" s="1"/>
      <c r="AA2208" s="1"/>
      <c r="AB2208" s="1"/>
      <c r="AC2208" s="1"/>
      <c r="AD2208" s="1"/>
      <c r="AE2208" s="1"/>
    </row>
    <row r="2209" spans="1:31" x14ac:dyDescent="0.2">
      <c r="A2209" s="42"/>
      <c r="T2209" s="1"/>
      <c r="U2209" s="1"/>
      <c r="V2209" s="1"/>
      <c r="W2209" s="1"/>
      <c r="X2209" s="1"/>
      <c r="Y2209" s="1"/>
      <c r="Z2209" s="1"/>
      <c r="AA2209" s="1"/>
      <c r="AB2209" s="1"/>
      <c r="AC2209" s="1"/>
      <c r="AD2209" s="1"/>
      <c r="AE2209" s="1"/>
    </row>
    <row r="2210" spans="1:31" x14ac:dyDescent="0.2">
      <c r="A2210" s="42"/>
      <c r="T2210" s="1"/>
      <c r="U2210" s="1"/>
      <c r="V2210" s="1"/>
      <c r="W2210" s="1"/>
      <c r="X2210" s="1"/>
      <c r="Y2210" s="1"/>
      <c r="Z2210" s="1"/>
      <c r="AA2210" s="1"/>
      <c r="AB2210" s="1"/>
      <c r="AC2210" s="1"/>
      <c r="AD2210" s="1"/>
      <c r="AE2210" s="1"/>
    </row>
    <row r="2211" spans="1:31" x14ac:dyDescent="0.2">
      <c r="A2211" s="42"/>
      <c r="T2211" s="1"/>
      <c r="U2211" s="1"/>
      <c r="V2211" s="1"/>
      <c r="W2211" s="1"/>
      <c r="X2211" s="1"/>
      <c r="Y2211" s="1"/>
      <c r="Z2211" s="1"/>
      <c r="AA2211" s="1"/>
      <c r="AB2211" s="1"/>
      <c r="AC2211" s="1"/>
      <c r="AD2211" s="1"/>
      <c r="AE2211" s="1"/>
    </row>
    <row r="2212" spans="1:31" x14ac:dyDescent="0.2">
      <c r="A2212" s="42"/>
      <c r="T2212" s="1"/>
      <c r="U2212" s="1"/>
      <c r="V2212" s="1"/>
      <c r="W2212" s="1"/>
      <c r="X2212" s="1"/>
      <c r="Y2212" s="1"/>
      <c r="Z2212" s="1"/>
      <c r="AA2212" s="1"/>
      <c r="AB2212" s="1"/>
      <c r="AC2212" s="1"/>
      <c r="AD2212" s="1"/>
      <c r="AE2212" s="1"/>
    </row>
    <row r="2213" spans="1:31" x14ac:dyDescent="0.2">
      <c r="A2213" s="42"/>
      <c r="T2213" s="1"/>
      <c r="U2213" s="1"/>
      <c r="V2213" s="1"/>
      <c r="W2213" s="1"/>
      <c r="X2213" s="1"/>
      <c r="Y2213" s="1"/>
      <c r="Z2213" s="1"/>
      <c r="AA2213" s="1"/>
      <c r="AB2213" s="1"/>
      <c r="AC2213" s="1"/>
      <c r="AD2213" s="1"/>
      <c r="AE2213" s="1"/>
    </row>
    <row r="2214" spans="1:31" x14ac:dyDescent="0.2">
      <c r="A2214" s="42"/>
      <c r="T2214" s="1"/>
      <c r="U2214" s="1"/>
      <c r="V2214" s="1"/>
      <c r="W2214" s="1"/>
      <c r="X2214" s="1"/>
      <c r="Y2214" s="1"/>
      <c r="Z2214" s="1"/>
      <c r="AA2214" s="1"/>
      <c r="AB2214" s="1"/>
      <c r="AC2214" s="1"/>
      <c r="AD2214" s="1"/>
      <c r="AE2214" s="1"/>
    </row>
    <row r="2215" spans="1:31" x14ac:dyDescent="0.2">
      <c r="A2215" s="42"/>
      <c r="T2215" s="1"/>
      <c r="U2215" s="1"/>
      <c r="V2215" s="1"/>
      <c r="W2215" s="1"/>
      <c r="X2215" s="1"/>
      <c r="Y2215" s="1"/>
      <c r="Z2215" s="1"/>
      <c r="AA2215" s="1"/>
      <c r="AB2215" s="1"/>
      <c r="AC2215" s="1"/>
      <c r="AD2215" s="1"/>
      <c r="AE2215" s="1"/>
    </row>
    <row r="2216" spans="1:31" x14ac:dyDescent="0.2">
      <c r="A2216" s="42"/>
      <c r="T2216" s="1"/>
      <c r="U2216" s="1"/>
      <c r="V2216" s="1"/>
      <c r="W2216" s="1"/>
      <c r="X2216" s="1"/>
      <c r="Y2216" s="1"/>
      <c r="Z2216" s="1"/>
      <c r="AA2216" s="1"/>
      <c r="AB2216" s="1"/>
      <c r="AC2216" s="1"/>
      <c r="AD2216" s="1"/>
      <c r="AE2216" s="1"/>
    </row>
    <row r="2217" spans="1:31" x14ac:dyDescent="0.2">
      <c r="A2217" s="42"/>
      <c r="T2217" s="1"/>
      <c r="U2217" s="1"/>
      <c r="V2217" s="1"/>
      <c r="W2217" s="1"/>
      <c r="X2217" s="1"/>
      <c r="Y2217" s="1"/>
      <c r="Z2217" s="1"/>
      <c r="AA2217" s="1"/>
      <c r="AB2217" s="1"/>
      <c r="AC2217" s="1"/>
      <c r="AD2217" s="1"/>
      <c r="AE2217" s="1"/>
    </row>
    <row r="2218" spans="1:31" x14ac:dyDescent="0.2">
      <c r="A2218" s="42"/>
      <c r="T2218" s="1"/>
      <c r="V2218" s="1"/>
      <c r="W2218" s="1"/>
      <c r="X2218" s="1"/>
      <c r="Y2218" s="1"/>
      <c r="Z2218" s="1"/>
      <c r="AA2218" s="1"/>
      <c r="AB2218" s="1"/>
      <c r="AC2218" s="1"/>
      <c r="AD2218" s="1"/>
      <c r="AE2218" s="1"/>
    </row>
    <row r="2219" spans="1:31" x14ac:dyDescent="0.2">
      <c r="A2219" s="42"/>
      <c r="T2219" s="1"/>
      <c r="V2219" s="1"/>
      <c r="X2219" s="1"/>
      <c r="Z2219" s="1"/>
      <c r="AA2219" s="1"/>
      <c r="AC2219" s="1"/>
      <c r="AE2219" s="1"/>
    </row>
    <row r="2220" spans="1:31" x14ac:dyDescent="0.2">
      <c r="A2220" s="42"/>
      <c r="T2220" s="1"/>
      <c r="U2220" s="1"/>
      <c r="V2220" s="1"/>
      <c r="W2220" s="1"/>
      <c r="X2220" s="1"/>
      <c r="Y2220" s="1"/>
      <c r="Z2220" s="1"/>
      <c r="AA2220" s="1"/>
      <c r="AB2220" s="1"/>
      <c r="AC2220" s="1"/>
      <c r="AD2220" s="1"/>
      <c r="AE2220" s="1"/>
    </row>
    <row r="2221" spans="1:31" x14ac:dyDescent="0.2">
      <c r="A2221" s="42"/>
    </row>
    <row r="2222" spans="1:31" x14ac:dyDescent="0.2">
      <c r="A2222" s="42"/>
    </row>
    <row r="2223" spans="1:31" x14ac:dyDescent="0.2">
      <c r="A2223" s="42"/>
    </row>
    <row r="2224" spans="1:31" x14ac:dyDescent="0.2">
      <c r="A2224" s="42"/>
    </row>
    <row r="2225" spans="1:1" x14ac:dyDescent="0.2">
      <c r="A2225" s="42"/>
    </row>
    <row r="2226" spans="1:1" x14ac:dyDescent="0.2">
      <c r="A2226" s="42"/>
    </row>
    <row r="2227" spans="1:1" x14ac:dyDescent="0.2">
      <c r="A2227" s="42"/>
    </row>
    <row r="2228" spans="1:1" x14ac:dyDescent="0.2">
      <c r="A2228" s="42"/>
    </row>
    <row r="2229" spans="1:1" x14ac:dyDescent="0.2">
      <c r="A2229" s="42"/>
    </row>
    <row r="2230" spans="1:1" x14ac:dyDescent="0.2">
      <c r="A2230" s="42"/>
    </row>
    <row r="2231" spans="1:1" x14ac:dyDescent="0.2">
      <c r="A2231" s="42"/>
    </row>
    <row r="2232" spans="1:1" x14ac:dyDescent="0.2">
      <c r="A2232" s="42"/>
    </row>
    <row r="2233" spans="1:1" x14ac:dyDescent="0.2">
      <c r="A2233" s="42"/>
    </row>
    <row r="2234" spans="1:1" x14ac:dyDescent="0.2">
      <c r="A2234" s="42"/>
    </row>
    <row r="2235" spans="1:1" x14ac:dyDescent="0.2">
      <c r="A2235" s="42"/>
    </row>
    <row r="2236" spans="1:1" x14ac:dyDescent="0.2">
      <c r="A2236" s="42"/>
    </row>
    <row r="2237" spans="1:1" x14ac:dyDescent="0.2">
      <c r="A2237" s="42"/>
    </row>
    <row r="2238" spans="1:1" x14ac:dyDescent="0.2">
      <c r="A2238" s="42"/>
    </row>
    <row r="2239" spans="1:1" x14ac:dyDescent="0.2">
      <c r="A2239" s="42"/>
    </row>
    <row r="2240" spans="1:1" x14ac:dyDescent="0.2">
      <c r="A2240" s="42"/>
    </row>
    <row r="2241" spans="1:1" x14ac:dyDescent="0.2">
      <c r="A2241" s="42"/>
    </row>
    <row r="2242" spans="1:1" x14ac:dyDescent="0.2">
      <c r="A2242" s="42"/>
    </row>
    <row r="2243" spans="1:1" x14ac:dyDescent="0.2">
      <c r="A2243" s="42"/>
    </row>
    <row r="2244" spans="1:1" x14ac:dyDescent="0.2">
      <c r="A2244" s="42"/>
    </row>
    <row r="2245" spans="1:1" x14ac:dyDescent="0.2">
      <c r="A2245" s="42"/>
    </row>
    <row r="2246" spans="1:1" x14ac:dyDescent="0.2">
      <c r="A2246" s="42"/>
    </row>
    <row r="2247" spans="1:1" x14ac:dyDescent="0.2">
      <c r="A2247" s="42"/>
    </row>
    <row r="2248" spans="1:1" x14ac:dyDescent="0.2">
      <c r="A2248" s="42"/>
    </row>
    <row r="2249" spans="1:1" x14ac:dyDescent="0.2">
      <c r="A2249" s="42"/>
    </row>
    <row r="2250" spans="1:1" x14ac:dyDescent="0.2">
      <c r="A2250" s="42"/>
    </row>
    <row r="2251" spans="1:1" x14ac:dyDescent="0.2">
      <c r="A2251" s="42"/>
    </row>
    <row r="2252" spans="1:1" x14ac:dyDescent="0.2">
      <c r="A2252" s="42"/>
    </row>
    <row r="2253" spans="1:1" x14ac:dyDescent="0.2">
      <c r="A2253" s="42"/>
    </row>
    <row r="2254" spans="1:1" x14ac:dyDescent="0.2">
      <c r="A2254" s="42"/>
    </row>
    <row r="2255" spans="1:1" x14ac:dyDescent="0.2">
      <c r="A2255" s="42"/>
    </row>
    <row r="2256" spans="1:1" x14ac:dyDescent="0.2">
      <c r="A2256" s="42"/>
    </row>
    <row r="2257" spans="1:1" x14ac:dyDescent="0.2">
      <c r="A2257" s="42"/>
    </row>
    <row r="2258" spans="1:1" x14ac:dyDescent="0.2">
      <c r="A2258" s="42"/>
    </row>
    <row r="2259" spans="1:1" x14ac:dyDescent="0.2">
      <c r="A2259" s="42"/>
    </row>
    <row r="2260" spans="1:1" x14ac:dyDescent="0.2">
      <c r="A2260" s="42"/>
    </row>
    <row r="2261" spans="1:1" x14ac:dyDescent="0.2">
      <c r="A2261" s="42"/>
    </row>
    <row r="2262" spans="1:1" x14ac:dyDescent="0.2">
      <c r="A2262" s="42"/>
    </row>
    <row r="2263" spans="1:1" x14ac:dyDescent="0.2">
      <c r="A2263" s="42"/>
    </row>
    <row r="2264" spans="1:1" x14ac:dyDescent="0.2">
      <c r="A2264" s="42"/>
    </row>
    <row r="2265" spans="1:1" x14ac:dyDescent="0.2">
      <c r="A2265" s="42"/>
    </row>
    <row r="2266" spans="1:1" x14ac:dyDescent="0.2">
      <c r="A2266" s="42"/>
    </row>
    <row r="2267" spans="1:1" x14ac:dyDescent="0.2">
      <c r="A2267" s="42"/>
    </row>
    <row r="2268" spans="1:1" x14ac:dyDescent="0.2">
      <c r="A2268" s="42"/>
    </row>
    <row r="2269" spans="1:1" x14ac:dyDescent="0.2">
      <c r="A2269" s="42"/>
    </row>
    <row r="2270" spans="1:1" x14ac:dyDescent="0.2">
      <c r="A2270" s="42"/>
    </row>
    <row r="2271" spans="1:1" x14ac:dyDescent="0.2">
      <c r="A2271" s="42"/>
    </row>
    <row r="2272" spans="1:1" x14ac:dyDescent="0.2">
      <c r="A2272" s="42"/>
    </row>
    <row r="2273" spans="1:1" x14ac:dyDescent="0.2">
      <c r="A2273" s="42"/>
    </row>
    <row r="2274" spans="1:1" x14ac:dyDescent="0.2">
      <c r="A2274" s="42"/>
    </row>
    <row r="2275" spans="1:1" x14ac:dyDescent="0.2">
      <c r="A2275" s="42"/>
    </row>
    <row r="2276" spans="1:1" x14ac:dyDescent="0.2">
      <c r="A2276" s="42"/>
    </row>
    <row r="2277" spans="1:1" x14ac:dyDescent="0.2">
      <c r="A2277" s="42"/>
    </row>
    <row r="2278" spans="1:1" x14ac:dyDescent="0.2">
      <c r="A2278" s="42"/>
    </row>
    <row r="2279" spans="1:1" x14ac:dyDescent="0.2">
      <c r="A2279" s="42"/>
    </row>
    <row r="2280" spans="1:1" x14ac:dyDescent="0.2">
      <c r="A2280" s="42"/>
    </row>
    <row r="2281" spans="1:1" x14ac:dyDescent="0.2">
      <c r="A2281" s="42"/>
    </row>
    <row r="2282" spans="1:1" x14ac:dyDescent="0.2">
      <c r="A2282" s="42"/>
    </row>
    <row r="2283" spans="1:1" x14ac:dyDescent="0.2">
      <c r="A2283" s="42"/>
    </row>
    <row r="2284" spans="1:1" x14ac:dyDescent="0.2">
      <c r="A2284" s="42"/>
    </row>
    <row r="2285" spans="1:1" x14ac:dyDescent="0.2">
      <c r="A2285" s="42"/>
    </row>
    <row r="2286" spans="1:1" x14ac:dyDescent="0.2">
      <c r="A2286" s="42"/>
    </row>
    <row r="2287" spans="1:1" x14ac:dyDescent="0.2">
      <c r="A2287" s="42"/>
    </row>
    <row r="2288" spans="1:1" x14ac:dyDescent="0.2">
      <c r="A2288" s="42"/>
    </row>
    <row r="2289" spans="1:1" x14ac:dyDescent="0.2">
      <c r="A2289" s="42"/>
    </row>
    <row r="2290" spans="1:1" x14ac:dyDescent="0.2">
      <c r="A2290" s="42"/>
    </row>
    <row r="2291" spans="1:1" x14ac:dyDescent="0.2">
      <c r="A2291" s="42"/>
    </row>
    <row r="2292" spans="1:1" x14ac:dyDescent="0.2">
      <c r="A2292" s="42"/>
    </row>
    <row r="2293" spans="1:1" x14ac:dyDescent="0.2">
      <c r="A2293" s="42"/>
    </row>
    <row r="2294" spans="1:1" x14ac:dyDescent="0.2">
      <c r="A2294" s="42"/>
    </row>
    <row r="2295" spans="1:1" x14ac:dyDescent="0.2">
      <c r="A2295" s="42"/>
    </row>
    <row r="2296" spans="1:1" x14ac:dyDescent="0.2">
      <c r="A2296" s="42"/>
    </row>
    <row r="2297" spans="1:1" x14ac:dyDescent="0.2">
      <c r="A2297" s="42"/>
    </row>
    <row r="2298" spans="1:1" x14ac:dyDescent="0.2">
      <c r="A2298" s="42"/>
    </row>
    <row r="2299" spans="1:1" x14ac:dyDescent="0.2">
      <c r="A2299" s="42"/>
    </row>
    <row r="2300" spans="1:1" x14ac:dyDescent="0.2">
      <c r="A2300" s="42"/>
    </row>
    <row r="2301" spans="1:1" x14ac:dyDescent="0.2">
      <c r="A2301" s="42"/>
    </row>
    <row r="2302" spans="1:1" x14ac:dyDescent="0.2">
      <c r="A2302" s="42"/>
    </row>
    <row r="2303" spans="1:1" x14ac:dyDescent="0.2">
      <c r="A2303" s="42"/>
    </row>
    <row r="2304" spans="1:1" x14ac:dyDescent="0.2">
      <c r="A2304" s="42"/>
    </row>
    <row r="2305" spans="1:1" x14ac:dyDescent="0.2">
      <c r="A2305" s="42"/>
    </row>
    <row r="2306" spans="1:1" x14ac:dyDescent="0.2">
      <c r="A2306" s="42"/>
    </row>
    <row r="2307" spans="1:1" x14ac:dyDescent="0.2">
      <c r="A2307" s="42"/>
    </row>
    <row r="2308" spans="1:1" x14ac:dyDescent="0.2">
      <c r="A2308" s="42"/>
    </row>
    <row r="2309" spans="1:1" x14ac:dyDescent="0.2">
      <c r="A2309" s="42"/>
    </row>
    <row r="2310" spans="1:1" x14ac:dyDescent="0.2">
      <c r="A2310" s="42"/>
    </row>
    <row r="2311" spans="1:1" x14ac:dyDescent="0.2">
      <c r="A2311" s="42"/>
    </row>
    <row r="2312" spans="1:1" x14ac:dyDescent="0.2">
      <c r="A2312" s="42"/>
    </row>
    <row r="2313" spans="1:1" x14ac:dyDescent="0.2">
      <c r="A2313" s="42"/>
    </row>
    <row r="2314" spans="1:1" x14ac:dyDescent="0.2">
      <c r="A2314" s="42"/>
    </row>
    <row r="2315" spans="1:1" x14ac:dyDescent="0.2">
      <c r="A2315" s="42"/>
    </row>
    <row r="2316" spans="1:1" x14ac:dyDescent="0.2">
      <c r="A2316" s="42"/>
    </row>
    <row r="2317" spans="1:1" x14ac:dyDescent="0.2">
      <c r="A2317" s="42"/>
    </row>
    <row r="2318" spans="1:1" x14ac:dyDescent="0.2">
      <c r="A2318" s="42"/>
    </row>
    <row r="2319" spans="1:1" x14ac:dyDescent="0.2">
      <c r="A2319" s="42"/>
    </row>
    <row r="2320" spans="1:1" x14ac:dyDescent="0.2">
      <c r="A2320" s="42"/>
    </row>
    <row r="2321" spans="1:1" x14ac:dyDescent="0.2">
      <c r="A2321" s="42"/>
    </row>
    <row r="2322" spans="1:1" x14ac:dyDescent="0.2">
      <c r="A2322" s="42"/>
    </row>
    <row r="2323" spans="1:1" x14ac:dyDescent="0.2">
      <c r="A2323" s="42"/>
    </row>
    <row r="2324" spans="1:1" x14ac:dyDescent="0.2">
      <c r="A2324" s="42"/>
    </row>
    <row r="2325" spans="1:1" x14ac:dyDescent="0.2">
      <c r="A2325" s="42"/>
    </row>
    <row r="2326" spans="1:1" x14ac:dyDescent="0.2">
      <c r="A2326" s="42"/>
    </row>
    <row r="2327" spans="1:1" x14ac:dyDescent="0.2">
      <c r="A2327" s="42"/>
    </row>
    <row r="2328" spans="1:1" x14ac:dyDescent="0.2">
      <c r="A2328" s="42"/>
    </row>
    <row r="2329" spans="1:1" x14ac:dyDescent="0.2">
      <c r="A2329" s="42"/>
    </row>
    <row r="2330" spans="1:1" x14ac:dyDescent="0.2">
      <c r="A2330" s="42"/>
    </row>
    <row r="2331" spans="1:1" x14ac:dyDescent="0.2">
      <c r="A2331" s="42"/>
    </row>
    <row r="2332" spans="1:1" x14ac:dyDescent="0.2">
      <c r="A2332" s="42"/>
    </row>
    <row r="2333" spans="1:1" x14ac:dyDescent="0.2">
      <c r="A2333" s="42"/>
    </row>
    <row r="2334" spans="1:1" x14ac:dyDescent="0.2">
      <c r="A2334" s="42"/>
    </row>
    <row r="2335" spans="1:1" x14ac:dyDescent="0.2">
      <c r="A2335" s="42"/>
    </row>
    <row r="2336" spans="1:1" x14ac:dyDescent="0.2">
      <c r="A2336" s="42"/>
    </row>
    <row r="2337" spans="1:1" x14ac:dyDescent="0.2">
      <c r="A2337" s="42"/>
    </row>
    <row r="2338" spans="1:1" x14ac:dyDescent="0.2">
      <c r="A2338" s="42"/>
    </row>
    <row r="2339" spans="1:1" x14ac:dyDescent="0.2">
      <c r="A2339" s="42"/>
    </row>
    <row r="2340" spans="1:1" x14ac:dyDescent="0.2">
      <c r="A2340" s="42"/>
    </row>
    <row r="2341" spans="1:1" x14ac:dyDescent="0.2">
      <c r="A2341" s="42"/>
    </row>
    <row r="2342" spans="1:1" x14ac:dyDescent="0.2">
      <c r="A2342" s="42"/>
    </row>
    <row r="2343" spans="1:1" x14ac:dyDescent="0.2">
      <c r="A2343" s="42"/>
    </row>
    <row r="2344" spans="1:1" x14ac:dyDescent="0.2">
      <c r="A2344" s="42"/>
    </row>
    <row r="2345" spans="1:1" x14ac:dyDescent="0.2">
      <c r="A2345" s="42"/>
    </row>
    <row r="2346" spans="1:1" x14ac:dyDescent="0.2">
      <c r="A2346" s="42"/>
    </row>
    <row r="2347" spans="1:1" x14ac:dyDescent="0.2">
      <c r="A2347" s="42"/>
    </row>
    <row r="2348" spans="1:1" x14ac:dyDescent="0.2">
      <c r="A2348" s="42"/>
    </row>
    <row r="2349" spans="1:1" x14ac:dyDescent="0.2">
      <c r="A2349" s="42"/>
    </row>
    <row r="2350" spans="1:1" x14ac:dyDescent="0.2">
      <c r="A2350" s="42"/>
    </row>
    <row r="2351" spans="1:1" x14ac:dyDescent="0.2">
      <c r="A2351" s="42"/>
    </row>
    <row r="2352" spans="1:1" x14ac:dyDescent="0.2">
      <c r="A2352" s="42"/>
    </row>
    <row r="2353" spans="1:1" x14ac:dyDescent="0.2">
      <c r="A2353" s="42"/>
    </row>
    <row r="2354" spans="1:1" x14ac:dyDescent="0.2">
      <c r="A2354" s="42"/>
    </row>
    <row r="2355" spans="1:1" x14ac:dyDescent="0.2">
      <c r="A2355" s="42"/>
    </row>
    <row r="2356" spans="1:1" x14ac:dyDescent="0.2">
      <c r="A2356" s="42"/>
    </row>
    <row r="2357" spans="1:1" x14ac:dyDescent="0.2">
      <c r="A2357" s="42"/>
    </row>
    <row r="2358" spans="1:1" x14ac:dyDescent="0.2">
      <c r="A2358" s="42"/>
    </row>
    <row r="2359" spans="1:1" x14ac:dyDescent="0.2">
      <c r="A2359" s="42"/>
    </row>
    <row r="2360" spans="1:1" x14ac:dyDescent="0.2">
      <c r="A2360" s="42"/>
    </row>
    <row r="2361" spans="1:1" x14ac:dyDescent="0.2">
      <c r="A2361" s="42"/>
    </row>
    <row r="2362" spans="1:1" x14ac:dyDescent="0.2">
      <c r="A2362" s="42"/>
    </row>
    <row r="2363" spans="1:1" x14ac:dyDescent="0.2">
      <c r="A2363" s="42"/>
    </row>
    <row r="2364" spans="1:1" x14ac:dyDescent="0.2">
      <c r="A2364" s="42"/>
    </row>
    <row r="2365" spans="1:1" x14ac:dyDescent="0.2">
      <c r="A2365" s="42"/>
    </row>
    <row r="2366" spans="1:1" x14ac:dyDescent="0.2">
      <c r="A2366" s="42"/>
    </row>
    <row r="2367" spans="1:1" x14ac:dyDescent="0.2">
      <c r="A2367" s="42"/>
    </row>
    <row r="2368" spans="1:1" x14ac:dyDescent="0.2">
      <c r="A2368" s="42"/>
    </row>
    <row r="2369" spans="1:1" x14ac:dyDescent="0.2">
      <c r="A2369" s="42"/>
    </row>
    <row r="2370" spans="1:1" x14ac:dyDescent="0.2">
      <c r="A2370" s="42"/>
    </row>
    <row r="2371" spans="1:1" x14ac:dyDescent="0.2">
      <c r="A2371" s="42"/>
    </row>
    <row r="2372" spans="1:1" x14ac:dyDescent="0.2">
      <c r="A2372" s="42"/>
    </row>
    <row r="2373" spans="1:1" x14ac:dyDescent="0.2">
      <c r="A2373" s="42"/>
    </row>
    <row r="2374" spans="1:1" x14ac:dyDescent="0.2">
      <c r="A2374" s="42"/>
    </row>
    <row r="2375" spans="1:1" x14ac:dyDescent="0.2">
      <c r="A2375" s="42"/>
    </row>
    <row r="2376" spans="1:1" x14ac:dyDescent="0.2">
      <c r="A2376" s="42"/>
    </row>
    <row r="2377" spans="1:1" x14ac:dyDescent="0.2">
      <c r="A2377" s="42"/>
    </row>
    <row r="2378" spans="1:1" x14ac:dyDescent="0.2">
      <c r="A2378" s="42"/>
    </row>
    <row r="2379" spans="1:1" x14ac:dyDescent="0.2">
      <c r="A2379" s="42"/>
    </row>
    <row r="2380" spans="1:1" x14ac:dyDescent="0.2">
      <c r="A2380" s="42"/>
    </row>
    <row r="2381" spans="1:1" x14ac:dyDescent="0.2">
      <c r="A2381" s="42"/>
    </row>
    <row r="2382" spans="1:1" x14ac:dyDescent="0.2">
      <c r="A2382" s="42"/>
    </row>
    <row r="2383" spans="1:1" x14ac:dyDescent="0.2">
      <c r="A2383" s="42"/>
    </row>
    <row r="2384" spans="1:1" x14ac:dyDescent="0.2">
      <c r="A2384" s="42"/>
    </row>
    <row r="2385" spans="1:1" x14ac:dyDescent="0.2">
      <c r="A2385" s="42"/>
    </row>
    <row r="2386" spans="1:1" x14ac:dyDescent="0.2">
      <c r="A2386" s="42"/>
    </row>
    <row r="2387" spans="1:1" x14ac:dyDescent="0.2">
      <c r="A2387" s="42"/>
    </row>
    <row r="2388" spans="1:1" x14ac:dyDescent="0.2">
      <c r="A2388" s="42"/>
    </row>
    <row r="2389" spans="1:1" x14ac:dyDescent="0.2">
      <c r="A2389" s="42"/>
    </row>
    <row r="2390" spans="1:1" x14ac:dyDescent="0.2">
      <c r="A2390" s="42"/>
    </row>
    <row r="2391" spans="1:1" x14ac:dyDescent="0.2">
      <c r="A2391" s="42"/>
    </row>
    <row r="2392" spans="1:1" x14ac:dyDescent="0.2">
      <c r="A2392" s="42"/>
    </row>
    <row r="2393" spans="1:1" x14ac:dyDescent="0.2">
      <c r="A2393" s="42"/>
    </row>
    <row r="2394" spans="1:1" x14ac:dyDescent="0.2">
      <c r="A2394" s="42"/>
    </row>
    <row r="2395" spans="1:1" x14ac:dyDescent="0.2">
      <c r="A2395" s="42"/>
    </row>
    <row r="2396" spans="1:1" x14ac:dyDescent="0.2">
      <c r="A2396" s="42"/>
    </row>
    <row r="2397" spans="1:1" x14ac:dyDescent="0.2">
      <c r="A2397" s="42"/>
    </row>
    <row r="2398" spans="1:1" x14ac:dyDescent="0.2">
      <c r="A2398" s="42"/>
    </row>
    <row r="2399" spans="1:1" x14ac:dyDescent="0.2">
      <c r="A2399" s="42"/>
    </row>
    <row r="2400" spans="1:1" x14ac:dyDescent="0.2">
      <c r="A2400" s="42"/>
    </row>
    <row r="2401" spans="1:1" x14ac:dyDescent="0.2">
      <c r="A2401" s="42"/>
    </row>
    <row r="2402" spans="1:1" x14ac:dyDescent="0.2">
      <c r="A2402" s="42"/>
    </row>
    <row r="2403" spans="1:1" x14ac:dyDescent="0.2">
      <c r="A2403" s="42"/>
    </row>
    <row r="2404" spans="1:1" x14ac:dyDescent="0.2">
      <c r="A2404" s="42"/>
    </row>
    <row r="2405" spans="1:1" x14ac:dyDescent="0.2">
      <c r="A2405" s="42"/>
    </row>
    <row r="2406" spans="1:1" x14ac:dyDescent="0.2">
      <c r="A2406" s="42"/>
    </row>
    <row r="2407" spans="1:1" x14ac:dyDescent="0.2">
      <c r="A2407" s="42"/>
    </row>
    <row r="2408" spans="1:1" x14ac:dyDescent="0.2">
      <c r="A2408" s="42"/>
    </row>
    <row r="2409" spans="1:1" x14ac:dyDescent="0.2">
      <c r="A2409" s="42"/>
    </row>
    <row r="2410" spans="1:1" x14ac:dyDescent="0.2">
      <c r="A2410" s="42"/>
    </row>
    <row r="2411" spans="1:1" x14ac:dyDescent="0.2">
      <c r="A2411" s="42"/>
    </row>
    <row r="2412" spans="1:1" x14ac:dyDescent="0.2">
      <c r="A2412" s="42"/>
    </row>
    <row r="2413" spans="1:1" x14ac:dyDescent="0.2">
      <c r="A2413" s="42"/>
    </row>
    <row r="2414" spans="1:1" x14ac:dyDescent="0.2">
      <c r="A2414" s="42"/>
    </row>
    <row r="2415" spans="1:1" x14ac:dyDescent="0.2">
      <c r="A2415" s="42"/>
    </row>
    <row r="2416" spans="1:1" x14ac:dyDescent="0.2">
      <c r="A2416" s="42"/>
    </row>
    <row r="2417" spans="1:1" x14ac:dyDescent="0.2">
      <c r="A2417" s="42"/>
    </row>
    <row r="2418" spans="1:1" x14ac:dyDescent="0.2">
      <c r="A2418" s="42"/>
    </row>
    <row r="2419" spans="1:1" x14ac:dyDescent="0.2">
      <c r="A2419" s="42"/>
    </row>
    <row r="2420" spans="1:1" x14ac:dyDescent="0.2">
      <c r="A2420" s="42"/>
    </row>
    <row r="2421" spans="1:1" x14ac:dyDescent="0.2">
      <c r="A2421" s="42"/>
    </row>
    <row r="2422" spans="1:1" x14ac:dyDescent="0.2">
      <c r="A2422" s="42"/>
    </row>
    <row r="2423" spans="1:1" x14ac:dyDescent="0.2">
      <c r="A2423" s="42"/>
    </row>
    <row r="2424" spans="1:1" x14ac:dyDescent="0.2">
      <c r="A2424" s="42"/>
    </row>
    <row r="2425" spans="1:1" x14ac:dyDescent="0.2">
      <c r="A2425" s="42"/>
    </row>
    <row r="2426" spans="1:1" x14ac:dyDescent="0.2">
      <c r="A2426" s="42"/>
    </row>
    <row r="2427" spans="1:1" x14ac:dyDescent="0.2">
      <c r="A2427" s="42"/>
    </row>
    <row r="2428" spans="1:1" x14ac:dyDescent="0.2">
      <c r="A2428" s="42"/>
    </row>
    <row r="2429" spans="1:1" x14ac:dyDescent="0.2">
      <c r="A2429" s="42"/>
    </row>
    <row r="2430" spans="1:1" x14ac:dyDescent="0.2">
      <c r="A2430" s="42"/>
    </row>
    <row r="2431" spans="1:1" x14ac:dyDescent="0.2">
      <c r="A2431" s="42"/>
    </row>
    <row r="2432" spans="1:1" x14ac:dyDescent="0.2">
      <c r="A2432" s="42"/>
    </row>
    <row r="2433" spans="1:1" x14ac:dyDescent="0.2">
      <c r="A2433" s="42"/>
    </row>
    <row r="2434" spans="1:1" x14ac:dyDescent="0.2">
      <c r="A2434" s="42"/>
    </row>
    <row r="2435" spans="1:1" x14ac:dyDescent="0.2">
      <c r="A2435" s="42"/>
    </row>
    <row r="2436" spans="1:1" x14ac:dyDescent="0.2">
      <c r="A2436" s="42"/>
    </row>
    <row r="2437" spans="1:1" x14ac:dyDescent="0.2">
      <c r="A2437" s="42"/>
    </row>
    <row r="2438" spans="1:1" x14ac:dyDescent="0.2">
      <c r="A2438" s="42"/>
    </row>
    <row r="2439" spans="1:1" x14ac:dyDescent="0.2">
      <c r="A2439" s="42"/>
    </row>
    <row r="2440" spans="1:1" x14ac:dyDescent="0.2">
      <c r="A2440" s="42"/>
    </row>
    <row r="2441" spans="1:1" x14ac:dyDescent="0.2">
      <c r="A2441" s="42"/>
    </row>
    <row r="2442" spans="1:1" x14ac:dyDescent="0.2">
      <c r="A2442" s="42"/>
    </row>
    <row r="2443" spans="1:1" x14ac:dyDescent="0.2">
      <c r="A2443" s="42"/>
    </row>
    <row r="2444" spans="1:1" x14ac:dyDescent="0.2">
      <c r="A2444" s="42"/>
    </row>
    <row r="2445" spans="1:1" x14ac:dyDescent="0.2">
      <c r="A2445" s="42"/>
    </row>
    <row r="2446" spans="1:1" x14ac:dyDescent="0.2">
      <c r="A2446" s="42"/>
    </row>
    <row r="2447" spans="1:1" x14ac:dyDescent="0.2">
      <c r="A2447" s="42"/>
    </row>
    <row r="2448" spans="1:1" x14ac:dyDescent="0.2">
      <c r="A2448" s="42"/>
    </row>
    <row r="2449" spans="1:1" x14ac:dyDescent="0.2">
      <c r="A2449" s="42"/>
    </row>
    <row r="2450" spans="1:1" x14ac:dyDescent="0.2">
      <c r="A2450" s="42"/>
    </row>
    <row r="2451" spans="1:1" x14ac:dyDescent="0.2">
      <c r="A2451" s="42"/>
    </row>
    <row r="2452" spans="1:1" x14ac:dyDescent="0.2">
      <c r="A2452" s="42"/>
    </row>
    <row r="2453" spans="1:1" x14ac:dyDescent="0.2">
      <c r="A2453" s="42"/>
    </row>
    <row r="2454" spans="1:1" x14ac:dyDescent="0.2">
      <c r="A2454" s="42"/>
    </row>
    <row r="2455" spans="1:1" x14ac:dyDescent="0.2">
      <c r="A2455" s="42"/>
    </row>
    <row r="2456" spans="1:1" x14ac:dyDescent="0.2">
      <c r="A2456" s="42"/>
    </row>
    <row r="2457" spans="1:1" x14ac:dyDescent="0.2">
      <c r="A2457" s="42"/>
    </row>
    <row r="2458" spans="1:1" x14ac:dyDescent="0.2">
      <c r="A2458" s="42"/>
    </row>
    <row r="2459" spans="1:1" x14ac:dyDescent="0.2">
      <c r="A2459" s="42"/>
    </row>
    <row r="2460" spans="1:1" x14ac:dyDescent="0.2">
      <c r="A2460" s="42"/>
    </row>
    <row r="2461" spans="1:1" x14ac:dyDescent="0.2">
      <c r="A2461" s="42"/>
    </row>
    <row r="2462" spans="1:1" x14ac:dyDescent="0.2">
      <c r="A2462" s="42"/>
    </row>
    <row r="2463" spans="1:1" x14ac:dyDescent="0.2">
      <c r="A2463" s="42"/>
    </row>
    <row r="2464" spans="1:1" x14ac:dyDescent="0.2">
      <c r="A2464" s="42"/>
    </row>
    <row r="2465" spans="1:1" x14ac:dyDescent="0.2">
      <c r="A2465" s="42"/>
    </row>
    <row r="2466" spans="1:1" x14ac:dyDescent="0.2">
      <c r="A2466" s="42"/>
    </row>
    <row r="2467" spans="1:1" x14ac:dyDescent="0.2">
      <c r="A2467" s="42"/>
    </row>
    <row r="2468" spans="1:1" x14ac:dyDescent="0.2">
      <c r="A2468" s="42"/>
    </row>
    <row r="2469" spans="1:1" x14ac:dyDescent="0.2">
      <c r="A2469" s="42"/>
    </row>
    <row r="2470" spans="1:1" x14ac:dyDescent="0.2">
      <c r="A2470" s="42"/>
    </row>
    <row r="2471" spans="1:1" x14ac:dyDescent="0.2">
      <c r="A2471" s="42"/>
    </row>
    <row r="2472" spans="1:1" x14ac:dyDescent="0.2">
      <c r="A2472" s="42"/>
    </row>
    <row r="2473" spans="1:1" x14ac:dyDescent="0.2">
      <c r="A2473" s="42"/>
    </row>
    <row r="2474" spans="1:1" x14ac:dyDescent="0.2">
      <c r="A2474" s="42"/>
    </row>
    <row r="2475" spans="1:1" x14ac:dyDescent="0.2">
      <c r="A2475" s="42"/>
    </row>
    <row r="2476" spans="1:1" x14ac:dyDescent="0.2">
      <c r="A2476" s="42"/>
    </row>
    <row r="2477" spans="1:1" x14ac:dyDescent="0.2">
      <c r="A2477" s="42"/>
    </row>
    <row r="2478" spans="1:1" x14ac:dyDescent="0.2">
      <c r="A2478" s="42"/>
    </row>
    <row r="2479" spans="1:1" x14ac:dyDescent="0.2">
      <c r="A2479" s="42"/>
    </row>
    <row r="2480" spans="1:1" x14ac:dyDescent="0.2">
      <c r="A2480" s="42"/>
    </row>
    <row r="2481" spans="1:1" x14ac:dyDescent="0.2">
      <c r="A2481" s="42"/>
    </row>
    <row r="2482" spans="1:1" x14ac:dyDescent="0.2">
      <c r="A2482" s="42"/>
    </row>
    <row r="2483" spans="1:1" x14ac:dyDescent="0.2">
      <c r="A2483" s="42"/>
    </row>
    <row r="2484" spans="1:1" x14ac:dyDescent="0.2">
      <c r="A2484" s="42"/>
    </row>
    <row r="2485" spans="1:1" x14ac:dyDescent="0.2">
      <c r="A2485" s="42"/>
    </row>
    <row r="2486" spans="1:1" x14ac:dyDescent="0.2">
      <c r="A2486" s="42"/>
    </row>
    <row r="2487" spans="1:1" x14ac:dyDescent="0.2">
      <c r="A2487" s="42"/>
    </row>
    <row r="2488" spans="1:1" x14ac:dyDescent="0.2">
      <c r="A2488" s="42"/>
    </row>
    <row r="2489" spans="1:1" x14ac:dyDescent="0.2">
      <c r="A2489" s="42"/>
    </row>
    <row r="2490" spans="1:1" x14ac:dyDescent="0.2">
      <c r="A2490" s="42"/>
    </row>
    <row r="2491" spans="1:1" x14ac:dyDescent="0.2">
      <c r="A2491" s="42"/>
    </row>
    <row r="2492" spans="1:1" x14ac:dyDescent="0.2">
      <c r="A2492" s="42"/>
    </row>
    <row r="2493" spans="1:1" x14ac:dyDescent="0.2">
      <c r="A2493" s="42"/>
    </row>
    <row r="2494" spans="1:1" x14ac:dyDescent="0.2">
      <c r="A2494" s="42"/>
    </row>
    <row r="2495" spans="1:1" x14ac:dyDescent="0.2">
      <c r="A2495" s="42"/>
    </row>
    <row r="2496" spans="1:1" x14ac:dyDescent="0.2">
      <c r="A2496" s="42"/>
    </row>
    <row r="2497" spans="1:1" x14ac:dyDescent="0.2">
      <c r="A2497" s="42"/>
    </row>
    <row r="2498" spans="1:1" x14ac:dyDescent="0.2">
      <c r="A2498" s="42"/>
    </row>
  </sheetData>
  <mergeCells count="2">
    <mergeCell ref="D1:F1"/>
    <mergeCell ref="G1:H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zoomScale="75" zoomScaleNormal="75" workbookViewId="0">
      <pane ySplit="3" topLeftCell="A332" activePane="bottomLeft" state="frozen"/>
      <selection pane="bottomLeft" activeCell="M12" sqref="M12"/>
    </sheetView>
  </sheetViews>
  <sheetFormatPr defaultRowHeight="12.75" x14ac:dyDescent="0.2"/>
  <cols>
    <col min="1" max="1" width="9.140625" style="77"/>
    <col min="2" max="2" width="12" style="82" bestFit="1" customWidth="1"/>
    <col min="3" max="3" width="11.7109375" style="82" bestFit="1" customWidth="1"/>
    <col min="4" max="4" width="5.7109375" style="82" bestFit="1" customWidth="1"/>
    <col min="5" max="5" width="5.28515625" style="82" bestFit="1" customWidth="1"/>
    <col min="6" max="6" width="5.85546875" style="82" bestFit="1" customWidth="1"/>
    <col min="7" max="8" width="7" style="82" bestFit="1" customWidth="1"/>
    <col min="9" max="9" width="15" style="82" bestFit="1" customWidth="1"/>
    <col min="10" max="10" width="12.85546875" style="82" bestFit="1" customWidth="1"/>
    <col min="11" max="11" width="13.7109375" style="82" bestFit="1" customWidth="1"/>
    <col min="12" max="12" width="14" style="82" bestFit="1" customWidth="1"/>
    <col min="13" max="13" width="6.28515625" style="81" customWidth="1"/>
    <col min="14" max="16384" width="9.140625" style="81"/>
  </cols>
  <sheetData>
    <row r="1" spans="1:12" x14ac:dyDescent="0.2">
      <c r="A1" s="77" t="s">
        <v>162</v>
      </c>
      <c r="B1" s="78" t="s">
        <v>164</v>
      </c>
      <c r="C1" s="78" t="s">
        <v>44</v>
      </c>
      <c r="D1" s="150" t="s">
        <v>101</v>
      </c>
      <c r="E1" s="150"/>
      <c r="F1" s="150"/>
      <c r="G1" s="151" t="s">
        <v>102</v>
      </c>
      <c r="H1" s="152"/>
      <c r="I1" s="79" t="s">
        <v>163</v>
      </c>
      <c r="J1" s="149" t="s">
        <v>48</v>
      </c>
      <c r="K1" s="149"/>
      <c r="L1" s="76" t="s">
        <v>96</v>
      </c>
    </row>
    <row r="2" spans="1:12" x14ac:dyDescent="0.2">
      <c r="B2" s="78" t="s">
        <v>27</v>
      </c>
      <c r="C2" s="78" t="s">
        <v>1</v>
      </c>
      <c r="D2" s="78" t="s">
        <v>1</v>
      </c>
      <c r="E2" s="78" t="s">
        <v>87</v>
      </c>
      <c r="F2" s="78" t="s">
        <v>55</v>
      </c>
      <c r="G2" s="80" t="s">
        <v>1</v>
      </c>
      <c r="H2" s="78" t="s">
        <v>55</v>
      </c>
      <c r="I2" s="79" t="s">
        <v>165</v>
      </c>
      <c r="J2" s="76" t="s">
        <v>106</v>
      </c>
      <c r="K2" s="76" t="s">
        <v>103</v>
      </c>
      <c r="L2" s="76" t="s">
        <v>1</v>
      </c>
    </row>
    <row r="3" spans="1:12" x14ac:dyDescent="0.2">
      <c r="B3" s="78" t="s">
        <v>36</v>
      </c>
      <c r="C3" s="80" t="s">
        <v>37</v>
      </c>
      <c r="D3" s="80" t="s">
        <v>38</v>
      </c>
      <c r="E3" s="78" t="s">
        <v>38</v>
      </c>
      <c r="F3" s="78" t="s">
        <v>38</v>
      </c>
      <c r="G3" s="80" t="s">
        <v>97</v>
      </c>
      <c r="H3" s="80" t="s">
        <v>97</v>
      </c>
      <c r="I3" s="79" t="s">
        <v>166</v>
      </c>
      <c r="J3" s="76" t="s">
        <v>35</v>
      </c>
      <c r="K3" s="76" t="s">
        <v>109</v>
      </c>
      <c r="L3" s="76" t="s">
        <v>95</v>
      </c>
    </row>
    <row r="4" spans="1:12" x14ac:dyDescent="0.2">
      <c r="A4" s="77">
        <v>1</v>
      </c>
      <c r="B4" s="16">
        <v>0</v>
      </c>
      <c r="C4" s="82">
        <v>86.16</v>
      </c>
      <c r="D4" s="82">
        <v>25.01</v>
      </c>
      <c r="E4" s="82">
        <v>23.24</v>
      </c>
      <c r="F4" s="82">
        <v>28.57</v>
      </c>
      <c r="G4" s="82">
        <v>4.92</v>
      </c>
      <c r="H4" s="82">
        <v>12.54</v>
      </c>
      <c r="I4" s="82">
        <v>25.13</v>
      </c>
      <c r="J4" s="82">
        <v>18.434999999999999</v>
      </c>
      <c r="K4" s="82">
        <v>41.611550647265823</v>
      </c>
      <c r="L4" s="82">
        <v>729.43</v>
      </c>
    </row>
    <row r="5" spans="1:12" x14ac:dyDescent="0.2">
      <c r="A5" s="77">
        <v>2</v>
      </c>
      <c r="B5" s="16">
        <v>0</v>
      </c>
      <c r="C5" s="82">
        <v>86.74</v>
      </c>
      <c r="D5" s="82">
        <v>24.87</v>
      </c>
      <c r="E5" s="82">
        <v>23.1</v>
      </c>
      <c r="F5" s="82">
        <v>28.98</v>
      </c>
      <c r="G5" s="82">
        <v>4.2300000000000004</v>
      </c>
      <c r="H5" s="82">
        <v>10.119999999999999</v>
      </c>
      <c r="I5" s="82">
        <v>18.16</v>
      </c>
      <c r="J5" s="82">
        <v>17.115000000000002</v>
      </c>
      <c r="K5" s="82">
        <v>38.301565482151048</v>
      </c>
      <c r="L5" s="82">
        <v>729.81</v>
      </c>
    </row>
    <row r="6" spans="1:12" x14ac:dyDescent="0.2">
      <c r="A6" s="77">
        <v>3</v>
      </c>
      <c r="B6" s="16">
        <v>0</v>
      </c>
      <c r="C6" s="82">
        <v>85.57</v>
      </c>
      <c r="D6" s="82">
        <v>24.56</v>
      </c>
      <c r="E6" s="82">
        <v>22.2</v>
      </c>
      <c r="F6" s="82">
        <v>27.97</v>
      </c>
      <c r="G6" s="82">
        <v>3.93</v>
      </c>
      <c r="H6" s="82">
        <v>9.17</v>
      </c>
      <c r="I6" s="82">
        <v>353.22</v>
      </c>
      <c r="J6" s="82">
        <v>16.239999999999998</v>
      </c>
      <c r="K6" s="82">
        <v>36.772284943844298</v>
      </c>
      <c r="L6" s="82">
        <v>729.26</v>
      </c>
    </row>
    <row r="7" spans="1:12" x14ac:dyDescent="0.2">
      <c r="A7" s="77">
        <v>4</v>
      </c>
      <c r="B7" s="16">
        <v>0</v>
      </c>
      <c r="C7" s="82">
        <v>87.97</v>
      </c>
      <c r="D7" s="82">
        <v>24.21</v>
      </c>
      <c r="E7" s="82">
        <v>22.12</v>
      </c>
      <c r="F7" s="82">
        <v>28.26</v>
      </c>
      <c r="G7" s="82">
        <v>4.32</v>
      </c>
      <c r="H7" s="82">
        <v>9.66</v>
      </c>
      <c r="I7" s="82">
        <v>351.03</v>
      </c>
      <c r="J7" s="82">
        <v>18.094999999999999</v>
      </c>
      <c r="K7" s="82">
        <v>40.332830197156227</v>
      </c>
      <c r="L7" s="82">
        <v>729.44</v>
      </c>
    </row>
    <row r="8" spans="1:12" x14ac:dyDescent="0.2">
      <c r="A8" s="77">
        <v>5</v>
      </c>
      <c r="B8" s="16">
        <v>0.26</v>
      </c>
      <c r="C8" s="82">
        <v>82.89</v>
      </c>
      <c r="D8" s="82">
        <v>24.78</v>
      </c>
      <c r="E8" s="82">
        <v>22.6</v>
      </c>
      <c r="F8" s="82">
        <v>29.29</v>
      </c>
      <c r="G8" s="82">
        <v>3.8</v>
      </c>
      <c r="H8" s="82">
        <v>8.6300000000000008</v>
      </c>
      <c r="I8" s="82">
        <v>8.43</v>
      </c>
      <c r="J8" s="82">
        <v>15.475000000000001</v>
      </c>
      <c r="K8" s="82">
        <v>34.362588095631011</v>
      </c>
      <c r="L8" s="82">
        <v>730.19</v>
      </c>
    </row>
    <row r="9" spans="1:12" x14ac:dyDescent="0.2">
      <c r="A9" s="77">
        <v>6</v>
      </c>
      <c r="B9" s="16">
        <v>0.51</v>
      </c>
      <c r="C9" s="82">
        <v>85.04</v>
      </c>
      <c r="D9" s="82">
        <v>24.58</v>
      </c>
      <c r="E9" s="82">
        <v>22.38</v>
      </c>
      <c r="F9" s="82">
        <v>28.6</v>
      </c>
      <c r="G9" s="82">
        <v>3.5</v>
      </c>
      <c r="H9" s="82">
        <v>9.5500000000000007</v>
      </c>
      <c r="I9" s="82">
        <v>7</v>
      </c>
      <c r="J9" s="82">
        <v>14.995000000000001</v>
      </c>
      <c r="K9" s="82">
        <v>33.707243864949838</v>
      </c>
      <c r="L9" s="82">
        <v>730.64</v>
      </c>
    </row>
    <row r="10" spans="1:12" x14ac:dyDescent="0.2">
      <c r="A10" s="77">
        <v>7</v>
      </c>
      <c r="B10" s="16">
        <v>0</v>
      </c>
      <c r="C10" s="82">
        <v>88.9</v>
      </c>
      <c r="D10" s="82">
        <v>24.49</v>
      </c>
      <c r="E10" s="82">
        <v>22.56</v>
      </c>
      <c r="F10" s="82">
        <v>28.4</v>
      </c>
      <c r="G10" s="82">
        <v>4.03</v>
      </c>
      <c r="H10" s="82">
        <v>9.9600000000000009</v>
      </c>
      <c r="I10" s="82">
        <v>351.69</v>
      </c>
      <c r="J10" s="82">
        <v>14.705</v>
      </c>
      <c r="K10" s="82">
        <v>33.032459627425787</v>
      </c>
      <c r="L10" s="82">
        <v>730.82</v>
      </c>
    </row>
    <row r="11" spans="1:12" x14ac:dyDescent="0.2">
      <c r="A11" s="77">
        <v>8</v>
      </c>
      <c r="B11" s="16">
        <v>0</v>
      </c>
      <c r="C11" s="82">
        <v>85.53</v>
      </c>
      <c r="D11" s="82">
        <v>24.71</v>
      </c>
      <c r="E11" s="82">
        <v>22.68</v>
      </c>
      <c r="F11" s="82">
        <v>28.94</v>
      </c>
      <c r="G11" s="82">
        <v>4.4000000000000004</v>
      </c>
      <c r="H11" s="82">
        <v>11.66</v>
      </c>
      <c r="I11" s="82">
        <v>19.2</v>
      </c>
      <c r="J11" s="82">
        <v>15.129999999999999</v>
      </c>
      <c r="K11" s="82">
        <v>33.672251852632655</v>
      </c>
      <c r="L11" s="82">
        <v>730.94</v>
      </c>
    </row>
    <row r="12" spans="1:12" x14ac:dyDescent="0.2">
      <c r="A12" s="77">
        <v>9</v>
      </c>
      <c r="B12" s="16">
        <v>0.89</v>
      </c>
      <c r="C12" s="82">
        <v>80.42</v>
      </c>
      <c r="D12" s="82">
        <v>24.42</v>
      </c>
      <c r="E12" s="82">
        <v>21.94</v>
      </c>
      <c r="F12" s="82">
        <v>28.15</v>
      </c>
      <c r="G12" s="82">
        <v>4.33</v>
      </c>
      <c r="H12" s="82">
        <v>11.63</v>
      </c>
      <c r="I12" s="82">
        <v>17.100000000000001</v>
      </c>
      <c r="J12" s="82">
        <v>15.5</v>
      </c>
      <c r="K12" s="82">
        <v>34.738860228078799</v>
      </c>
      <c r="L12" s="82">
        <v>731.06</v>
      </c>
    </row>
    <row r="13" spans="1:12" x14ac:dyDescent="0.2">
      <c r="A13" s="77">
        <v>10</v>
      </c>
      <c r="B13" s="16">
        <v>0.32</v>
      </c>
      <c r="C13" s="82">
        <v>80.45</v>
      </c>
      <c r="D13" s="82">
        <v>24.02</v>
      </c>
      <c r="E13" s="82">
        <v>21.92</v>
      </c>
      <c r="F13" s="82">
        <v>27.52</v>
      </c>
      <c r="G13" s="82">
        <v>4.66</v>
      </c>
      <c r="H13" s="82">
        <v>12.89</v>
      </c>
      <c r="I13" s="82">
        <v>23.35</v>
      </c>
      <c r="J13" s="82">
        <v>16.84</v>
      </c>
      <c r="K13" s="82">
        <v>38.238925460101761</v>
      </c>
      <c r="L13" s="82">
        <v>730.71</v>
      </c>
    </row>
    <row r="14" spans="1:12" x14ac:dyDescent="0.2">
      <c r="A14" s="77">
        <v>11</v>
      </c>
      <c r="B14" s="16">
        <v>0</v>
      </c>
      <c r="C14" s="82">
        <v>76.709999999999994</v>
      </c>
      <c r="D14" s="82">
        <v>24.13</v>
      </c>
      <c r="E14" s="82">
        <v>21.68</v>
      </c>
      <c r="F14" s="82">
        <v>28.55</v>
      </c>
      <c r="G14" s="82">
        <v>4.5199999999999996</v>
      </c>
      <c r="H14" s="82">
        <v>11.3</v>
      </c>
      <c r="I14" s="82">
        <v>22.33</v>
      </c>
      <c r="J14" s="82">
        <v>18.634999999999998</v>
      </c>
      <c r="K14" s="82">
        <v>41.541134622479383</v>
      </c>
      <c r="L14" s="82">
        <v>730.92</v>
      </c>
    </row>
    <row r="15" spans="1:12" x14ac:dyDescent="0.2">
      <c r="A15" s="77">
        <v>12</v>
      </c>
      <c r="B15" s="16">
        <v>0</v>
      </c>
      <c r="C15" s="82">
        <v>84.78</v>
      </c>
      <c r="D15" s="82">
        <v>23.96</v>
      </c>
      <c r="E15" s="82">
        <v>21.82</v>
      </c>
      <c r="F15" s="82">
        <v>28.04</v>
      </c>
      <c r="G15" s="82">
        <v>4.8899999999999997</v>
      </c>
      <c r="H15" s="82">
        <v>11.88</v>
      </c>
      <c r="I15" s="82">
        <v>17.93</v>
      </c>
      <c r="J15" s="82">
        <v>16.614999999999998</v>
      </c>
      <c r="K15" s="82">
        <v>37.85530932506888</v>
      </c>
      <c r="L15" s="82">
        <v>730.99</v>
      </c>
    </row>
    <row r="16" spans="1:12" x14ac:dyDescent="0.2">
      <c r="A16" s="77">
        <v>13</v>
      </c>
      <c r="B16" s="16">
        <v>1.27</v>
      </c>
      <c r="C16" s="82">
        <v>84.14</v>
      </c>
      <c r="D16" s="82">
        <v>24.26</v>
      </c>
      <c r="E16" s="82">
        <v>22.23</v>
      </c>
      <c r="F16" s="82">
        <v>29.7</v>
      </c>
      <c r="G16" s="82">
        <v>5.32</v>
      </c>
      <c r="H16" s="82">
        <v>12.28</v>
      </c>
      <c r="I16" s="82">
        <v>33.799999999999997</v>
      </c>
      <c r="J16" s="82">
        <v>16.079999999999998</v>
      </c>
      <c r="K16" s="82">
        <v>36.575724874655158</v>
      </c>
      <c r="L16" s="82">
        <v>731.07</v>
      </c>
    </row>
    <row r="17" spans="1:12" x14ac:dyDescent="0.2">
      <c r="A17" s="77">
        <v>14</v>
      </c>
      <c r="B17" s="16">
        <v>0</v>
      </c>
      <c r="C17" s="82">
        <v>77.27</v>
      </c>
      <c r="D17" s="82">
        <v>23.88</v>
      </c>
      <c r="E17" s="82">
        <v>21.78</v>
      </c>
      <c r="F17" s="82">
        <v>27.7</v>
      </c>
      <c r="G17" s="82">
        <v>4.9400000000000004</v>
      </c>
      <c r="H17" s="82">
        <v>11.86</v>
      </c>
      <c r="I17" s="82">
        <v>19.670000000000002</v>
      </c>
      <c r="J17" s="82">
        <v>18.86</v>
      </c>
      <c r="K17" s="82">
        <v>42.841455080192183</v>
      </c>
      <c r="L17" s="82">
        <v>731.15</v>
      </c>
    </row>
    <row r="18" spans="1:12" x14ac:dyDescent="0.2">
      <c r="A18" s="77">
        <v>15</v>
      </c>
      <c r="B18" s="16">
        <v>0</v>
      </c>
      <c r="C18" s="82">
        <v>82.87</v>
      </c>
      <c r="D18" s="82">
        <v>23.67</v>
      </c>
      <c r="E18" s="82">
        <v>21.8</v>
      </c>
      <c r="F18" s="82">
        <v>27.67</v>
      </c>
      <c r="G18" s="82">
        <v>3.83</v>
      </c>
      <c r="H18" s="82">
        <v>10.58</v>
      </c>
      <c r="I18" s="82">
        <v>2.67</v>
      </c>
      <c r="J18" s="82">
        <v>15.99</v>
      </c>
      <c r="K18" s="82">
        <v>36.36102079907932</v>
      </c>
      <c r="L18" s="82">
        <v>730.17</v>
      </c>
    </row>
    <row r="19" spans="1:12" x14ac:dyDescent="0.2">
      <c r="A19" s="77">
        <v>16</v>
      </c>
      <c r="B19" s="16">
        <v>0</v>
      </c>
      <c r="C19" s="82">
        <v>78.95</v>
      </c>
      <c r="D19" s="82">
        <v>24.58</v>
      </c>
      <c r="E19" s="82">
        <v>21.92</v>
      </c>
      <c r="F19" s="82">
        <v>29.75</v>
      </c>
      <c r="G19" s="82">
        <v>3.23</v>
      </c>
      <c r="H19" s="82">
        <v>8.0399999999999991</v>
      </c>
      <c r="I19" s="82">
        <v>24.04</v>
      </c>
      <c r="J19" s="82">
        <v>16.625</v>
      </c>
      <c r="K19" s="82">
        <v>38.250589464207494</v>
      </c>
      <c r="L19" s="82">
        <v>730.08</v>
      </c>
    </row>
    <row r="20" spans="1:12" x14ac:dyDescent="0.2">
      <c r="A20" s="77">
        <v>17</v>
      </c>
      <c r="B20" s="16">
        <v>0</v>
      </c>
      <c r="C20" s="82">
        <v>79.349999999999994</v>
      </c>
      <c r="D20" s="82">
        <v>24.3</v>
      </c>
      <c r="E20" s="82">
        <v>22.07</v>
      </c>
      <c r="F20" s="82">
        <v>28.72</v>
      </c>
      <c r="G20" s="82">
        <v>4.45</v>
      </c>
      <c r="H20" s="82">
        <v>10.66</v>
      </c>
      <c r="I20" s="82">
        <v>23.93</v>
      </c>
      <c r="J20" s="82">
        <v>19.46</v>
      </c>
      <c r="K20" s="82">
        <v>44.736207747145123</v>
      </c>
      <c r="L20" s="82">
        <v>730.59</v>
      </c>
    </row>
    <row r="21" spans="1:12" x14ac:dyDescent="0.2">
      <c r="A21" s="77">
        <v>18</v>
      </c>
      <c r="B21" s="16">
        <v>0</v>
      </c>
      <c r="C21" s="82">
        <v>77.180000000000007</v>
      </c>
      <c r="D21" s="82">
        <v>24.19</v>
      </c>
      <c r="E21" s="82">
        <v>21.93</v>
      </c>
      <c r="F21" s="82">
        <v>28.61</v>
      </c>
      <c r="G21" s="82">
        <v>4.8600000000000003</v>
      </c>
      <c r="H21" s="82">
        <v>11.96</v>
      </c>
      <c r="I21" s="82">
        <v>14.7</v>
      </c>
      <c r="J21" s="82">
        <v>19.265000000000001</v>
      </c>
      <c r="K21" s="82">
        <v>44.168991547485028</v>
      </c>
      <c r="L21" s="82">
        <v>731.29</v>
      </c>
    </row>
    <row r="22" spans="1:12" x14ac:dyDescent="0.2">
      <c r="A22" s="77">
        <v>19</v>
      </c>
      <c r="B22" s="16">
        <v>2.2149999999999999</v>
      </c>
      <c r="C22" s="82">
        <v>79.23</v>
      </c>
      <c r="D22" s="82">
        <v>24.12</v>
      </c>
      <c r="E22" s="82">
        <v>21.57</v>
      </c>
      <c r="F22" s="82">
        <v>28.96</v>
      </c>
      <c r="G22" s="82">
        <v>4.2699999999999996</v>
      </c>
      <c r="H22" s="82">
        <v>11.29</v>
      </c>
      <c r="I22" s="82">
        <v>15.02</v>
      </c>
      <c r="J22" s="82">
        <v>15.635</v>
      </c>
      <c r="K22" s="82">
        <v>35.986044667087718</v>
      </c>
      <c r="L22" s="82">
        <v>731.42</v>
      </c>
    </row>
    <row r="23" spans="1:12" x14ac:dyDescent="0.2">
      <c r="A23" s="77">
        <v>20</v>
      </c>
      <c r="B23" s="16">
        <v>0.25</v>
      </c>
      <c r="C23" s="82">
        <v>81.739999999999995</v>
      </c>
      <c r="D23" s="82">
        <v>24.27</v>
      </c>
      <c r="E23" s="82">
        <v>21.99</v>
      </c>
      <c r="F23" s="82">
        <v>28.75</v>
      </c>
      <c r="G23" s="82">
        <v>4.16</v>
      </c>
      <c r="H23" s="82">
        <v>10.35</v>
      </c>
      <c r="I23" s="82">
        <v>20.94</v>
      </c>
      <c r="J23" s="82">
        <v>15.809999999999999</v>
      </c>
      <c r="K23" s="82">
        <v>35.664636553952064</v>
      </c>
      <c r="L23" s="82">
        <v>731.16</v>
      </c>
    </row>
    <row r="24" spans="1:12" x14ac:dyDescent="0.2">
      <c r="A24" s="77">
        <v>21</v>
      </c>
      <c r="B24" s="16">
        <v>0</v>
      </c>
      <c r="C24" s="82">
        <v>77.650000000000006</v>
      </c>
      <c r="D24" s="82">
        <v>24.53</v>
      </c>
      <c r="E24" s="82">
        <v>21.67</v>
      </c>
      <c r="F24" s="82">
        <v>30</v>
      </c>
      <c r="G24" s="82">
        <v>4.13</v>
      </c>
      <c r="H24" s="82">
        <v>11.25</v>
      </c>
      <c r="I24" s="82">
        <v>34.93</v>
      </c>
      <c r="J24" s="82">
        <v>20.27</v>
      </c>
      <c r="K24" s="82">
        <v>46.057264212156994</v>
      </c>
      <c r="L24" s="82">
        <v>731.45</v>
      </c>
    </row>
    <row r="25" spans="1:12" x14ac:dyDescent="0.2">
      <c r="A25" s="77">
        <v>22</v>
      </c>
      <c r="B25" s="16">
        <v>0</v>
      </c>
      <c r="C25" s="82">
        <v>82.48</v>
      </c>
      <c r="D25" s="82">
        <v>24.11</v>
      </c>
      <c r="E25" s="82">
        <v>21.05</v>
      </c>
      <c r="F25" s="82">
        <v>29.52</v>
      </c>
      <c r="G25" s="82">
        <v>3.69</v>
      </c>
      <c r="H25" s="82">
        <v>9.06</v>
      </c>
      <c r="I25" s="82">
        <v>36.72</v>
      </c>
      <c r="J25" s="82">
        <v>20.204999999999998</v>
      </c>
      <c r="K25" s="82">
        <v>45.916864162736175</v>
      </c>
      <c r="L25" s="82">
        <v>730.86</v>
      </c>
    </row>
    <row r="26" spans="1:12" x14ac:dyDescent="0.2">
      <c r="A26" s="77">
        <v>23</v>
      </c>
      <c r="B26" s="16">
        <v>0.38</v>
      </c>
      <c r="C26" s="82">
        <v>84.16</v>
      </c>
      <c r="D26" s="82">
        <v>24.28</v>
      </c>
      <c r="E26" s="82">
        <v>21.76</v>
      </c>
      <c r="F26" s="82">
        <v>29.63</v>
      </c>
      <c r="G26" s="82">
        <v>3.63</v>
      </c>
      <c r="H26" s="82">
        <v>9.77</v>
      </c>
      <c r="I26" s="82">
        <v>272.92</v>
      </c>
      <c r="J26" s="82">
        <v>15.555</v>
      </c>
      <c r="K26" s="82">
        <v>36.234012754372486</v>
      </c>
      <c r="L26" s="82">
        <v>731.04</v>
      </c>
    </row>
    <row r="27" spans="1:12" x14ac:dyDescent="0.2">
      <c r="A27" s="77">
        <v>24</v>
      </c>
      <c r="B27" s="16">
        <v>1.95</v>
      </c>
      <c r="C27" s="82">
        <v>86.86</v>
      </c>
      <c r="D27" s="82">
        <v>23.56</v>
      </c>
      <c r="E27" s="82">
        <v>21.69</v>
      </c>
      <c r="F27" s="82">
        <v>27.66</v>
      </c>
      <c r="G27" s="82">
        <v>4.78</v>
      </c>
      <c r="H27" s="82">
        <v>12</v>
      </c>
      <c r="I27" s="82">
        <v>8.81</v>
      </c>
      <c r="J27" s="82">
        <v>17.424999999999997</v>
      </c>
      <c r="K27" s="82">
        <v>40.148798132376939</v>
      </c>
      <c r="L27" s="82">
        <v>731.63</v>
      </c>
    </row>
    <row r="28" spans="1:12" x14ac:dyDescent="0.2">
      <c r="A28" s="77">
        <v>25</v>
      </c>
      <c r="B28" s="16">
        <v>6.5000000000000002E-2</v>
      </c>
      <c r="C28" s="82">
        <v>77.52</v>
      </c>
      <c r="D28" s="82">
        <v>23.87</v>
      </c>
      <c r="E28" s="82">
        <v>21.51</v>
      </c>
      <c r="F28" s="82">
        <v>28.68</v>
      </c>
      <c r="G28" s="82">
        <v>4.63</v>
      </c>
      <c r="H28" s="82">
        <v>10.9</v>
      </c>
      <c r="I28" s="82">
        <v>23.35</v>
      </c>
      <c r="J28" s="82">
        <v>16.95</v>
      </c>
      <c r="K28" s="82">
        <v>39.16599778643122</v>
      </c>
      <c r="L28" s="82">
        <v>731.75</v>
      </c>
    </row>
    <row r="29" spans="1:12" x14ac:dyDescent="0.2">
      <c r="A29" s="77">
        <v>26</v>
      </c>
      <c r="B29" s="16">
        <v>2.92</v>
      </c>
      <c r="C29" s="82">
        <v>85.11</v>
      </c>
      <c r="D29" s="82">
        <v>23.66</v>
      </c>
      <c r="E29" s="82">
        <v>21.59</v>
      </c>
      <c r="F29" s="82">
        <v>27.55</v>
      </c>
      <c r="G29" s="82">
        <v>4.42</v>
      </c>
      <c r="H29" s="82">
        <v>10.35</v>
      </c>
      <c r="I29" s="82">
        <v>357.77</v>
      </c>
      <c r="J29" s="82">
        <v>14.435</v>
      </c>
      <c r="K29" s="82">
        <v>34.062347989946488</v>
      </c>
      <c r="L29" s="82">
        <v>731.53</v>
      </c>
    </row>
    <row r="30" spans="1:12" x14ac:dyDescent="0.2">
      <c r="A30" s="77">
        <v>27</v>
      </c>
      <c r="B30" s="16">
        <v>0</v>
      </c>
      <c r="C30" s="82">
        <v>88.75</v>
      </c>
      <c r="D30" s="82">
        <v>23.97</v>
      </c>
      <c r="E30" s="82">
        <v>22.05</v>
      </c>
      <c r="F30" s="82">
        <v>27.92</v>
      </c>
      <c r="G30" s="82">
        <v>4.3099999999999996</v>
      </c>
      <c r="H30" s="82">
        <v>10.65</v>
      </c>
      <c r="I30" s="82">
        <v>350.32</v>
      </c>
      <c r="J30" s="82">
        <v>15.7</v>
      </c>
      <c r="K30" s="82">
        <v>37.329997140158994</v>
      </c>
      <c r="L30" s="82">
        <v>730.79</v>
      </c>
    </row>
    <row r="31" spans="1:12" x14ac:dyDescent="0.2">
      <c r="A31" s="77">
        <v>28</v>
      </c>
      <c r="B31" s="16">
        <v>0</v>
      </c>
      <c r="C31" s="82">
        <v>86.5</v>
      </c>
      <c r="D31" s="82">
        <v>24.08</v>
      </c>
      <c r="E31" s="82">
        <v>22.19</v>
      </c>
      <c r="F31" s="82">
        <v>28.58</v>
      </c>
      <c r="G31" s="82">
        <v>4.3099999999999996</v>
      </c>
      <c r="H31" s="82">
        <v>10.25</v>
      </c>
      <c r="I31" s="82">
        <v>358.23</v>
      </c>
      <c r="J31" s="82">
        <v>15.14</v>
      </c>
      <c r="K31" s="82">
        <v>36.019308678796648</v>
      </c>
      <c r="L31" s="82">
        <v>730.67</v>
      </c>
    </row>
    <row r="32" spans="1:12" x14ac:dyDescent="0.2">
      <c r="A32" s="77">
        <v>29</v>
      </c>
      <c r="B32" s="16">
        <v>0</v>
      </c>
      <c r="C32" s="82">
        <v>86.17</v>
      </c>
      <c r="D32" s="82">
        <v>23.81</v>
      </c>
      <c r="E32" s="82">
        <v>22.06</v>
      </c>
      <c r="F32" s="82">
        <v>27.05</v>
      </c>
      <c r="G32" s="82">
        <v>5.54</v>
      </c>
      <c r="H32" s="82">
        <v>11.95</v>
      </c>
      <c r="I32" s="82">
        <v>353.32</v>
      </c>
      <c r="J32" s="82">
        <v>15.504999999999999</v>
      </c>
      <c r="K32" s="82">
        <v>37.731325281426493</v>
      </c>
      <c r="L32" s="82">
        <v>731.24</v>
      </c>
    </row>
    <row r="33" spans="1:12" x14ac:dyDescent="0.2">
      <c r="A33" s="77">
        <v>30</v>
      </c>
      <c r="B33" s="16">
        <v>0</v>
      </c>
      <c r="C33" s="82">
        <v>82.25</v>
      </c>
      <c r="D33" s="82">
        <v>24.27</v>
      </c>
      <c r="E33" s="82">
        <v>21.91</v>
      </c>
      <c r="F33" s="82">
        <v>28.63</v>
      </c>
      <c r="G33" s="82">
        <v>5.4</v>
      </c>
      <c r="H33" s="82">
        <v>11.76</v>
      </c>
      <c r="I33" s="82">
        <v>1.6</v>
      </c>
      <c r="J33" s="82">
        <v>17.924999999999997</v>
      </c>
      <c r="K33" s="82">
        <v>43.147311187853532</v>
      </c>
      <c r="L33" s="82">
        <v>731.8</v>
      </c>
    </row>
    <row r="34" spans="1:12" x14ac:dyDescent="0.2">
      <c r="A34" s="77">
        <v>31</v>
      </c>
      <c r="B34" s="16">
        <v>2.9249999999999998</v>
      </c>
      <c r="C34" s="82">
        <v>83.66</v>
      </c>
      <c r="D34" s="82">
        <v>24.11</v>
      </c>
      <c r="E34" s="82">
        <v>22.05</v>
      </c>
      <c r="F34" s="82">
        <v>28.13</v>
      </c>
      <c r="G34" s="82">
        <v>4.3</v>
      </c>
      <c r="H34" s="82">
        <v>10</v>
      </c>
      <c r="I34" s="82">
        <v>5.76</v>
      </c>
      <c r="J34" s="82">
        <v>14.71</v>
      </c>
      <c r="K34" s="82">
        <v>34.858092270048481</v>
      </c>
      <c r="L34" s="82">
        <v>731.47</v>
      </c>
    </row>
    <row r="35" spans="1:12" x14ac:dyDescent="0.2">
      <c r="A35" s="77">
        <v>32</v>
      </c>
      <c r="B35" s="16">
        <v>6.5000000000000002E-2</v>
      </c>
      <c r="C35" s="82">
        <v>81.75</v>
      </c>
      <c r="D35" s="82">
        <v>24.17</v>
      </c>
      <c r="E35" s="82">
        <v>21.99</v>
      </c>
      <c r="F35" s="82">
        <v>28.3</v>
      </c>
      <c r="G35" s="82">
        <v>4.6399999999999997</v>
      </c>
      <c r="H35" s="82">
        <v>12.6</v>
      </c>
      <c r="I35" s="82">
        <v>13.93</v>
      </c>
      <c r="J35" s="82">
        <v>16.86</v>
      </c>
      <c r="K35" s="82">
        <v>39.908174047677264</v>
      </c>
      <c r="L35" s="82">
        <v>730.47</v>
      </c>
    </row>
    <row r="36" spans="1:12" x14ac:dyDescent="0.2">
      <c r="A36" s="77">
        <v>33</v>
      </c>
      <c r="B36" s="16">
        <v>0</v>
      </c>
      <c r="C36" s="82">
        <v>81.81</v>
      </c>
      <c r="D36" s="82">
        <v>24.11</v>
      </c>
      <c r="E36" s="82">
        <v>21.71</v>
      </c>
      <c r="F36" s="82">
        <v>28.5</v>
      </c>
      <c r="G36" s="82">
        <v>4.4000000000000004</v>
      </c>
      <c r="H36" s="82">
        <v>10.4</v>
      </c>
      <c r="I36" s="82">
        <v>5.08</v>
      </c>
      <c r="J36" s="82">
        <v>16.23</v>
      </c>
      <c r="K36" s="82">
        <v>38.860141678769864</v>
      </c>
      <c r="L36" s="82">
        <v>730.31</v>
      </c>
    </row>
    <row r="37" spans="1:12" x14ac:dyDescent="0.2">
      <c r="A37" s="77">
        <v>34</v>
      </c>
      <c r="B37" s="16">
        <v>0</v>
      </c>
      <c r="C37" s="82">
        <v>85.69</v>
      </c>
      <c r="D37" s="82">
        <v>24.24</v>
      </c>
      <c r="E37" s="82">
        <v>22</v>
      </c>
      <c r="F37" s="82">
        <v>28.38</v>
      </c>
      <c r="G37" s="82">
        <v>5.23</v>
      </c>
      <c r="H37" s="82">
        <v>10.94</v>
      </c>
      <c r="I37" s="82">
        <v>355.85</v>
      </c>
      <c r="J37" s="82">
        <v>18.28</v>
      </c>
      <c r="K37" s="82">
        <v>44.299887593560435</v>
      </c>
      <c r="L37" s="82">
        <v>730.38</v>
      </c>
    </row>
    <row r="38" spans="1:12" x14ac:dyDescent="0.2">
      <c r="A38" s="77">
        <v>35</v>
      </c>
      <c r="B38" s="16">
        <v>0.13</v>
      </c>
      <c r="C38" s="82">
        <v>84.06</v>
      </c>
      <c r="D38" s="82">
        <v>24.41</v>
      </c>
      <c r="E38" s="82">
        <v>22.51</v>
      </c>
      <c r="F38" s="82">
        <v>29.42</v>
      </c>
      <c r="G38" s="82">
        <v>4.68</v>
      </c>
      <c r="H38" s="82">
        <v>10.77</v>
      </c>
      <c r="I38" s="82">
        <v>6.75</v>
      </c>
      <c r="J38" s="82">
        <v>16.149999999999999</v>
      </c>
      <c r="K38" s="82">
        <v>38.796637656416451</v>
      </c>
      <c r="L38" s="82">
        <v>730.3</v>
      </c>
    </row>
    <row r="39" spans="1:12" x14ac:dyDescent="0.2">
      <c r="A39" s="77">
        <v>36</v>
      </c>
      <c r="B39" s="16">
        <v>0</v>
      </c>
      <c r="C39" s="82">
        <v>80.98</v>
      </c>
      <c r="D39" s="82">
        <v>24.28</v>
      </c>
      <c r="E39" s="82">
        <v>22.22</v>
      </c>
      <c r="F39" s="82">
        <v>28.9</v>
      </c>
      <c r="G39" s="82">
        <v>4.54</v>
      </c>
      <c r="H39" s="82">
        <v>12.04</v>
      </c>
      <c r="I39" s="82">
        <v>7.83</v>
      </c>
      <c r="J39" s="82">
        <v>16.12</v>
      </c>
      <c r="K39" s="82">
        <v>38.551261570044076</v>
      </c>
      <c r="L39" s="82">
        <v>730.45</v>
      </c>
    </row>
    <row r="40" spans="1:12" x14ac:dyDescent="0.2">
      <c r="A40" s="77">
        <v>37</v>
      </c>
      <c r="B40" s="16">
        <v>0</v>
      </c>
      <c r="C40" s="82">
        <v>80.680000000000007</v>
      </c>
      <c r="D40" s="82">
        <v>24.11</v>
      </c>
      <c r="E40" s="82">
        <v>22.01</v>
      </c>
      <c r="F40" s="82">
        <v>28.01</v>
      </c>
      <c r="G40" s="82">
        <v>4.9800000000000004</v>
      </c>
      <c r="H40" s="82">
        <v>12.23</v>
      </c>
      <c r="I40" s="82">
        <v>4.97</v>
      </c>
      <c r="J40" s="82">
        <v>15.525</v>
      </c>
      <c r="K40" s="82">
        <v>37.823773313968204</v>
      </c>
      <c r="L40" s="82">
        <v>730.26</v>
      </c>
    </row>
    <row r="41" spans="1:12" x14ac:dyDescent="0.2">
      <c r="A41" s="77">
        <v>38</v>
      </c>
      <c r="B41" s="16">
        <v>0</v>
      </c>
      <c r="C41" s="82">
        <v>80.16</v>
      </c>
      <c r="D41" s="82">
        <v>24.14</v>
      </c>
      <c r="E41" s="82">
        <v>22.21</v>
      </c>
      <c r="F41" s="82">
        <v>27.6</v>
      </c>
      <c r="G41" s="82">
        <v>5.61</v>
      </c>
      <c r="H41" s="82">
        <v>12.86</v>
      </c>
      <c r="I41" s="82">
        <v>2.13</v>
      </c>
      <c r="J41" s="82">
        <v>17.085000000000001</v>
      </c>
      <c r="K41" s="82">
        <v>42.131246830198883</v>
      </c>
      <c r="L41" s="82">
        <v>730.32</v>
      </c>
    </row>
    <row r="42" spans="1:12" x14ac:dyDescent="0.2">
      <c r="A42" s="77">
        <v>39</v>
      </c>
      <c r="B42" s="16">
        <v>9.4899999999999984</v>
      </c>
      <c r="C42" s="82">
        <v>93.16</v>
      </c>
      <c r="D42" s="82">
        <v>23.79</v>
      </c>
      <c r="E42" s="82">
        <v>22.31</v>
      </c>
      <c r="F42" s="82">
        <v>26.86</v>
      </c>
      <c r="G42" s="82">
        <v>5.45</v>
      </c>
      <c r="H42" s="82">
        <v>12.85</v>
      </c>
      <c r="I42" s="82">
        <v>349.21</v>
      </c>
      <c r="J42" s="82">
        <v>11.9</v>
      </c>
      <c r="K42" s="82">
        <v>29.93804253819097</v>
      </c>
      <c r="L42" s="82">
        <v>730.08</v>
      </c>
    </row>
    <row r="43" spans="1:12" x14ac:dyDescent="0.2">
      <c r="A43" s="77">
        <v>40</v>
      </c>
      <c r="B43" s="16">
        <v>0</v>
      </c>
      <c r="C43" s="82">
        <v>85.4</v>
      </c>
      <c r="D43" s="82">
        <v>24.64</v>
      </c>
      <c r="E43" s="82">
        <v>22.7</v>
      </c>
      <c r="F43" s="82">
        <v>29</v>
      </c>
      <c r="G43" s="82">
        <v>5.29</v>
      </c>
      <c r="H43" s="82">
        <v>11.6</v>
      </c>
      <c r="I43" s="82">
        <v>359.26</v>
      </c>
      <c r="J43" s="82">
        <v>15.22</v>
      </c>
      <c r="K43" s="82">
        <v>37.889437337081937</v>
      </c>
      <c r="L43" s="82">
        <v>731.05</v>
      </c>
    </row>
    <row r="44" spans="1:12" x14ac:dyDescent="0.2">
      <c r="A44" s="77">
        <v>41</v>
      </c>
      <c r="B44" s="16">
        <v>0</v>
      </c>
      <c r="C44" s="82">
        <v>79.78</v>
      </c>
      <c r="D44" s="82">
        <v>24.78</v>
      </c>
      <c r="E44" s="82">
        <v>22.86</v>
      </c>
      <c r="F44" s="82">
        <v>28.51</v>
      </c>
      <c r="G44" s="82">
        <v>6.28</v>
      </c>
      <c r="H44" s="82">
        <v>15.67</v>
      </c>
      <c r="I44" s="82">
        <v>14.14</v>
      </c>
      <c r="J44" s="82">
        <v>17.14</v>
      </c>
      <c r="K44" s="82">
        <v>41.891486745803334</v>
      </c>
      <c r="L44" s="82">
        <v>731.99</v>
      </c>
    </row>
    <row r="45" spans="1:12" x14ac:dyDescent="0.2">
      <c r="A45" s="77">
        <v>42</v>
      </c>
      <c r="B45" s="16">
        <v>1.1399999999999999</v>
      </c>
      <c r="C45" s="82">
        <v>81.459999999999994</v>
      </c>
      <c r="D45" s="82">
        <v>23.99</v>
      </c>
      <c r="E45" s="82">
        <v>22.06</v>
      </c>
      <c r="F45" s="82">
        <v>27.86</v>
      </c>
      <c r="G45" s="82">
        <v>4.95</v>
      </c>
      <c r="H45" s="82">
        <v>13.48</v>
      </c>
      <c r="I45" s="82">
        <v>13.36</v>
      </c>
      <c r="J45" s="82">
        <v>14.865</v>
      </c>
      <c r="K45" s="82">
        <v>35.852556620099925</v>
      </c>
      <c r="L45" s="82">
        <v>731.43</v>
      </c>
    </row>
    <row r="46" spans="1:12" x14ac:dyDescent="0.2">
      <c r="A46" s="77">
        <v>43</v>
      </c>
      <c r="B46" s="16">
        <v>0.13</v>
      </c>
      <c r="C46" s="82">
        <v>82.19</v>
      </c>
      <c r="D46" s="82">
        <v>24.08</v>
      </c>
      <c r="E46" s="82">
        <v>22.06</v>
      </c>
      <c r="F46" s="82">
        <v>28.27</v>
      </c>
      <c r="G46" s="82">
        <v>4.96</v>
      </c>
      <c r="H46" s="82">
        <v>12.15</v>
      </c>
      <c r="I46" s="82">
        <v>21.62</v>
      </c>
      <c r="J46" s="82">
        <v>16.549999999999997</v>
      </c>
      <c r="K46" s="82">
        <v>40.284446180125052</v>
      </c>
      <c r="L46" s="82">
        <v>730.85</v>
      </c>
    </row>
    <row r="47" spans="1:12" x14ac:dyDescent="0.2">
      <c r="A47" s="77">
        <v>44</v>
      </c>
      <c r="B47" s="16">
        <v>1.5899999999999999</v>
      </c>
      <c r="C47" s="82">
        <v>80.16</v>
      </c>
      <c r="D47" s="82">
        <v>24.11</v>
      </c>
      <c r="E47" s="82">
        <v>21.91</v>
      </c>
      <c r="F47" s="82">
        <v>29.03</v>
      </c>
      <c r="G47" s="82">
        <v>4.74</v>
      </c>
      <c r="H47" s="82">
        <v>11.4</v>
      </c>
      <c r="I47" s="82">
        <v>11.86</v>
      </c>
      <c r="J47" s="82">
        <v>15.7</v>
      </c>
      <c r="K47" s="82">
        <v>37.081597052722159</v>
      </c>
      <c r="L47" s="82">
        <v>730.68</v>
      </c>
    </row>
    <row r="48" spans="1:12" x14ac:dyDescent="0.2">
      <c r="A48" s="77">
        <v>45</v>
      </c>
      <c r="B48" s="16">
        <v>1.2449999999999999</v>
      </c>
      <c r="C48" s="82">
        <v>84.96</v>
      </c>
      <c r="D48" s="82">
        <v>23.71</v>
      </c>
      <c r="E48" s="82">
        <v>21.75</v>
      </c>
      <c r="F48" s="82">
        <v>27.75</v>
      </c>
      <c r="G48" s="82">
        <v>4.8600000000000003</v>
      </c>
      <c r="H48" s="82">
        <v>11.81</v>
      </c>
      <c r="I48" s="82">
        <v>9.08</v>
      </c>
      <c r="J48" s="82">
        <v>12.024999999999999</v>
      </c>
      <c r="K48" s="82">
        <v>24.204104519844787</v>
      </c>
      <c r="L48" s="82">
        <v>730.7</v>
      </c>
    </row>
    <row r="49" spans="1:12" x14ac:dyDescent="0.2">
      <c r="A49" s="77">
        <v>46</v>
      </c>
      <c r="B49" s="16">
        <v>1.395</v>
      </c>
      <c r="C49" s="82">
        <v>81.94</v>
      </c>
      <c r="D49" s="82">
        <v>24.32</v>
      </c>
      <c r="E49" s="82">
        <v>21.99</v>
      </c>
      <c r="F49" s="82">
        <v>28.78</v>
      </c>
      <c r="G49" s="82">
        <v>4.4000000000000004</v>
      </c>
      <c r="H49" s="82">
        <v>11.54</v>
      </c>
      <c r="I49" s="82">
        <v>8.17</v>
      </c>
      <c r="J49" s="82">
        <v>17.420000000000002</v>
      </c>
      <c r="K49" s="82">
        <v>32.930939591690731</v>
      </c>
      <c r="L49" s="82">
        <v>730.44</v>
      </c>
    </row>
    <row r="50" spans="1:12" x14ac:dyDescent="0.2">
      <c r="A50" s="77">
        <v>47</v>
      </c>
      <c r="B50" s="16">
        <v>0</v>
      </c>
      <c r="C50" s="82">
        <v>85.69</v>
      </c>
      <c r="D50" s="82">
        <v>24.02</v>
      </c>
      <c r="E50" s="82">
        <v>22.22</v>
      </c>
      <c r="F50" s="82">
        <v>27.99</v>
      </c>
      <c r="G50" s="82">
        <v>4.68</v>
      </c>
      <c r="H50" s="82">
        <v>10.68</v>
      </c>
      <c r="I50" s="82">
        <v>358.01</v>
      </c>
      <c r="J50" s="82">
        <v>15.715</v>
      </c>
      <c r="K50" s="82">
        <v>29.347930330471474</v>
      </c>
      <c r="L50" s="82">
        <v>730.45</v>
      </c>
    </row>
    <row r="51" spans="1:12" x14ac:dyDescent="0.2">
      <c r="A51" s="77">
        <v>48</v>
      </c>
      <c r="B51" s="16">
        <v>0.04</v>
      </c>
      <c r="C51" s="82">
        <v>86.41</v>
      </c>
      <c r="D51" s="82">
        <v>24.26</v>
      </c>
      <c r="E51" s="82">
        <v>22.33</v>
      </c>
      <c r="F51" s="82">
        <v>28.02</v>
      </c>
      <c r="G51" s="82">
        <v>4.9000000000000004</v>
      </c>
      <c r="H51" s="82">
        <v>11.07</v>
      </c>
      <c r="I51" s="82">
        <v>350.37</v>
      </c>
      <c r="J51" s="82">
        <v>18.54</v>
      </c>
      <c r="K51" s="82">
        <v>35.636124543915841</v>
      </c>
      <c r="L51" s="82">
        <v>731.1</v>
      </c>
    </row>
    <row r="52" spans="1:12" x14ac:dyDescent="0.2">
      <c r="A52" s="77">
        <v>49</v>
      </c>
      <c r="B52" s="16">
        <v>0</v>
      </c>
      <c r="C52" s="82">
        <v>84.16</v>
      </c>
      <c r="D52" s="82">
        <v>24.37</v>
      </c>
      <c r="E52" s="82">
        <v>22.33</v>
      </c>
      <c r="F52" s="82">
        <v>29.15</v>
      </c>
      <c r="G52" s="82">
        <v>4.22</v>
      </c>
      <c r="H52" s="82">
        <v>10.93</v>
      </c>
      <c r="I52" s="82">
        <v>1.69</v>
      </c>
      <c r="J52" s="82">
        <v>16.509999999999998</v>
      </c>
      <c r="K52" s="82">
        <v>28.352601980115892</v>
      </c>
      <c r="L52" s="82">
        <v>731.22</v>
      </c>
    </row>
    <row r="53" spans="1:12" x14ac:dyDescent="0.2">
      <c r="A53" s="77">
        <v>50</v>
      </c>
      <c r="B53" s="16">
        <v>0.04</v>
      </c>
      <c r="C53" s="82">
        <v>81.13</v>
      </c>
      <c r="D53" s="82">
        <v>24.1</v>
      </c>
      <c r="E53" s="82">
        <v>22.08</v>
      </c>
      <c r="F53" s="82">
        <v>28.56</v>
      </c>
      <c r="G53" s="82">
        <v>4.96</v>
      </c>
      <c r="H53" s="82">
        <v>12.43</v>
      </c>
      <c r="I53" s="82">
        <v>4.3499999999999996</v>
      </c>
      <c r="J53" s="82">
        <v>18.454999999999998</v>
      </c>
      <c r="K53" s="82">
        <v>34.892652282213604</v>
      </c>
      <c r="L53" s="82">
        <v>731.31</v>
      </c>
    </row>
    <row r="54" spans="1:12" x14ac:dyDescent="0.2">
      <c r="A54" s="77">
        <v>51</v>
      </c>
      <c r="B54" s="16">
        <v>0</v>
      </c>
      <c r="C54" s="82">
        <v>79.56</v>
      </c>
      <c r="D54" s="82">
        <v>24.16</v>
      </c>
      <c r="E54" s="82">
        <v>21.85</v>
      </c>
      <c r="F54" s="82">
        <v>28.69</v>
      </c>
      <c r="G54" s="82">
        <v>4.9800000000000004</v>
      </c>
      <c r="H54" s="82">
        <v>12.38</v>
      </c>
      <c r="I54" s="82">
        <v>2.5099999999999998</v>
      </c>
      <c r="J54" s="82">
        <v>19.015000000000001</v>
      </c>
      <c r="K54" s="82">
        <v>46.092688224626251</v>
      </c>
      <c r="L54" s="82">
        <v>730.89</v>
      </c>
    </row>
    <row r="55" spans="1:12" x14ac:dyDescent="0.2">
      <c r="A55" s="77">
        <v>52</v>
      </c>
      <c r="B55" s="16">
        <v>0</v>
      </c>
      <c r="C55" s="82">
        <v>77.81</v>
      </c>
      <c r="D55" s="82">
        <v>24.4</v>
      </c>
      <c r="E55" s="82">
        <v>21.81</v>
      </c>
      <c r="F55" s="82">
        <v>29.45</v>
      </c>
      <c r="G55" s="82">
        <v>4.07</v>
      </c>
      <c r="H55" s="82">
        <v>11.23</v>
      </c>
      <c r="I55" s="82">
        <v>13.94</v>
      </c>
      <c r="J55" s="82">
        <v>15.799999999999999</v>
      </c>
      <c r="K55" s="82">
        <v>42.943839116231366</v>
      </c>
      <c r="L55" s="82">
        <v>730.69</v>
      </c>
    </row>
    <row r="56" spans="1:12" x14ac:dyDescent="0.2">
      <c r="A56" s="77">
        <v>53</v>
      </c>
      <c r="B56" s="16">
        <v>0</v>
      </c>
      <c r="C56" s="82">
        <v>82.89</v>
      </c>
      <c r="D56" s="82">
        <v>24.28</v>
      </c>
      <c r="E56" s="82">
        <v>21.81</v>
      </c>
      <c r="F56" s="82">
        <v>28.95</v>
      </c>
      <c r="G56" s="82">
        <v>4.2</v>
      </c>
      <c r="H56" s="82">
        <v>10.17</v>
      </c>
      <c r="I56" s="82">
        <v>1.51</v>
      </c>
      <c r="J56" s="82">
        <v>15.73</v>
      </c>
      <c r="K56" s="82">
        <v>43.015983141626066</v>
      </c>
      <c r="L56" s="82">
        <v>729.95</v>
      </c>
    </row>
    <row r="57" spans="1:12" x14ac:dyDescent="0.2">
      <c r="A57" s="77">
        <v>54</v>
      </c>
      <c r="B57" s="16">
        <v>0</v>
      </c>
      <c r="C57" s="82">
        <v>81.75</v>
      </c>
      <c r="D57" s="82">
        <v>24.51</v>
      </c>
      <c r="E57" s="82">
        <v>21.73</v>
      </c>
      <c r="F57" s="82">
        <v>30.34</v>
      </c>
      <c r="G57" s="82">
        <v>3.78</v>
      </c>
      <c r="H57" s="82">
        <v>9.07</v>
      </c>
      <c r="I57" s="82">
        <v>29.58</v>
      </c>
      <c r="J57" s="82">
        <v>13.625</v>
      </c>
      <c r="K57" s="82">
        <v>38.571997577343147</v>
      </c>
      <c r="L57" s="82">
        <v>730.01</v>
      </c>
    </row>
    <row r="58" spans="1:12" x14ac:dyDescent="0.2">
      <c r="A58" s="77">
        <v>55</v>
      </c>
      <c r="B58" s="16">
        <v>0</v>
      </c>
      <c r="C58" s="82">
        <v>84.28</v>
      </c>
      <c r="D58" s="82">
        <v>24.41</v>
      </c>
      <c r="E58" s="82">
        <v>21.65</v>
      </c>
      <c r="F58" s="82">
        <v>29.28</v>
      </c>
      <c r="G58" s="82">
        <v>4</v>
      </c>
      <c r="H58" s="82">
        <v>8.77</v>
      </c>
      <c r="I58" s="82">
        <v>20.86</v>
      </c>
      <c r="J58" s="82">
        <v>14.84</v>
      </c>
      <c r="K58" s="82">
        <v>39.218269804830967</v>
      </c>
      <c r="L58" s="82">
        <v>730.26</v>
      </c>
    </row>
    <row r="59" spans="1:12" x14ac:dyDescent="0.2">
      <c r="A59" s="77">
        <v>56</v>
      </c>
      <c r="B59" s="16">
        <v>0</v>
      </c>
      <c r="C59" s="82">
        <v>82.42</v>
      </c>
      <c r="D59" s="82">
        <v>24.51</v>
      </c>
      <c r="E59" s="82">
        <v>21.81</v>
      </c>
      <c r="F59" s="82">
        <v>29.19</v>
      </c>
      <c r="G59" s="82">
        <v>4.79</v>
      </c>
      <c r="H59" s="82">
        <v>11.55</v>
      </c>
      <c r="I59" s="82">
        <v>8.9</v>
      </c>
      <c r="J59" s="82">
        <v>19.835000000000001</v>
      </c>
      <c r="K59" s="82">
        <v>53.53000284256099</v>
      </c>
      <c r="L59" s="82">
        <v>730.74</v>
      </c>
    </row>
    <row r="60" spans="1:12" x14ac:dyDescent="0.2">
      <c r="A60" s="77">
        <v>57</v>
      </c>
      <c r="B60" s="16">
        <v>0</v>
      </c>
      <c r="C60" s="82">
        <v>77.89</v>
      </c>
      <c r="D60" s="82">
        <v>24.69</v>
      </c>
      <c r="E60" s="82">
        <v>21.96</v>
      </c>
      <c r="F60" s="82">
        <v>29.91</v>
      </c>
      <c r="G60" s="82">
        <v>4.43</v>
      </c>
      <c r="H60" s="82">
        <v>11.3</v>
      </c>
      <c r="I60" s="82">
        <v>14.71</v>
      </c>
      <c r="J60" s="82">
        <v>19.350000000000001</v>
      </c>
      <c r="K60" s="82">
        <v>52.321266417085766</v>
      </c>
      <c r="L60" s="82">
        <v>730.96</v>
      </c>
    </row>
    <row r="61" spans="1:12" x14ac:dyDescent="0.2">
      <c r="A61" s="77">
        <v>58</v>
      </c>
      <c r="B61" s="16">
        <v>0</v>
      </c>
      <c r="C61" s="82">
        <v>79.88</v>
      </c>
      <c r="D61" s="82">
        <v>24.43</v>
      </c>
      <c r="E61" s="82">
        <v>22.12</v>
      </c>
      <c r="F61" s="82">
        <v>29.19</v>
      </c>
      <c r="G61" s="82">
        <v>5.03</v>
      </c>
      <c r="H61" s="82">
        <v>12.15</v>
      </c>
      <c r="I61" s="82">
        <v>6.31</v>
      </c>
      <c r="J61" s="82">
        <v>18.865000000000002</v>
      </c>
      <c r="K61" s="82">
        <v>45.51294402055629</v>
      </c>
      <c r="L61" s="82">
        <v>730.91</v>
      </c>
    </row>
    <row r="62" spans="1:12" x14ac:dyDescent="0.2">
      <c r="A62" s="77">
        <v>59</v>
      </c>
      <c r="B62" s="16">
        <v>0.25</v>
      </c>
      <c r="C62" s="82">
        <v>80.25</v>
      </c>
      <c r="D62" s="82">
        <v>24.63</v>
      </c>
      <c r="E62" s="82">
        <v>21.8</v>
      </c>
      <c r="F62" s="82">
        <v>29.79</v>
      </c>
      <c r="G62" s="82">
        <v>4.62</v>
      </c>
      <c r="H62" s="82">
        <v>11.76</v>
      </c>
      <c r="I62" s="82">
        <v>14.48</v>
      </c>
      <c r="J62" s="82">
        <v>18.41</v>
      </c>
      <c r="K62" s="82">
        <v>44.243295573640033</v>
      </c>
      <c r="L62" s="82">
        <v>731.07</v>
      </c>
    </row>
    <row r="63" spans="1:12" x14ac:dyDescent="0.2">
      <c r="A63" s="77">
        <v>60</v>
      </c>
      <c r="B63" s="16">
        <v>0</v>
      </c>
      <c r="C63" s="82">
        <v>84.84</v>
      </c>
      <c r="D63" s="82">
        <v>23.83</v>
      </c>
      <c r="E63" s="82">
        <v>21.7</v>
      </c>
      <c r="F63" s="82">
        <v>27.95</v>
      </c>
      <c r="G63" s="82">
        <v>4.33</v>
      </c>
      <c r="H63" s="82">
        <v>11.76</v>
      </c>
      <c r="I63" s="82">
        <v>9.68</v>
      </c>
      <c r="J63" s="82">
        <v>13.79</v>
      </c>
      <c r="K63" s="82">
        <v>32.363291391878569</v>
      </c>
      <c r="L63" s="82">
        <v>731.06</v>
      </c>
    </row>
    <row r="64" spans="1:12" x14ac:dyDescent="0.2">
      <c r="A64" s="77">
        <v>61</v>
      </c>
      <c r="B64" s="16">
        <v>1</v>
      </c>
      <c r="C64" s="82">
        <v>85.54</v>
      </c>
      <c r="D64" s="82">
        <v>23.92</v>
      </c>
      <c r="E64" s="82">
        <v>21.87</v>
      </c>
      <c r="F64" s="82">
        <v>28.33</v>
      </c>
      <c r="G64" s="82">
        <v>4.66</v>
      </c>
      <c r="H64" s="82">
        <v>12.16</v>
      </c>
      <c r="I64" s="82">
        <v>7.13</v>
      </c>
      <c r="J64" s="82">
        <v>16.204999999999998</v>
      </c>
      <c r="K64" s="82">
        <v>38.289469477893249</v>
      </c>
      <c r="L64" s="82">
        <v>730.95</v>
      </c>
    </row>
    <row r="65" spans="1:12" x14ac:dyDescent="0.2">
      <c r="A65" s="77">
        <v>62</v>
      </c>
      <c r="B65" s="16">
        <v>0.42000000000000004</v>
      </c>
      <c r="C65" s="82">
        <v>81.430000000000007</v>
      </c>
      <c r="D65" s="82">
        <v>24.31</v>
      </c>
      <c r="E65" s="82">
        <v>21.91</v>
      </c>
      <c r="F65" s="82">
        <v>29.68</v>
      </c>
      <c r="G65" s="82">
        <v>4.72</v>
      </c>
      <c r="H65" s="82">
        <v>12.65</v>
      </c>
      <c r="I65" s="82">
        <v>18.87</v>
      </c>
      <c r="J65" s="82">
        <v>18.234999999999999</v>
      </c>
      <c r="K65" s="82">
        <v>43.937439465978692</v>
      </c>
      <c r="L65" s="82">
        <v>730.68</v>
      </c>
    </row>
    <row r="66" spans="1:12" x14ac:dyDescent="0.2">
      <c r="A66" s="77">
        <v>63</v>
      </c>
      <c r="B66" s="16">
        <v>0.08</v>
      </c>
      <c r="C66" s="82">
        <v>81.83</v>
      </c>
      <c r="D66" s="82">
        <v>24.23</v>
      </c>
      <c r="E66" s="82">
        <v>21.73</v>
      </c>
      <c r="F66" s="82">
        <v>29.04</v>
      </c>
      <c r="G66" s="82">
        <v>4.78</v>
      </c>
      <c r="H66" s="82">
        <v>11.47</v>
      </c>
      <c r="I66" s="82">
        <v>3.49</v>
      </c>
      <c r="J66" s="82">
        <v>17.564999999999998</v>
      </c>
      <c r="K66" s="82">
        <v>41.929934759337037</v>
      </c>
      <c r="L66" s="82">
        <v>730.33</v>
      </c>
    </row>
    <row r="67" spans="1:12" x14ac:dyDescent="0.2">
      <c r="A67" s="77">
        <v>64</v>
      </c>
      <c r="B67" s="16">
        <v>0.125</v>
      </c>
      <c r="C67" s="82">
        <v>86.1</v>
      </c>
      <c r="D67" s="82">
        <v>24.23</v>
      </c>
      <c r="E67" s="82">
        <v>22.1</v>
      </c>
      <c r="F67" s="82">
        <v>28.35</v>
      </c>
      <c r="G67" s="82">
        <v>5.25</v>
      </c>
      <c r="H67" s="82">
        <v>12.23</v>
      </c>
      <c r="I67" s="82">
        <v>10.61</v>
      </c>
      <c r="J67" s="82">
        <v>15.914999999999999</v>
      </c>
      <c r="K67" s="82">
        <v>37.95466936004361</v>
      </c>
      <c r="L67" s="82">
        <v>730.11</v>
      </c>
    </row>
    <row r="68" spans="1:12" x14ac:dyDescent="0.2">
      <c r="A68" s="77">
        <v>65</v>
      </c>
      <c r="B68" s="16">
        <v>0</v>
      </c>
      <c r="C68" s="82">
        <v>81.47</v>
      </c>
      <c r="D68" s="82">
        <v>24.63</v>
      </c>
      <c r="E68" s="82">
        <v>22.48</v>
      </c>
      <c r="F68" s="82">
        <v>29.33</v>
      </c>
      <c r="G68" s="82">
        <v>5.07</v>
      </c>
      <c r="H68" s="82">
        <v>13.62</v>
      </c>
      <c r="I68" s="82">
        <v>23.3</v>
      </c>
      <c r="J68" s="82">
        <v>18.024999999999999</v>
      </c>
      <c r="K68" s="82">
        <v>42.386990920220804</v>
      </c>
      <c r="L68" s="82">
        <v>730.41</v>
      </c>
    </row>
    <row r="69" spans="1:12" x14ac:dyDescent="0.2">
      <c r="A69" s="77">
        <v>66</v>
      </c>
      <c r="B69" s="16">
        <v>0</v>
      </c>
      <c r="C69" s="82">
        <v>80.5</v>
      </c>
      <c r="D69" s="82">
        <v>24.55</v>
      </c>
      <c r="E69" s="82">
        <v>22.09</v>
      </c>
      <c r="F69" s="82">
        <v>29.3</v>
      </c>
      <c r="G69" s="82">
        <v>4.62</v>
      </c>
      <c r="H69" s="82">
        <v>12.37</v>
      </c>
      <c r="I69" s="82">
        <v>15.46</v>
      </c>
      <c r="J69" s="82">
        <v>19.05</v>
      </c>
      <c r="K69" s="82">
        <v>45.84299213673323</v>
      </c>
      <c r="L69" s="82">
        <v>731.09</v>
      </c>
    </row>
    <row r="70" spans="1:12" x14ac:dyDescent="0.2">
      <c r="A70" s="77">
        <v>67</v>
      </c>
      <c r="B70" s="16">
        <v>0</v>
      </c>
      <c r="C70" s="82">
        <v>81.73</v>
      </c>
      <c r="D70" s="82">
        <v>24.12</v>
      </c>
      <c r="E70" s="82">
        <v>22.12</v>
      </c>
      <c r="F70" s="82">
        <v>28.31</v>
      </c>
      <c r="G70" s="82">
        <v>5.01</v>
      </c>
      <c r="H70" s="82">
        <v>13.92</v>
      </c>
      <c r="I70" s="82">
        <v>20.96</v>
      </c>
      <c r="J70" s="82">
        <v>17.835000000000001</v>
      </c>
      <c r="K70" s="82">
        <v>42.38396691915635</v>
      </c>
      <c r="L70" s="82">
        <v>730.8</v>
      </c>
    </row>
    <row r="71" spans="1:12" x14ac:dyDescent="0.2">
      <c r="A71" s="77">
        <v>68</v>
      </c>
      <c r="B71" s="16">
        <v>0</v>
      </c>
      <c r="C71" s="82">
        <v>78.86</v>
      </c>
      <c r="D71" s="82">
        <v>24.61</v>
      </c>
      <c r="E71" s="82">
        <v>22.01</v>
      </c>
      <c r="F71" s="82">
        <v>30.05</v>
      </c>
      <c r="G71" s="82">
        <v>4.34</v>
      </c>
      <c r="H71" s="82">
        <v>11.2</v>
      </c>
      <c r="I71" s="82">
        <v>22.73</v>
      </c>
      <c r="J71" s="82">
        <v>16.975000000000001</v>
      </c>
      <c r="K71" s="82">
        <v>40.564382278662563</v>
      </c>
      <c r="L71" s="82">
        <v>730.04</v>
      </c>
    </row>
    <row r="72" spans="1:12" x14ac:dyDescent="0.2">
      <c r="A72" s="77">
        <v>69</v>
      </c>
      <c r="B72" s="16">
        <v>0.25</v>
      </c>
      <c r="C72" s="82">
        <v>84.01</v>
      </c>
      <c r="D72" s="82">
        <v>24.52</v>
      </c>
      <c r="E72" s="82">
        <v>22.12</v>
      </c>
      <c r="F72" s="82">
        <v>29.85</v>
      </c>
      <c r="G72" s="82">
        <v>4.58</v>
      </c>
      <c r="H72" s="82">
        <v>10.66</v>
      </c>
      <c r="I72" s="82">
        <v>359.64</v>
      </c>
      <c r="J72" s="82">
        <v>17.744999999999997</v>
      </c>
      <c r="K72" s="82">
        <v>41.955422768308814</v>
      </c>
      <c r="L72" s="82">
        <v>730.01</v>
      </c>
    </row>
    <row r="73" spans="1:12" x14ac:dyDescent="0.2">
      <c r="A73" s="77">
        <v>70</v>
      </c>
      <c r="B73" s="16">
        <v>0.17</v>
      </c>
      <c r="C73" s="82">
        <v>83.91</v>
      </c>
      <c r="D73" s="82">
        <v>24.91</v>
      </c>
      <c r="E73" s="82">
        <v>22.45</v>
      </c>
      <c r="F73" s="82">
        <v>30.18</v>
      </c>
      <c r="G73" s="82">
        <v>4.22</v>
      </c>
      <c r="H73" s="82">
        <v>10</v>
      </c>
      <c r="I73" s="82">
        <v>1.9</v>
      </c>
      <c r="J73" s="82">
        <v>16.785</v>
      </c>
      <c r="K73" s="82">
        <v>39.39106986565659</v>
      </c>
      <c r="L73" s="82">
        <v>730.46</v>
      </c>
    </row>
    <row r="74" spans="1:12" x14ac:dyDescent="0.2">
      <c r="A74" s="77">
        <v>71</v>
      </c>
      <c r="B74" s="16">
        <v>0.255</v>
      </c>
      <c r="C74" s="82">
        <v>84.62</v>
      </c>
      <c r="D74" s="82">
        <v>24.66</v>
      </c>
      <c r="E74" s="82">
        <v>22.35</v>
      </c>
      <c r="F74" s="82">
        <v>29.08</v>
      </c>
      <c r="G74" s="82">
        <v>4.7300000000000004</v>
      </c>
      <c r="H74" s="82">
        <v>11.03</v>
      </c>
      <c r="I74" s="82">
        <v>12.44</v>
      </c>
      <c r="J74" s="82">
        <v>14.955</v>
      </c>
      <c r="K74" s="82">
        <v>34.991580317036266</v>
      </c>
      <c r="L74" s="82">
        <v>730.63</v>
      </c>
    </row>
    <row r="75" spans="1:12" x14ac:dyDescent="0.2">
      <c r="A75" s="77">
        <v>72</v>
      </c>
      <c r="B75" s="16">
        <v>0.04</v>
      </c>
      <c r="C75" s="82">
        <v>82.22</v>
      </c>
      <c r="D75" s="82">
        <v>24.41</v>
      </c>
      <c r="E75" s="82">
        <v>22.21</v>
      </c>
      <c r="F75" s="82">
        <v>28.87</v>
      </c>
      <c r="G75" s="82">
        <v>4.88</v>
      </c>
      <c r="H75" s="82">
        <v>11.56</v>
      </c>
      <c r="I75" s="82">
        <v>9</v>
      </c>
      <c r="J75" s="82">
        <v>17.399999999999999</v>
      </c>
      <c r="K75" s="82">
        <v>40.833950373550529</v>
      </c>
      <c r="L75" s="82">
        <v>730.39</v>
      </c>
    </row>
    <row r="76" spans="1:12" x14ac:dyDescent="0.2">
      <c r="A76" s="77">
        <v>73</v>
      </c>
      <c r="B76" s="16">
        <v>0.21</v>
      </c>
      <c r="C76" s="82">
        <v>83.04</v>
      </c>
      <c r="D76" s="82">
        <v>24.39</v>
      </c>
      <c r="E76" s="82">
        <v>21.84</v>
      </c>
      <c r="F76" s="82">
        <v>30.09</v>
      </c>
      <c r="G76" s="82">
        <v>4.4400000000000004</v>
      </c>
      <c r="H76" s="82">
        <v>11.08</v>
      </c>
      <c r="I76" s="82">
        <v>359.32</v>
      </c>
      <c r="J76" s="82">
        <v>18.939999999999998</v>
      </c>
      <c r="K76" s="82">
        <v>44.457567649063812</v>
      </c>
      <c r="L76" s="82">
        <v>730.64</v>
      </c>
    </row>
    <row r="77" spans="1:12" x14ac:dyDescent="0.2">
      <c r="A77" s="77">
        <v>74</v>
      </c>
      <c r="B77" s="16">
        <v>0</v>
      </c>
      <c r="C77" s="82">
        <v>78.14</v>
      </c>
      <c r="D77" s="82">
        <v>24.48</v>
      </c>
      <c r="E77" s="82">
        <v>21.92</v>
      </c>
      <c r="F77" s="82">
        <v>29.73</v>
      </c>
      <c r="G77" s="82">
        <v>4.4800000000000004</v>
      </c>
      <c r="H77" s="82">
        <v>10.68</v>
      </c>
      <c r="I77" s="82">
        <v>3.29</v>
      </c>
      <c r="J77" s="82">
        <v>19.46</v>
      </c>
      <c r="K77" s="82">
        <v>45.469744005349888</v>
      </c>
      <c r="L77" s="82">
        <v>731.28</v>
      </c>
    </row>
    <row r="78" spans="1:12" x14ac:dyDescent="0.2">
      <c r="A78" s="77">
        <v>75</v>
      </c>
      <c r="B78" s="16">
        <v>0</v>
      </c>
      <c r="C78" s="82">
        <v>77.55</v>
      </c>
      <c r="D78" s="82">
        <v>24.46</v>
      </c>
      <c r="E78" s="82">
        <v>21.74</v>
      </c>
      <c r="F78" s="82">
        <v>29.82</v>
      </c>
      <c r="G78" s="82">
        <v>4.95</v>
      </c>
      <c r="H78" s="82">
        <v>12.11</v>
      </c>
      <c r="I78" s="82">
        <v>10.82</v>
      </c>
      <c r="J78" s="82">
        <v>20.27</v>
      </c>
      <c r="K78" s="82">
        <v>47.475952711535349</v>
      </c>
      <c r="L78" s="82">
        <v>731.44</v>
      </c>
    </row>
    <row r="79" spans="1:12" x14ac:dyDescent="0.2">
      <c r="A79" s="77">
        <v>76</v>
      </c>
      <c r="B79" s="16">
        <v>0</v>
      </c>
      <c r="C79" s="82">
        <v>82.54</v>
      </c>
      <c r="D79" s="82">
        <v>24.19</v>
      </c>
      <c r="E79" s="82">
        <v>21.94</v>
      </c>
      <c r="F79" s="82">
        <v>28.89</v>
      </c>
      <c r="G79" s="82">
        <v>4.8600000000000003</v>
      </c>
      <c r="H79" s="82">
        <v>11.4</v>
      </c>
      <c r="I79" s="82">
        <v>358.62</v>
      </c>
      <c r="J79" s="82">
        <v>17.614999999999998</v>
      </c>
      <c r="K79" s="82">
        <v>41.071550457185758</v>
      </c>
      <c r="L79" s="82">
        <v>731.36</v>
      </c>
    </row>
    <row r="80" spans="1:12" x14ac:dyDescent="0.2">
      <c r="A80" s="77">
        <v>77</v>
      </c>
      <c r="B80" s="16">
        <v>2.625</v>
      </c>
      <c r="C80" s="82">
        <v>83.49</v>
      </c>
      <c r="D80" s="82">
        <v>24.11</v>
      </c>
      <c r="E80" s="82">
        <v>21.87</v>
      </c>
      <c r="F80" s="82">
        <v>28.49</v>
      </c>
      <c r="G80" s="82">
        <v>4.82</v>
      </c>
      <c r="H80" s="82">
        <v>10.88</v>
      </c>
      <c r="I80" s="82">
        <v>3.91</v>
      </c>
      <c r="J80" s="82">
        <v>18.190000000000001</v>
      </c>
      <c r="K80" s="82">
        <v>42.80862306863532</v>
      </c>
      <c r="L80" s="82">
        <v>731.36</v>
      </c>
    </row>
    <row r="81" spans="1:12" x14ac:dyDescent="0.2">
      <c r="A81" s="77">
        <v>78</v>
      </c>
      <c r="B81" s="16">
        <v>0</v>
      </c>
      <c r="C81" s="82">
        <v>82.14</v>
      </c>
      <c r="D81" s="82">
        <v>24.21</v>
      </c>
      <c r="E81" s="82">
        <v>21.84</v>
      </c>
      <c r="F81" s="82">
        <v>28.75</v>
      </c>
      <c r="G81" s="82">
        <v>4.1399999999999997</v>
      </c>
      <c r="H81" s="82">
        <v>10.47</v>
      </c>
      <c r="I81" s="82">
        <v>0.49</v>
      </c>
      <c r="J81" s="82">
        <v>16.655000000000001</v>
      </c>
      <c r="K81" s="82">
        <v>38.921053700210905</v>
      </c>
      <c r="L81" s="82">
        <v>731.45</v>
      </c>
    </row>
    <row r="82" spans="1:12" x14ac:dyDescent="0.2">
      <c r="A82" s="77">
        <v>79</v>
      </c>
      <c r="B82" s="16">
        <v>0.42</v>
      </c>
      <c r="C82" s="82">
        <v>86.35</v>
      </c>
      <c r="D82" s="82">
        <v>23.87</v>
      </c>
      <c r="E82" s="82">
        <v>21.62</v>
      </c>
      <c r="F82" s="82">
        <v>28.13</v>
      </c>
      <c r="G82" s="82">
        <v>4.5</v>
      </c>
      <c r="H82" s="82">
        <v>10.3</v>
      </c>
      <c r="I82" s="82">
        <v>356.02</v>
      </c>
      <c r="J82" s="82">
        <v>16.600000000000001</v>
      </c>
      <c r="K82" s="82">
        <v>39.268381822470403</v>
      </c>
      <c r="L82" s="82">
        <v>731.5</v>
      </c>
    </row>
    <row r="83" spans="1:12" x14ac:dyDescent="0.2">
      <c r="A83" s="77">
        <v>80</v>
      </c>
      <c r="B83" s="16">
        <v>0.25</v>
      </c>
      <c r="C83" s="82">
        <v>83.58</v>
      </c>
      <c r="D83" s="82">
        <v>24.54</v>
      </c>
      <c r="E83" s="82">
        <v>22.16</v>
      </c>
      <c r="F83" s="82">
        <v>29.27</v>
      </c>
      <c r="G83" s="82">
        <v>4.24</v>
      </c>
      <c r="H83" s="82">
        <v>10.19</v>
      </c>
      <c r="I83" s="82">
        <v>6.74</v>
      </c>
      <c r="J83" s="82">
        <v>18.484999999999999</v>
      </c>
      <c r="K83" s="82">
        <v>44.31155159766616</v>
      </c>
      <c r="L83" s="82">
        <v>731.51</v>
      </c>
    </row>
    <row r="84" spans="1:12" x14ac:dyDescent="0.2">
      <c r="A84" s="77">
        <v>81</v>
      </c>
      <c r="B84" s="16">
        <v>0</v>
      </c>
      <c r="C84" s="82">
        <v>81.88</v>
      </c>
      <c r="D84" s="82">
        <v>24.38</v>
      </c>
      <c r="E84" s="82">
        <v>22.18</v>
      </c>
      <c r="F84" s="82">
        <v>28.67</v>
      </c>
      <c r="G84" s="82">
        <v>4.68</v>
      </c>
      <c r="H84" s="82">
        <v>10.97</v>
      </c>
      <c r="I84" s="82">
        <v>2.91</v>
      </c>
      <c r="J84" s="82">
        <v>17.579999999999998</v>
      </c>
      <c r="K84" s="82">
        <v>41.918270755231305</v>
      </c>
      <c r="L84" s="82">
        <v>731.65</v>
      </c>
    </row>
    <row r="85" spans="1:12" x14ac:dyDescent="0.2">
      <c r="A85" s="77">
        <v>82</v>
      </c>
      <c r="B85" s="16">
        <v>0</v>
      </c>
      <c r="C85" s="82">
        <v>81.96</v>
      </c>
      <c r="D85" s="82">
        <v>24.34</v>
      </c>
      <c r="E85" s="82">
        <v>22.09</v>
      </c>
      <c r="F85" s="82">
        <v>28.75</v>
      </c>
      <c r="G85" s="82">
        <v>4.6900000000000004</v>
      </c>
      <c r="H85" s="82">
        <v>10.87</v>
      </c>
      <c r="I85" s="82">
        <v>3.03</v>
      </c>
      <c r="J85" s="82">
        <v>16.240000000000002</v>
      </c>
      <c r="K85" s="82">
        <v>38.15295742984101</v>
      </c>
      <c r="L85" s="82">
        <v>732.01</v>
      </c>
    </row>
    <row r="86" spans="1:12" x14ac:dyDescent="0.2">
      <c r="A86" s="77">
        <v>83</v>
      </c>
      <c r="B86" s="16">
        <v>0</v>
      </c>
      <c r="C86" s="82">
        <v>81.540000000000006</v>
      </c>
      <c r="D86" s="82">
        <v>24.41</v>
      </c>
      <c r="E86" s="82">
        <v>22.14</v>
      </c>
      <c r="F86" s="82">
        <v>29.35</v>
      </c>
      <c r="G86" s="82">
        <v>4.55</v>
      </c>
      <c r="H86" s="82">
        <v>10.76</v>
      </c>
      <c r="I86" s="82">
        <v>1.55</v>
      </c>
      <c r="J86" s="82">
        <v>16.240000000000002</v>
      </c>
      <c r="K86" s="82">
        <v>38.120125418284147</v>
      </c>
      <c r="L86" s="82">
        <v>731.92</v>
      </c>
    </row>
    <row r="87" spans="1:12" x14ac:dyDescent="0.2">
      <c r="A87" s="77">
        <v>84</v>
      </c>
      <c r="B87" s="16">
        <v>5.73</v>
      </c>
      <c r="C87" s="82">
        <v>86.7</v>
      </c>
      <c r="D87" s="82">
        <v>24.04</v>
      </c>
      <c r="E87" s="82">
        <v>21.97</v>
      </c>
      <c r="F87" s="82">
        <v>28.03</v>
      </c>
      <c r="G87" s="82">
        <v>4.9000000000000004</v>
      </c>
      <c r="H87" s="82">
        <v>10.66</v>
      </c>
      <c r="I87" s="82">
        <v>355.41</v>
      </c>
      <c r="J87" s="82">
        <v>17.25</v>
      </c>
      <c r="K87" s="82">
        <v>39.275293824903422</v>
      </c>
      <c r="L87" s="82">
        <v>731.27</v>
      </c>
    </row>
    <row r="88" spans="1:12" x14ac:dyDescent="0.2">
      <c r="A88" s="77">
        <v>85</v>
      </c>
      <c r="B88" s="16">
        <v>0.04</v>
      </c>
      <c r="C88" s="82">
        <v>84.61</v>
      </c>
      <c r="D88" s="82">
        <v>24.33</v>
      </c>
      <c r="E88" s="82">
        <v>22.11</v>
      </c>
      <c r="F88" s="82">
        <v>29.38</v>
      </c>
      <c r="G88" s="82">
        <v>4.72</v>
      </c>
      <c r="H88" s="82">
        <v>11.43</v>
      </c>
      <c r="I88" s="82">
        <v>356.95</v>
      </c>
      <c r="J88" s="82">
        <v>16.649999999999999</v>
      </c>
      <c r="K88" s="82">
        <v>38.803549658849477</v>
      </c>
      <c r="L88" s="82">
        <v>730.75</v>
      </c>
    </row>
    <row r="89" spans="1:12" x14ac:dyDescent="0.2">
      <c r="A89" s="77">
        <v>86</v>
      </c>
      <c r="B89" s="16">
        <v>0</v>
      </c>
      <c r="C89" s="82">
        <v>85.72</v>
      </c>
      <c r="D89" s="82">
        <v>24.41</v>
      </c>
      <c r="E89" s="82">
        <v>21.81</v>
      </c>
      <c r="F89" s="82">
        <v>29.08</v>
      </c>
      <c r="G89" s="82">
        <v>4.3099999999999996</v>
      </c>
      <c r="H89" s="82">
        <v>10.64</v>
      </c>
      <c r="I89" s="82">
        <v>355.95</v>
      </c>
      <c r="J89" s="82">
        <v>17.905000000000001</v>
      </c>
      <c r="K89" s="82">
        <v>41.409374576099843</v>
      </c>
      <c r="L89" s="82">
        <v>730.83</v>
      </c>
    </row>
    <row r="90" spans="1:12" x14ac:dyDescent="0.2">
      <c r="A90" s="77">
        <v>87</v>
      </c>
      <c r="B90" s="16">
        <v>0.29000000000000004</v>
      </c>
      <c r="C90" s="82">
        <v>85.11</v>
      </c>
      <c r="D90" s="82">
        <v>24.67</v>
      </c>
      <c r="E90" s="82">
        <v>22.3</v>
      </c>
      <c r="F90" s="82">
        <v>29.08</v>
      </c>
      <c r="G90" s="82">
        <v>4.5199999999999996</v>
      </c>
      <c r="H90" s="82">
        <v>11.11</v>
      </c>
      <c r="I90" s="82">
        <v>357.1</v>
      </c>
      <c r="J90" s="82">
        <v>19.89</v>
      </c>
      <c r="K90" s="82">
        <v>47.13553659170887</v>
      </c>
      <c r="L90" s="82">
        <v>731.58</v>
      </c>
    </row>
    <row r="91" spans="1:12" x14ac:dyDescent="0.2">
      <c r="A91" s="77">
        <v>88</v>
      </c>
      <c r="B91" s="16">
        <v>3.0449999999999999</v>
      </c>
      <c r="C91" s="82">
        <v>83.18</v>
      </c>
      <c r="D91" s="82">
        <v>24.57</v>
      </c>
      <c r="E91" s="82">
        <v>22.06</v>
      </c>
      <c r="F91" s="82">
        <v>29.7</v>
      </c>
      <c r="G91" s="82">
        <v>4.42</v>
      </c>
      <c r="H91" s="82">
        <v>11.26</v>
      </c>
      <c r="I91" s="82">
        <v>4.08</v>
      </c>
      <c r="J91" s="82">
        <v>18.734999999999999</v>
      </c>
      <c r="K91" s="82">
        <v>45.627856061005332</v>
      </c>
      <c r="L91" s="82">
        <v>731.63</v>
      </c>
    </row>
    <row r="92" spans="1:12" x14ac:dyDescent="0.2">
      <c r="A92" s="77">
        <v>89</v>
      </c>
      <c r="B92" s="16">
        <v>0.04</v>
      </c>
      <c r="C92" s="82">
        <v>79.78</v>
      </c>
      <c r="D92" s="82">
        <v>24.83</v>
      </c>
      <c r="E92" s="82">
        <v>22.03</v>
      </c>
      <c r="F92" s="82">
        <v>30.09</v>
      </c>
      <c r="G92" s="82">
        <v>4.2300000000000004</v>
      </c>
      <c r="H92" s="82">
        <v>10.88</v>
      </c>
      <c r="I92" s="82">
        <v>4.97</v>
      </c>
      <c r="J92" s="82">
        <v>20.82</v>
      </c>
      <c r="K92" s="82">
        <v>50.433857752717927</v>
      </c>
      <c r="L92" s="82">
        <v>731.19</v>
      </c>
    </row>
    <row r="93" spans="1:12" x14ac:dyDescent="0.2">
      <c r="A93" s="77">
        <v>90</v>
      </c>
      <c r="B93" s="16">
        <v>0.04</v>
      </c>
      <c r="C93" s="82">
        <v>83.44</v>
      </c>
      <c r="D93" s="82">
        <v>24.59</v>
      </c>
      <c r="E93" s="82">
        <v>21.92</v>
      </c>
      <c r="F93" s="82">
        <v>29.77</v>
      </c>
      <c r="G93" s="82">
        <v>4.12</v>
      </c>
      <c r="H93" s="82">
        <v>11.43</v>
      </c>
      <c r="I93" s="82">
        <v>351.82</v>
      </c>
      <c r="J93" s="82">
        <v>20.164999999999999</v>
      </c>
      <c r="K93" s="82">
        <v>48.340385015815521</v>
      </c>
      <c r="L93" s="82">
        <v>730.98</v>
      </c>
    </row>
    <row r="94" spans="1:12" x14ac:dyDescent="0.2">
      <c r="A94" s="77">
        <v>91</v>
      </c>
      <c r="B94" s="16">
        <v>2.74</v>
      </c>
      <c r="C94" s="82">
        <v>84.9</v>
      </c>
      <c r="D94" s="82">
        <v>24.51</v>
      </c>
      <c r="E94" s="82">
        <v>22.02</v>
      </c>
      <c r="F94" s="82">
        <v>29.96</v>
      </c>
      <c r="G94" s="82">
        <v>3.59</v>
      </c>
      <c r="H94" s="82">
        <v>9.92</v>
      </c>
      <c r="I94" s="82">
        <v>353.35</v>
      </c>
      <c r="J94" s="82">
        <v>19.130000000000003</v>
      </c>
      <c r="K94" s="82">
        <v>44.689983730874268</v>
      </c>
      <c r="L94" s="82">
        <v>731.11</v>
      </c>
    </row>
    <row r="95" spans="1:12" x14ac:dyDescent="0.2">
      <c r="A95" s="77">
        <v>92</v>
      </c>
      <c r="B95" s="16">
        <v>2.19</v>
      </c>
      <c r="C95" s="82">
        <v>86.74</v>
      </c>
      <c r="D95" s="82">
        <v>24.59</v>
      </c>
      <c r="E95" s="82">
        <v>22.33</v>
      </c>
      <c r="F95" s="82">
        <v>29.87</v>
      </c>
      <c r="G95" s="82">
        <v>3.27</v>
      </c>
      <c r="H95" s="82">
        <v>9.32</v>
      </c>
      <c r="I95" s="82">
        <v>351.5</v>
      </c>
      <c r="J95" s="82">
        <v>16.175000000000001</v>
      </c>
      <c r="K95" s="82">
        <v>37.942141355633751</v>
      </c>
      <c r="L95" s="82">
        <v>730.87</v>
      </c>
    </row>
    <row r="96" spans="1:12" x14ac:dyDescent="0.2">
      <c r="A96" s="77">
        <v>93</v>
      </c>
      <c r="B96" s="16">
        <v>0.04</v>
      </c>
      <c r="C96" s="82">
        <v>83.7</v>
      </c>
      <c r="D96" s="82">
        <v>25.36</v>
      </c>
      <c r="E96" s="82">
        <v>22.29</v>
      </c>
      <c r="F96" s="82">
        <v>30.92</v>
      </c>
      <c r="G96" s="82">
        <v>3.42</v>
      </c>
      <c r="H96" s="82">
        <v>8.82</v>
      </c>
      <c r="I96" s="82">
        <v>359.82</v>
      </c>
      <c r="J96" s="82">
        <v>18.189999999999998</v>
      </c>
      <c r="K96" s="82">
        <v>42.536030972682902</v>
      </c>
      <c r="L96" s="82">
        <v>730.26</v>
      </c>
    </row>
    <row r="97" spans="1:12" x14ac:dyDescent="0.2">
      <c r="A97" s="77">
        <v>94</v>
      </c>
      <c r="B97" s="16">
        <v>0</v>
      </c>
      <c r="C97" s="82">
        <v>82.73</v>
      </c>
      <c r="D97" s="82">
        <v>25.43</v>
      </c>
      <c r="E97" s="82">
        <v>22.78</v>
      </c>
      <c r="F97" s="82">
        <v>30.33</v>
      </c>
      <c r="G97" s="82">
        <v>3.94</v>
      </c>
      <c r="H97" s="82">
        <v>11.11</v>
      </c>
      <c r="I97" s="82">
        <v>3.49</v>
      </c>
      <c r="J97" s="82">
        <v>17.77</v>
      </c>
      <c r="K97" s="82">
        <v>42.365390912617599</v>
      </c>
      <c r="L97" s="82">
        <v>729.96</v>
      </c>
    </row>
    <row r="98" spans="1:12" x14ac:dyDescent="0.2">
      <c r="A98" s="77">
        <v>95</v>
      </c>
      <c r="B98" s="16">
        <v>0</v>
      </c>
      <c r="C98" s="82">
        <v>78.86</v>
      </c>
      <c r="D98" s="82">
        <v>25.47</v>
      </c>
      <c r="E98" s="82">
        <v>22.71</v>
      </c>
      <c r="F98" s="82">
        <v>30.86</v>
      </c>
      <c r="G98" s="82">
        <v>4.34</v>
      </c>
      <c r="H98" s="82">
        <v>10.83</v>
      </c>
      <c r="I98" s="82">
        <v>6.93</v>
      </c>
      <c r="J98" s="82">
        <v>20.34</v>
      </c>
      <c r="K98" s="82">
        <v>47.331664660745965</v>
      </c>
      <c r="L98" s="82">
        <v>730.31</v>
      </c>
    </row>
    <row r="99" spans="1:12" x14ac:dyDescent="0.2">
      <c r="A99" s="77">
        <v>96</v>
      </c>
      <c r="B99" s="16">
        <v>0</v>
      </c>
      <c r="C99" s="82">
        <v>80.72</v>
      </c>
      <c r="D99" s="82">
        <v>25.16</v>
      </c>
      <c r="E99" s="82">
        <v>22.6</v>
      </c>
      <c r="F99" s="82">
        <v>30.24</v>
      </c>
      <c r="G99" s="82">
        <v>4.93</v>
      </c>
      <c r="H99" s="82">
        <v>12</v>
      </c>
      <c r="I99" s="82">
        <v>0.8</v>
      </c>
      <c r="J99" s="82">
        <v>19.785</v>
      </c>
      <c r="K99" s="82">
        <v>46.464208355401333</v>
      </c>
      <c r="L99" s="82">
        <v>730.62</v>
      </c>
    </row>
    <row r="100" spans="1:12" x14ac:dyDescent="0.2">
      <c r="A100" s="77">
        <v>97</v>
      </c>
      <c r="B100" s="16">
        <v>0</v>
      </c>
      <c r="C100" s="82">
        <v>81.010000000000005</v>
      </c>
      <c r="D100" s="82">
        <v>25.11</v>
      </c>
      <c r="E100" s="82">
        <v>22.41</v>
      </c>
      <c r="F100" s="82">
        <v>30.96</v>
      </c>
      <c r="G100" s="82">
        <v>4.78</v>
      </c>
      <c r="H100" s="82">
        <v>12.26</v>
      </c>
      <c r="I100" s="82">
        <v>2.6</v>
      </c>
      <c r="J100" s="82">
        <v>17.48</v>
      </c>
      <c r="K100" s="82">
        <v>41.369630562109954</v>
      </c>
      <c r="L100" s="82">
        <v>730.25</v>
      </c>
    </row>
    <row r="101" spans="1:12" x14ac:dyDescent="0.2">
      <c r="A101" s="77">
        <v>98</v>
      </c>
      <c r="B101" s="16">
        <v>0</v>
      </c>
      <c r="C101" s="82">
        <v>82.28</v>
      </c>
      <c r="D101" s="82">
        <v>24.76</v>
      </c>
      <c r="E101" s="82">
        <v>22.6</v>
      </c>
      <c r="F101" s="82">
        <v>29.53</v>
      </c>
      <c r="G101" s="82">
        <v>5.26</v>
      </c>
      <c r="H101" s="82">
        <v>11.45</v>
      </c>
      <c r="I101" s="82">
        <v>357.51</v>
      </c>
      <c r="J101" s="82">
        <v>19.91</v>
      </c>
      <c r="K101" s="82">
        <v>47.625856764301581</v>
      </c>
      <c r="L101" s="82">
        <v>730.16</v>
      </c>
    </row>
    <row r="102" spans="1:12" x14ac:dyDescent="0.2">
      <c r="A102" s="77">
        <v>99</v>
      </c>
      <c r="B102" s="16">
        <v>0.21000000000000002</v>
      </c>
      <c r="C102" s="82">
        <v>85.47</v>
      </c>
      <c r="D102" s="82">
        <v>24.37</v>
      </c>
      <c r="E102" s="82">
        <v>22.35</v>
      </c>
      <c r="F102" s="82">
        <v>28.49</v>
      </c>
      <c r="G102" s="82">
        <v>5</v>
      </c>
      <c r="H102" s="82">
        <v>12.01</v>
      </c>
      <c r="I102" s="82">
        <v>357.56</v>
      </c>
      <c r="J102" s="82">
        <v>14.34</v>
      </c>
      <c r="K102" s="82">
        <v>35.276268417246477</v>
      </c>
      <c r="L102" s="82">
        <v>730.11</v>
      </c>
    </row>
    <row r="103" spans="1:12" x14ac:dyDescent="0.2">
      <c r="A103" s="77">
        <v>100</v>
      </c>
      <c r="B103" s="16">
        <v>0.8</v>
      </c>
      <c r="C103" s="82">
        <v>85.55</v>
      </c>
      <c r="D103" s="82">
        <v>24.82</v>
      </c>
      <c r="E103" s="82">
        <v>22.6</v>
      </c>
      <c r="F103" s="82">
        <v>29.42</v>
      </c>
      <c r="G103" s="82">
        <v>4.6900000000000004</v>
      </c>
      <c r="H103" s="82">
        <v>11.7</v>
      </c>
      <c r="I103" s="82">
        <v>357.46</v>
      </c>
      <c r="J103" s="82">
        <v>16.96</v>
      </c>
      <c r="K103" s="82">
        <v>40.840862375983555</v>
      </c>
      <c r="L103" s="82">
        <v>730.04</v>
      </c>
    </row>
    <row r="104" spans="1:12" x14ac:dyDescent="0.2">
      <c r="A104" s="77">
        <v>101</v>
      </c>
      <c r="B104" s="16">
        <v>0</v>
      </c>
      <c r="C104" s="82">
        <v>81.099999999999994</v>
      </c>
      <c r="D104" s="82">
        <v>25.27</v>
      </c>
      <c r="E104" s="82">
        <v>22.64</v>
      </c>
      <c r="F104" s="82">
        <v>31.17</v>
      </c>
      <c r="G104" s="82">
        <v>4.42</v>
      </c>
      <c r="H104" s="82">
        <v>10.32</v>
      </c>
      <c r="I104" s="82">
        <v>9.49</v>
      </c>
      <c r="J104" s="82">
        <v>18.010000000000002</v>
      </c>
      <c r="K104" s="82">
        <v>42.684639024992933</v>
      </c>
      <c r="L104" s="82">
        <v>730.24</v>
      </c>
    </row>
    <row r="105" spans="1:12" x14ac:dyDescent="0.2">
      <c r="A105" s="77">
        <v>102</v>
      </c>
      <c r="B105" s="16">
        <v>0.08</v>
      </c>
      <c r="C105" s="82">
        <v>81.67</v>
      </c>
      <c r="D105" s="82">
        <v>25.14</v>
      </c>
      <c r="E105" s="82">
        <v>22.27</v>
      </c>
      <c r="F105" s="82">
        <v>30.59</v>
      </c>
      <c r="G105" s="82">
        <v>4.18</v>
      </c>
      <c r="H105" s="82">
        <v>10.82</v>
      </c>
      <c r="I105" s="82">
        <v>1.94</v>
      </c>
      <c r="J105" s="82">
        <v>17.28</v>
      </c>
      <c r="K105" s="82">
        <v>41.842238728468025</v>
      </c>
      <c r="L105" s="82">
        <v>730.44</v>
      </c>
    </row>
    <row r="106" spans="1:12" x14ac:dyDescent="0.2">
      <c r="A106" s="77">
        <v>103</v>
      </c>
      <c r="B106" s="16">
        <v>1.175</v>
      </c>
      <c r="C106" s="82">
        <v>79.81</v>
      </c>
      <c r="D106" s="82">
        <v>25.21</v>
      </c>
      <c r="E106" s="82">
        <v>22.36</v>
      </c>
      <c r="F106" s="82">
        <v>31.47</v>
      </c>
      <c r="G106" s="82">
        <v>4.2300000000000004</v>
      </c>
      <c r="H106" s="82">
        <v>10.06</v>
      </c>
      <c r="I106" s="82">
        <v>7.28</v>
      </c>
      <c r="J106" s="82">
        <v>20.105</v>
      </c>
      <c r="K106" s="82">
        <v>47.735152802773783</v>
      </c>
      <c r="L106" s="82">
        <v>730.85</v>
      </c>
    </row>
    <row r="107" spans="1:12" x14ac:dyDescent="0.2">
      <c r="A107" s="77">
        <v>104</v>
      </c>
      <c r="B107" s="16">
        <v>0.04</v>
      </c>
      <c r="C107" s="82">
        <v>78.14</v>
      </c>
      <c r="D107" s="82">
        <v>25.6</v>
      </c>
      <c r="E107" s="82">
        <v>22.52</v>
      </c>
      <c r="F107" s="82">
        <v>31.75</v>
      </c>
      <c r="G107" s="82">
        <v>3.8</v>
      </c>
      <c r="H107" s="82">
        <v>10.31</v>
      </c>
      <c r="I107" s="82">
        <v>18.350000000000001</v>
      </c>
      <c r="J107" s="82">
        <v>20.07</v>
      </c>
      <c r="K107" s="82">
        <v>48.294592999696725</v>
      </c>
      <c r="L107" s="82">
        <v>730.66</v>
      </c>
    </row>
    <row r="108" spans="1:12" x14ac:dyDescent="0.2">
      <c r="A108" s="77">
        <v>105</v>
      </c>
      <c r="B108" s="16">
        <v>0.125</v>
      </c>
      <c r="C108" s="82">
        <v>81.680000000000007</v>
      </c>
      <c r="D108" s="82">
        <v>25.15</v>
      </c>
      <c r="E108" s="82">
        <v>22.74</v>
      </c>
      <c r="F108" s="82">
        <v>30.59</v>
      </c>
      <c r="G108" s="82">
        <v>3.38</v>
      </c>
      <c r="H108" s="82">
        <v>10.01</v>
      </c>
      <c r="I108" s="82">
        <v>13.2</v>
      </c>
      <c r="J108" s="82">
        <v>15.66</v>
      </c>
      <c r="K108" s="82">
        <v>36.562332869941166</v>
      </c>
      <c r="L108" s="82">
        <v>730.01</v>
      </c>
    </row>
    <row r="109" spans="1:12" x14ac:dyDescent="0.2">
      <c r="A109" s="77">
        <v>106</v>
      </c>
      <c r="B109" s="16">
        <v>0.08</v>
      </c>
      <c r="C109" s="82">
        <v>83.22</v>
      </c>
      <c r="D109" s="82">
        <v>25.59</v>
      </c>
      <c r="E109" s="82">
        <v>22.98</v>
      </c>
      <c r="F109" s="82">
        <v>31.73</v>
      </c>
      <c r="G109" s="82">
        <v>3.72</v>
      </c>
      <c r="H109" s="82">
        <v>10.1</v>
      </c>
      <c r="I109" s="82">
        <v>13.35</v>
      </c>
      <c r="J109" s="82">
        <v>16.78</v>
      </c>
      <c r="K109" s="82">
        <v>40.001054080371034</v>
      </c>
      <c r="L109" s="82">
        <v>729.77</v>
      </c>
    </row>
    <row r="110" spans="1:12" x14ac:dyDescent="0.2">
      <c r="A110" s="77">
        <v>107</v>
      </c>
      <c r="B110" s="16">
        <v>12.64</v>
      </c>
      <c r="C110" s="82">
        <v>89.33</v>
      </c>
      <c r="D110" s="82">
        <v>24.6</v>
      </c>
      <c r="E110" s="82">
        <v>21.9</v>
      </c>
      <c r="F110" s="82">
        <v>29.32</v>
      </c>
      <c r="G110" s="82">
        <v>3.67</v>
      </c>
      <c r="H110" s="82">
        <v>10.85</v>
      </c>
      <c r="I110" s="82">
        <v>353.39</v>
      </c>
      <c r="J110" s="82">
        <v>12.77</v>
      </c>
      <c r="K110" s="82">
        <v>29.688778450450013</v>
      </c>
      <c r="L110" s="82">
        <v>729.91</v>
      </c>
    </row>
    <row r="111" spans="1:12" x14ac:dyDescent="0.2">
      <c r="A111" s="77">
        <v>108</v>
      </c>
      <c r="B111" s="16">
        <v>1.69</v>
      </c>
      <c r="C111" s="82">
        <v>88.08</v>
      </c>
      <c r="D111" s="82">
        <v>25.34</v>
      </c>
      <c r="E111" s="82">
        <v>23.11</v>
      </c>
      <c r="F111" s="82">
        <v>30.02</v>
      </c>
      <c r="G111" s="82">
        <v>3.47</v>
      </c>
      <c r="H111" s="82">
        <v>9.86</v>
      </c>
      <c r="I111" s="82">
        <v>343.99</v>
      </c>
      <c r="J111" s="82">
        <v>18.18</v>
      </c>
      <c r="K111" s="82">
        <v>42.763263052668592</v>
      </c>
      <c r="L111" s="82">
        <v>730.17</v>
      </c>
    </row>
    <row r="112" spans="1:12" x14ac:dyDescent="0.2">
      <c r="A112" s="77">
        <v>109</v>
      </c>
      <c r="B112" s="16">
        <v>7.4749999999999996</v>
      </c>
      <c r="C112" s="82">
        <v>86.21</v>
      </c>
      <c r="D112" s="82">
        <v>25.48</v>
      </c>
      <c r="E112" s="82">
        <v>22.44</v>
      </c>
      <c r="F112" s="82">
        <v>31.3</v>
      </c>
      <c r="G112" s="82">
        <v>3.13</v>
      </c>
      <c r="H112" s="82">
        <v>10.79</v>
      </c>
      <c r="I112" s="82">
        <v>354.53</v>
      </c>
      <c r="J112" s="82">
        <v>15.04</v>
      </c>
      <c r="K112" s="82">
        <v>35.54367651137413</v>
      </c>
      <c r="L112" s="82">
        <v>730.22</v>
      </c>
    </row>
    <row r="113" spans="1:12" x14ac:dyDescent="0.2">
      <c r="A113" s="77">
        <v>110</v>
      </c>
      <c r="B113" s="16">
        <v>0.21000000000000002</v>
      </c>
      <c r="C113" s="82">
        <v>88.12</v>
      </c>
      <c r="D113" s="82">
        <v>25</v>
      </c>
      <c r="E113" s="82">
        <v>22.93</v>
      </c>
      <c r="F113" s="82">
        <v>29.48</v>
      </c>
      <c r="G113" s="82">
        <v>3.18</v>
      </c>
      <c r="H113" s="82">
        <v>9.2200000000000006</v>
      </c>
      <c r="I113" s="82">
        <v>16.28</v>
      </c>
      <c r="J113" s="82">
        <v>13.65</v>
      </c>
      <c r="K113" s="82">
        <v>33.623867835601473</v>
      </c>
      <c r="L113" s="82">
        <v>730.2</v>
      </c>
    </row>
    <row r="114" spans="1:12" x14ac:dyDescent="0.2">
      <c r="A114" s="77">
        <v>111</v>
      </c>
      <c r="B114" s="16">
        <v>18.535</v>
      </c>
      <c r="C114" s="82">
        <v>90.2</v>
      </c>
      <c r="D114" s="82">
        <v>25.13</v>
      </c>
      <c r="E114" s="82">
        <v>22.75</v>
      </c>
      <c r="F114" s="82">
        <v>30.64</v>
      </c>
      <c r="G114" s="82">
        <v>2.93</v>
      </c>
      <c r="H114" s="82">
        <v>8.89</v>
      </c>
      <c r="I114" s="82">
        <v>319.33</v>
      </c>
      <c r="J114" s="82">
        <v>15.41</v>
      </c>
      <c r="K114" s="82">
        <v>38.372845507241614</v>
      </c>
      <c r="L114" s="82">
        <v>729.8</v>
      </c>
    </row>
    <row r="115" spans="1:12" x14ac:dyDescent="0.2">
      <c r="A115" s="77">
        <v>112</v>
      </c>
      <c r="B115" s="16">
        <v>0.125</v>
      </c>
      <c r="C115" s="82">
        <v>88.64</v>
      </c>
      <c r="D115" s="82">
        <v>25.42</v>
      </c>
      <c r="E115" s="82">
        <v>22.9</v>
      </c>
      <c r="F115" s="82">
        <v>30.48</v>
      </c>
      <c r="G115" s="82">
        <v>3.73</v>
      </c>
      <c r="H115" s="82">
        <v>9.6</v>
      </c>
      <c r="I115" s="82">
        <v>23.68</v>
      </c>
      <c r="J115" s="82">
        <v>16.475000000000001</v>
      </c>
      <c r="K115" s="82">
        <v>40.242542165374836</v>
      </c>
      <c r="L115" s="82">
        <v>729.43</v>
      </c>
    </row>
    <row r="116" spans="1:12" x14ac:dyDescent="0.2">
      <c r="A116" s="77">
        <v>113</v>
      </c>
      <c r="B116" s="16">
        <v>0.505</v>
      </c>
      <c r="C116" s="82">
        <v>87.89</v>
      </c>
      <c r="D116" s="82">
        <v>25.37</v>
      </c>
      <c r="E116" s="82">
        <v>23.25</v>
      </c>
      <c r="F116" s="82">
        <v>30.25</v>
      </c>
      <c r="G116" s="82">
        <v>4.09</v>
      </c>
      <c r="H116" s="82">
        <v>10.49</v>
      </c>
      <c r="I116" s="82">
        <v>354.57</v>
      </c>
      <c r="J116" s="82">
        <v>17.405000000000001</v>
      </c>
      <c r="K116" s="82">
        <v>42.091934816361054</v>
      </c>
      <c r="L116" s="82">
        <v>729.66</v>
      </c>
    </row>
    <row r="117" spans="1:12" x14ac:dyDescent="0.2">
      <c r="A117" s="77">
        <v>114</v>
      </c>
      <c r="B117" s="16">
        <v>1.56</v>
      </c>
      <c r="C117" s="82">
        <v>87.83</v>
      </c>
      <c r="D117" s="82">
        <v>24.96</v>
      </c>
      <c r="E117" s="82">
        <v>23.11</v>
      </c>
      <c r="F117" s="82">
        <v>28.81</v>
      </c>
      <c r="G117" s="82">
        <v>4.4800000000000004</v>
      </c>
      <c r="H117" s="82">
        <v>9.98</v>
      </c>
      <c r="I117" s="82">
        <v>344.87</v>
      </c>
      <c r="J117" s="82">
        <v>16.245000000000001</v>
      </c>
      <c r="K117" s="82">
        <v>40.20020615047256</v>
      </c>
      <c r="L117" s="82">
        <v>730.17</v>
      </c>
    </row>
    <row r="118" spans="1:12" x14ac:dyDescent="0.2">
      <c r="A118" s="77">
        <v>115</v>
      </c>
      <c r="B118" s="16">
        <v>1.7650000000000001</v>
      </c>
      <c r="C118" s="82">
        <v>90.09</v>
      </c>
      <c r="D118" s="82">
        <v>24.71</v>
      </c>
      <c r="E118" s="82">
        <v>22.62</v>
      </c>
      <c r="F118" s="82">
        <v>28.82</v>
      </c>
      <c r="G118" s="82">
        <v>3.62</v>
      </c>
      <c r="H118" s="82">
        <v>9.94</v>
      </c>
      <c r="I118" s="82">
        <v>340.74</v>
      </c>
      <c r="J118" s="82">
        <v>10.175000000000001</v>
      </c>
      <c r="K118" s="82">
        <v>25.506584978317914</v>
      </c>
      <c r="L118" s="82">
        <v>730.38</v>
      </c>
    </row>
    <row r="119" spans="1:12" x14ac:dyDescent="0.2">
      <c r="A119" s="77">
        <v>116</v>
      </c>
      <c r="B119" s="16">
        <v>6.0049999999999999</v>
      </c>
      <c r="C119" s="82">
        <v>89.8</v>
      </c>
      <c r="D119" s="82">
        <v>25.16</v>
      </c>
      <c r="E119" s="82">
        <v>22.54</v>
      </c>
      <c r="F119" s="82">
        <v>30.09</v>
      </c>
      <c r="G119" s="82">
        <v>3.22</v>
      </c>
      <c r="H119" s="82">
        <v>9.08</v>
      </c>
      <c r="I119" s="82">
        <v>8.5500000000000007</v>
      </c>
      <c r="J119" s="82">
        <v>16.044999999999998</v>
      </c>
      <c r="K119" s="82">
        <v>38.514541557118626</v>
      </c>
      <c r="L119" s="82">
        <v>729.46</v>
      </c>
    </row>
    <row r="120" spans="1:12" x14ac:dyDescent="0.2">
      <c r="A120" s="77">
        <v>117</v>
      </c>
      <c r="B120" s="16">
        <v>1.01</v>
      </c>
      <c r="C120" s="82">
        <v>91.03</v>
      </c>
      <c r="D120" s="82">
        <v>25.3</v>
      </c>
      <c r="E120" s="82">
        <v>23.12</v>
      </c>
      <c r="F120" s="82">
        <v>29.79</v>
      </c>
      <c r="G120" s="82">
        <v>2.93</v>
      </c>
      <c r="H120" s="82">
        <v>8.66</v>
      </c>
      <c r="I120" s="82">
        <v>10.43</v>
      </c>
      <c r="J120" s="82">
        <v>13.73</v>
      </c>
      <c r="K120" s="82">
        <v>33.857579917868129</v>
      </c>
      <c r="L120" s="82">
        <v>728.83</v>
      </c>
    </row>
    <row r="121" spans="1:12" x14ac:dyDescent="0.2">
      <c r="A121" s="77">
        <v>118</v>
      </c>
      <c r="B121" s="16">
        <v>19.555</v>
      </c>
      <c r="C121" s="82">
        <v>88.94</v>
      </c>
      <c r="D121" s="82">
        <v>25.73</v>
      </c>
      <c r="E121" s="82">
        <v>23.15</v>
      </c>
      <c r="F121" s="82">
        <v>31.15</v>
      </c>
      <c r="G121" s="82">
        <v>2.85</v>
      </c>
      <c r="H121" s="82">
        <v>8.69</v>
      </c>
      <c r="I121" s="82">
        <v>27.91</v>
      </c>
      <c r="J121" s="82">
        <v>16.68</v>
      </c>
      <c r="K121" s="82">
        <v>40.262846172521847</v>
      </c>
      <c r="L121" s="82">
        <v>728.8</v>
      </c>
    </row>
    <row r="122" spans="1:12" x14ac:dyDescent="0.2">
      <c r="A122" s="77">
        <v>119</v>
      </c>
      <c r="B122" s="16">
        <v>8.93</v>
      </c>
      <c r="C122" s="82">
        <v>91.69</v>
      </c>
      <c r="D122" s="82">
        <v>25.21</v>
      </c>
      <c r="E122" s="82">
        <v>22.98</v>
      </c>
      <c r="F122" s="82">
        <v>30.38</v>
      </c>
      <c r="G122" s="82">
        <v>2.69</v>
      </c>
      <c r="H122" s="82">
        <v>10.52</v>
      </c>
      <c r="I122" s="82">
        <v>42.63</v>
      </c>
      <c r="J122" s="82">
        <v>12.245000000000001</v>
      </c>
      <c r="K122" s="82">
        <v>29.531098394946635</v>
      </c>
      <c r="L122" s="82">
        <v>729.36</v>
      </c>
    </row>
    <row r="123" spans="1:12" x14ac:dyDescent="0.2">
      <c r="A123" s="77">
        <v>120</v>
      </c>
      <c r="B123" s="16">
        <v>16.920000000000002</v>
      </c>
      <c r="C123" s="82">
        <v>92.15</v>
      </c>
      <c r="D123" s="82">
        <v>24.83</v>
      </c>
      <c r="E123" s="82">
        <v>22.47</v>
      </c>
      <c r="F123" s="82">
        <v>30.21</v>
      </c>
      <c r="G123" s="82">
        <v>2.25</v>
      </c>
      <c r="H123" s="82">
        <v>9.35</v>
      </c>
      <c r="I123" s="82">
        <v>357.72</v>
      </c>
      <c r="J123" s="82">
        <v>11.57</v>
      </c>
      <c r="K123" s="82">
        <v>28.089945887660953</v>
      </c>
      <c r="L123" s="82">
        <v>729.74</v>
      </c>
    </row>
    <row r="124" spans="1:12" x14ac:dyDescent="0.2">
      <c r="A124" s="77">
        <v>121</v>
      </c>
      <c r="B124" s="16">
        <v>9.0949999999999989</v>
      </c>
      <c r="C124" s="82">
        <v>92.07</v>
      </c>
      <c r="D124" s="82">
        <v>24.73</v>
      </c>
      <c r="E124" s="82">
        <v>22.54</v>
      </c>
      <c r="F124" s="82">
        <v>30.07</v>
      </c>
      <c r="G124" s="82">
        <v>2.33</v>
      </c>
      <c r="H124" s="82">
        <v>7.51</v>
      </c>
      <c r="I124" s="82">
        <v>321.79000000000002</v>
      </c>
      <c r="J124" s="82">
        <v>13.045</v>
      </c>
      <c r="K124" s="82">
        <v>31.89889122840971</v>
      </c>
      <c r="L124" s="82">
        <v>729.67</v>
      </c>
    </row>
    <row r="125" spans="1:12" x14ac:dyDescent="0.2">
      <c r="A125" s="77">
        <v>122</v>
      </c>
      <c r="B125" s="16">
        <v>19.25</v>
      </c>
      <c r="C125" s="82">
        <v>95.17</v>
      </c>
      <c r="D125" s="82">
        <v>24.58</v>
      </c>
      <c r="E125" s="82">
        <v>22.75</v>
      </c>
      <c r="F125" s="82">
        <v>27.9</v>
      </c>
      <c r="G125" s="82">
        <v>2.9</v>
      </c>
      <c r="H125" s="82">
        <v>8.84</v>
      </c>
      <c r="I125" s="82">
        <v>332.44</v>
      </c>
      <c r="J125" s="82">
        <v>10.184999999999999</v>
      </c>
      <c r="K125" s="82">
        <v>25.492328973299799</v>
      </c>
      <c r="L125" s="82">
        <v>729.74</v>
      </c>
    </row>
    <row r="126" spans="1:12" x14ac:dyDescent="0.2">
      <c r="A126" s="77">
        <v>123</v>
      </c>
      <c r="B126" s="16">
        <v>11.93</v>
      </c>
      <c r="C126" s="82">
        <v>91.23</v>
      </c>
      <c r="D126" s="82">
        <v>24.62</v>
      </c>
      <c r="E126" s="82">
        <v>22.65</v>
      </c>
      <c r="F126" s="82">
        <v>29.31</v>
      </c>
      <c r="G126" s="82">
        <v>2.62</v>
      </c>
      <c r="H126" s="82">
        <v>7.74</v>
      </c>
      <c r="I126" s="82">
        <v>24.15</v>
      </c>
      <c r="J126" s="82">
        <v>11.399999999999999</v>
      </c>
      <c r="K126" s="82">
        <v>27.20132157486519</v>
      </c>
      <c r="L126" s="82">
        <v>729.84</v>
      </c>
    </row>
    <row r="127" spans="1:12" x14ac:dyDescent="0.2">
      <c r="A127" s="77">
        <v>124</v>
      </c>
      <c r="B127" s="16">
        <v>0.71499999999999997</v>
      </c>
      <c r="C127" s="82">
        <v>92.25</v>
      </c>
      <c r="D127" s="82">
        <v>24.7</v>
      </c>
      <c r="E127" s="82">
        <v>22.47</v>
      </c>
      <c r="F127" s="82">
        <v>29.05</v>
      </c>
      <c r="G127" s="82">
        <v>3.11</v>
      </c>
      <c r="H127" s="82">
        <v>8.81</v>
      </c>
      <c r="I127" s="82">
        <v>306.63</v>
      </c>
      <c r="J127" s="82">
        <v>15.154999999999999</v>
      </c>
      <c r="K127" s="82">
        <v>36.443100827971485</v>
      </c>
      <c r="L127" s="82">
        <v>730.03</v>
      </c>
    </row>
    <row r="128" spans="1:12" x14ac:dyDescent="0.2">
      <c r="A128" s="77">
        <v>125</v>
      </c>
      <c r="B128" s="16">
        <v>3.11</v>
      </c>
      <c r="C128" s="82">
        <v>92.86</v>
      </c>
      <c r="D128" s="82">
        <v>24.92</v>
      </c>
      <c r="E128" s="82">
        <v>22.83</v>
      </c>
      <c r="F128" s="82">
        <v>30.49</v>
      </c>
      <c r="G128" s="82">
        <v>2.75</v>
      </c>
      <c r="H128" s="82">
        <v>8.5299999999999994</v>
      </c>
      <c r="I128" s="82">
        <v>318.2</v>
      </c>
      <c r="J128" s="82">
        <v>14.33</v>
      </c>
      <c r="K128" s="82">
        <v>34.219164045145739</v>
      </c>
      <c r="L128" s="82">
        <v>729.99</v>
      </c>
    </row>
    <row r="129" spans="1:12" x14ac:dyDescent="0.2">
      <c r="A129" s="77">
        <v>126</v>
      </c>
      <c r="B129" s="16">
        <v>7.1349999999999998</v>
      </c>
      <c r="C129" s="82">
        <v>89.72</v>
      </c>
      <c r="D129" s="82">
        <v>25.41</v>
      </c>
      <c r="E129" s="82">
        <v>23.06</v>
      </c>
      <c r="F129" s="82">
        <v>30.96</v>
      </c>
      <c r="G129" s="82">
        <v>2.58</v>
      </c>
      <c r="H129" s="82">
        <v>7.59</v>
      </c>
      <c r="I129" s="82">
        <v>127.27</v>
      </c>
      <c r="J129" s="82">
        <v>16.11</v>
      </c>
      <c r="K129" s="82">
        <v>37.396957163728921</v>
      </c>
      <c r="L129" s="82">
        <v>729.97</v>
      </c>
    </row>
    <row r="130" spans="1:12" x14ac:dyDescent="0.2">
      <c r="A130" s="77">
        <v>127</v>
      </c>
      <c r="B130" s="16">
        <v>5.1950000000000003</v>
      </c>
      <c r="C130" s="82">
        <v>88.97</v>
      </c>
      <c r="D130" s="82">
        <v>25.2</v>
      </c>
      <c r="E130" s="82">
        <v>22.94</v>
      </c>
      <c r="F130" s="82">
        <v>29.47</v>
      </c>
      <c r="G130" s="82">
        <v>2.67</v>
      </c>
      <c r="H130" s="82">
        <v>8.1300000000000008</v>
      </c>
      <c r="I130" s="82">
        <v>41.34</v>
      </c>
      <c r="J130" s="82">
        <v>13.51</v>
      </c>
      <c r="K130" s="82">
        <v>32.609531478555077</v>
      </c>
      <c r="L130" s="82">
        <v>729.99</v>
      </c>
    </row>
    <row r="131" spans="1:12" x14ac:dyDescent="0.2">
      <c r="A131" s="77">
        <v>128</v>
      </c>
      <c r="B131" s="16">
        <v>4.6500000000000004</v>
      </c>
      <c r="C131" s="82">
        <v>90.62</v>
      </c>
      <c r="D131" s="82">
        <v>24.89</v>
      </c>
      <c r="E131" s="82">
        <v>22.62</v>
      </c>
      <c r="F131" s="82">
        <v>29.99</v>
      </c>
      <c r="G131" s="82">
        <v>2.83</v>
      </c>
      <c r="H131" s="82">
        <v>9.59</v>
      </c>
      <c r="I131" s="82">
        <v>306.74</v>
      </c>
      <c r="J131" s="82">
        <v>12.445</v>
      </c>
      <c r="K131" s="82">
        <v>30.126394604490898</v>
      </c>
      <c r="L131" s="82">
        <v>730.01</v>
      </c>
    </row>
    <row r="132" spans="1:12" x14ac:dyDescent="0.2">
      <c r="A132" s="77">
        <v>129</v>
      </c>
      <c r="B132" s="16">
        <v>17.454999999999998</v>
      </c>
      <c r="C132" s="82">
        <v>92.35</v>
      </c>
      <c r="D132" s="82">
        <v>24.35</v>
      </c>
      <c r="E132" s="82">
        <v>22.46</v>
      </c>
      <c r="F132" s="82">
        <v>28.83</v>
      </c>
      <c r="G132" s="82">
        <v>3.04</v>
      </c>
      <c r="H132" s="82">
        <v>9.3000000000000007</v>
      </c>
      <c r="I132" s="82">
        <v>20.37</v>
      </c>
      <c r="J132" s="82">
        <v>10.39</v>
      </c>
      <c r="K132" s="82">
        <v>25.715241051764849</v>
      </c>
      <c r="L132" s="82">
        <v>730.08</v>
      </c>
    </row>
    <row r="133" spans="1:12" x14ac:dyDescent="0.2">
      <c r="A133" s="77">
        <v>130</v>
      </c>
      <c r="B133" s="16">
        <v>1.18</v>
      </c>
      <c r="C133" s="82">
        <v>85.63</v>
      </c>
      <c r="D133" s="82">
        <v>25.06</v>
      </c>
      <c r="E133" s="82">
        <v>22.9</v>
      </c>
      <c r="F133" s="82">
        <v>30.3</v>
      </c>
      <c r="G133" s="82">
        <v>3.34</v>
      </c>
      <c r="H133" s="82">
        <v>8.74</v>
      </c>
      <c r="I133" s="82">
        <v>26.39</v>
      </c>
      <c r="J133" s="82">
        <v>16.100000000000001</v>
      </c>
      <c r="K133" s="82">
        <v>38.481709545561756</v>
      </c>
      <c r="L133" s="82">
        <v>730.23</v>
      </c>
    </row>
    <row r="134" spans="1:12" x14ac:dyDescent="0.2">
      <c r="A134" s="77">
        <v>131</v>
      </c>
      <c r="B134" s="16">
        <v>8.2100000000000009</v>
      </c>
      <c r="C134" s="82">
        <v>94.85</v>
      </c>
      <c r="D134" s="82">
        <v>24.35</v>
      </c>
      <c r="E134" s="82">
        <v>22.95</v>
      </c>
      <c r="F134" s="82">
        <v>28.33</v>
      </c>
      <c r="G134" s="82">
        <v>3.14</v>
      </c>
      <c r="H134" s="82">
        <v>8.1199999999999992</v>
      </c>
      <c r="I134" s="82">
        <v>2.75</v>
      </c>
      <c r="J134" s="82">
        <v>10.754999999999999</v>
      </c>
      <c r="K134" s="82">
        <v>26.64792938007114</v>
      </c>
      <c r="L134" s="82">
        <v>730.34</v>
      </c>
    </row>
    <row r="135" spans="1:12" x14ac:dyDescent="0.2">
      <c r="A135" s="77">
        <v>132</v>
      </c>
      <c r="B135" s="16">
        <v>11.844999999999999</v>
      </c>
      <c r="C135" s="82">
        <v>89.62</v>
      </c>
      <c r="D135" s="82">
        <v>25.08</v>
      </c>
      <c r="E135" s="82">
        <v>22.75</v>
      </c>
      <c r="F135" s="82">
        <v>30.05</v>
      </c>
      <c r="G135" s="82">
        <v>3.44</v>
      </c>
      <c r="H135" s="82">
        <v>9.9499999999999993</v>
      </c>
      <c r="I135" s="82">
        <v>31.21</v>
      </c>
      <c r="J135" s="82">
        <v>17.329999999999998</v>
      </c>
      <c r="K135" s="82">
        <v>41.653886662168105</v>
      </c>
      <c r="L135" s="82">
        <v>730.21</v>
      </c>
    </row>
    <row r="136" spans="1:12" x14ac:dyDescent="0.2">
      <c r="A136" s="77">
        <v>133</v>
      </c>
      <c r="B136" s="16">
        <v>0.04</v>
      </c>
      <c r="C136" s="82">
        <v>86.19</v>
      </c>
      <c r="D136" s="82">
        <v>25.66</v>
      </c>
      <c r="E136" s="82">
        <v>23.37</v>
      </c>
      <c r="F136" s="82">
        <v>30.07</v>
      </c>
      <c r="G136" s="82">
        <v>3.51</v>
      </c>
      <c r="H136" s="82">
        <v>9.08</v>
      </c>
      <c r="I136" s="82">
        <v>18.71</v>
      </c>
      <c r="J136" s="82">
        <v>16.91</v>
      </c>
      <c r="K136" s="82">
        <v>41.152334485621729</v>
      </c>
      <c r="L136" s="82">
        <v>730.17</v>
      </c>
    </row>
    <row r="137" spans="1:12" x14ac:dyDescent="0.2">
      <c r="A137" s="77">
        <v>134</v>
      </c>
      <c r="B137" s="16">
        <v>0.17</v>
      </c>
      <c r="C137" s="82">
        <v>88.53</v>
      </c>
      <c r="D137" s="82">
        <v>25.94</v>
      </c>
      <c r="E137" s="82">
        <v>23.56</v>
      </c>
      <c r="F137" s="82">
        <v>30.94</v>
      </c>
      <c r="G137" s="82">
        <v>3.37</v>
      </c>
      <c r="H137" s="82">
        <v>7.97</v>
      </c>
      <c r="I137" s="82">
        <v>40.11</v>
      </c>
      <c r="J137" s="82">
        <v>16.350000000000001</v>
      </c>
      <c r="K137" s="82">
        <v>39.237277811521786</v>
      </c>
      <c r="L137" s="82">
        <v>729.94</v>
      </c>
    </row>
    <row r="138" spans="1:12" x14ac:dyDescent="0.2">
      <c r="A138" s="77">
        <v>135</v>
      </c>
      <c r="B138" s="16">
        <v>4.4350000000000005</v>
      </c>
      <c r="C138" s="82">
        <v>88.16</v>
      </c>
      <c r="D138" s="82">
        <v>25.92</v>
      </c>
      <c r="E138" s="82">
        <v>23.69</v>
      </c>
      <c r="F138" s="82">
        <v>31.26</v>
      </c>
      <c r="G138" s="82">
        <v>2.92</v>
      </c>
      <c r="H138" s="82">
        <v>8.2899999999999991</v>
      </c>
      <c r="I138" s="82">
        <v>43.58</v>
      </c>
      <c r="J138" s="82">
        <v>14.515000000000001</v>
      </c>
      <c r="K138" s="82">
        <v>35.763996588926794</v>
      </c>
      <c r="L138" s="82">
        <v>729.99</v>
      </c>
    </row>
    <row r="139" spans="1:12" x14ac:dyDescent="0.2">
      <c r="A139" s="77">
        <v>136</v>
      </c>
      <c r="B139" s="16">
        <v>4.2050000000000001</v>
      </c>
      <c r="C139" s="82">
        <v>93.14</v>
      </c>
      <c r="D139" s="82">
        <v>24.69</v>
      </c>
      <c r="E139" s="82">
        <v>22.39</v>
      </c>
      <c r="F139" s="82">
        <v>28.84</v>
      </c>
      <c r="G139" s="82">
        <v>2.62</v>
      </c>
      <c r="H139" s="82">
        <v>7.89</v>
      </c>
      <c r="I139" s="82">
        <v>320.60000000000002</v>
      </c>
      <c r="J139" s="82">
        <v>10.17</v>
      </c>
      <c r="K139" s="82">
        <v>26.392185290049223</v>
      </c>
      <c r="L139" s="82">
        <v>730.33</v>
      </c>
    </row>
    <row r="140" spans="1:12" x14ac:dyDescent="0.2">
      <c r="A140" s="77">
        <v>137</v>
      </c>
      <c r="B140" s="16">
        <v>5.0250000000000004</v>
      </c>
      <c r="C140" s="82">
        <v>94.94</v>
      </c>
      <c r="D140" s="82">
        <v>24.98</v>
      </c>
      <c r="E140" s="82">
        <v>22.87</v>
      </c>
      <c r="F140" s="82">
        <v>29.31</v>
      </c>
      <c r="G140" s="82">
        <v>2.5</v>
      </c>
      <c r="H140" s="82">
        <v>8.34</v>
      </c>
      <c r="I140" s="82">
        <v>16.2</v>
      </c>
      <c r="J140" s="82">
        <v>10.46</v>
      </c>
      <c r="K140" s="82">
        <v>26.902377469636868</v>
      </c>
      <c r="L140" s="82">
        <v>730.44</v>
      </c>
    </row>
    <row r="141" spans="1:12" x14ac:dyDescent="0.2">
      <c r="A141" s="77">
        <v>138</v>
      </c>
      <c r="B141" s="16">
        <v>10.025</v>
      </c>
      <c r="C141" s="82">
        <v>94.2</v>
      </c>
      <c r="D141" s="82">
        <v>25.05</v>
      </c>
      <c r="E141" s="82">
        <v>23.27</v>
      </c>
      <c r="F141" s="82">
        <v>29.07</v>
      </c>
      <c r="G141" s="82">
        <v>2.9</v>
      </c>
      <c r="H141" s="82">
        <v>8.66</v>
      </c>
      <c r="I141" s="82">
        <v>356.22</v>
      </c>
      <c r="J141" s="82">
        <v>11.64</v>
      </c>
      <c r="K141" s="82">
        <v>29.35829833412101</v>
      </c>
      <c r="L141" s="82">
        <v>730.23</v>
      </c>
    </row>
    <row r="142" spans="1:12" x14ac:dyDescent="0.2">
      <c r="A142" s="77">
        <v>139</v>
      </c>
      <c r="B142" s="16">
        <v>4.8949999999999996</v>
      </c>
      <c r="C142" s="82">
        <v>92.62</v>
      </c>
      <c r="D142" s="82">
        <v>25.18</v>
      </c>
      <c r="E142" s="82">
        <v>23.47</v>
      </c>
      <c r="F142" s="82">
        <v>28.85</v>
      </c>
      <c r="G142" s="82">
        <v>2.97</v>
      </c>
      <c r="H142" s="82">
        <v>8.3699999999999992</v>
      </c>
      <c r="I142" s="82">
        <v>2.25</v>
      </c>
      <c r="J142" s="82">
        <v>10.120000000000001</v>
      </c>
      <c r="K142" s="82">
        <v>25.526888985464925</v>
      </c>
      <c r="L142" s="82">
        <v>729.38</v>
      </c>
    </row>
    <row r="143" spans="1:12" x14ac:dyDescent="0.2">
      <c r="A143" s="77">
        <v>140</v>
      </c>
      <c r="B143" s="16">
        <v>8.2100000000000009</v>
      </c>
      <c r="C143" s="82">
        <v>93.84</v>
      </c>
      <c r="D143" s="82">
        <v>24.67</v>
      </c>
      <c r="E143" s="82">
        <v>23.05</v>
      </c>
      <c r="F143" s="82">
        <v>29.89</v>
      </c>
      <c r="G143" s="82">
        <v>2.76</v>
      </c>
      <c r="H143" s="82">
        <v>9.2100000000000009</v>
      </c>
      <c r="I143" s="82">
        <v>322.70999999999998</v>
      </c>
      <c r="J143" s="82">
        <v>9.7200000000000006</v>
      </c>
      <c r="K143" s="82">
        <v>22.999256095738144</v>
      </c>
      <c r="L143" s="82">
        <v>729.32</v>
      </c>
    </row>
    <row r="144" spans="1:12" x14ac:dyDescent="0.2">
      <c r="A144" s="77">
        <v>141</v>
      </c>
      <c r="B144" s="16">
        <v>34.76</v>
      </c>
      <c r="C144" s="82">
        <v>92.44</v>
      </c>
      <c r="D144" s="82">
        <v>24.71</v>
      </c>
      <c r="E144" s="82">
        <v>22.51</v>
      </c>
      <c r="F144" s="82">
        <v>29.36</v>
      </c>
      <c r="G144" s="82">
        <v>2.56</v>
      </c>
      <c r="H144" s="82">
        <v>7.37</v>
      </c>
      <c r="I144" s="82">
        <v>16.670000000000002</v>
      </c>
      <c r="J144" s="82">
        <v>11.129999999999999</v>
      </c>
      <c r="K144" s="82">
        <v>27.509337683286862</v>
      </c>
      <c r="L144" s="82">
        <v>730.31</v>
      </c>
    </row>
    <row r="145" spans="1:12" x14ac:dyDescent="0.2">
      <c r="A145" s="77">
        <v>142</v>
      </c>
      <c r="B145" s="16">
        <v>2.9849999999999999</v>
      </c>
      <c r="C145" s="82">
        <v>92.97</v>
      </c>
      <c r="D145" s="82">
        <v>24.84</v>
      </c>
      <c r="E145" s="82">
        <v>22.65</v>
      </c>
      <c r="F145" s="82">
        <v>29.11</v>
      </c>
      <c r="G145" s="82">
        <v>2.58</v>
      </c>
      <c r="H145" s="82">
        <v>10.45</v>
      </c>
      <c r="I145" s="82">
        <v>349.49</v>
      </c>
      <c r="J145" s="82">
        <v>10.905000000000001</v>
      </c>
      <c r="K145" s="82">
        <v>27.260937595850031</v>
      </c>
      <c r="L145" s="82">
        <v>730.58</v>
      </c>
    </row>
    <row r="146" spans="1:12" x14ac:dyDescent="0.2">
      <c r="A146" s="77">
        <v>143</v>
      </c>
      <c r="B146" s="16">
        <v>0.25</v>
      </c>
      <c r="C146" s="82">
        <v>89.97</v>
      </c>
      <c r="D146" s="82">
        <v>25.82</v>
      </c>
      <c r="E146" s="82">
        <v>23.59</v>
      </c>
      <c r="F146" s="82">
        <v>30.59</v>
      </c>
      <c r="G146" s="82">
        <v>2.81</v>
      </c>
      <c r="H146" s="82">
        <v>7.89</v>
      </c>
      <c r="I146" s="82">
        <v>356.63</v>
      </c>
      <c r="J146" s="82">
        <v>14.54</v>
      </c>
      <c r="K146" s="82">
        <v>34.957884305175277</v>
      </c>
      <c r="L146" s="82">
        <v>730.07</v>
      </c>
    </row>
    <row r="147" spans="1:12" x14ac:dyDescent="0.2">
      <c r="A147" s="77">
        <v>144</v>
      </c>
      <c r="B147" s="16">
        <v>1.4350000000000001</v>
      </c>
      <c r="C147" s="82">
        <v>91.61</v>
      </c>
      <c r="D147" s="82">
        <v>25.67</v>
      </c>
      <c r="E147" s="82">
        <v>23.77</v>
      </c>
      <c r="F147" s="82">
        <v>29.38</v>
      </c>
      <c r="G147" s="82">
        <v>2.99</v>
      </c>
      <c r="H147" s="82">
        <v>8.0399999999999991</v>
      </c>
      <c r="I147" s="82">
        <v>353.8</v>
      </c>
      <c r="J147" s="82">
        <v>15</v>
      </c>
      <c r="K147" s="82">
        <v>37.2012610948439</v>
      </c>
      <c r="L147" s="82">
        <v>729.71</v>
      </c>
    </row>
    <row r="148" spans="1:12" x14ac:dyDescent="0.2">
      <c r="A148" s="77">
        <v>145</v>
      </c>
      <c r="B148" s="16">
        <v>0.79499999999999993</v>
      </c>
      <c r="C148" s="82">
        <v>95.09</v>
      </c>
      <c r="D148" s="82">
        <v>24.9</v>
      </c>
      <c r="E148" s="82">
        <v>23.25</v>
      </c>
      <c r="F148" s="82">
        <v>28.27</v>
      </c>
      <c r="G148" s="82">
        <v>2.76</v>
      </c>
      <c r="H148" s="82">
        <v>7.28</v>
      </c>
      <c r="I148" s="82">
        <v>323.98</v>
      </c>
      <c r="J148" s="82">
        <v>10.925000000000001</v>
      </c>
      <c r="K148" s="82">
        <v>26.733897410331885</v>
      </c>
      <c r="L148" s="82">
        <v>730.49</v>
      </c>
    </row>
    <row r="149" spans="1:12" x14ac:dyDescent="0.2">
      <c r="A149" s="77">
        <v>146</v>
      </c>
      <c r="B149" s="16">
        <v>22.22</v>
      </c>
      <c r="C149" s="82">
        <v>96.09</v>
      </c>
      <c r="D149" s="82">
        <v>24.4</v>
      </c>
      <c r="E149" s="82">
        <v>22.3</v>
      </c>
      <c r="F149" s="82">
        <v>27.86</v>
      </c>
      <c r="G149" s="82">
        <v>2.44</v>
      </c>
      <c r="H149" s="82">
        <v>9.02</v>
      </c>
      <c r="I149" s="82">
        <v>328.61</v>
      </c>
      <c r="J149" s="82">
        <v>7.625</v>
      </c>
      <c r="K149" s="82">
        <v>18.606246549398783</v>
      </c>
      <c r="L149" s="82">
        <v>730.96</v>
      </c>
    </row>
    <row r="150" spans="1:12" x14ac:dyDescent="0.2">
      <c r="A150" s="77">
        <v>147</v>
      </c>
      <c r="B150" s="16">
        <v>15.215</v>
      </c>
      <c r="C150" s="82">
        <v>88.38</v>
      </c>
      <c r="D150" s="82">
        <v>24.68</v>
      </c>
      <c r="E150" s="82">
        <v>22.39</v>
      </c>
      <c r="F150" s="82">
        <v>28.71</v>
      </c>
      <c r="G150" s="82">
        <v>3.1</v>
      </c>
      <c r="H150" s="82">
        <v>9.99</v>
      </c>
      <c r="I150" s="82">
        <v>15.86</v>
      </c>
      <c r="J150" s="82">
        <v>13.57</v>
      </c>
      <c r="K150" s="82">
        <v>32.442779419858354</v>
      </c>
      <c r="L150" s="82">
        <v>730.73</v>
      </c>
    </row>
    <row r="151" spans="1:12" x14ac:dyDescent="0.2">
      <c r="A151" s="77">
        <v>148</v>
      </c>
      <c r="B151" s="16">
        <v>12.14</v>
      </c>
      <c r="C151" s="82">
        <v>91.33</v>
      </c>
      <c r="D151" s="82">
        <v>24.34</v>
      </c>
      <c r="E151" s="82">
        <v>22.37</v>
      </c>
      <c r="F151" s="82">
        <v>29.11</v>
      </c>
      <c r="G151" s="82">
        <v>3</v>
      </c>
      <c r="H151" s="82">
        <v>8.15</v>
      </c>
      <c r="I151" s="82">
        <v>355.83</v>
      </c>
      <c r="J151" s="82">
        <v>12.08</v>
      </c>
      <c r="K151" s="82">
        <v>29.499994383998022</v>
      </c>
      <c r="L151" s="82">
        <v>730.14</v>
      </c>
    </row>
    <row r="152" spans="1:12" x14ac:dyDescent="0.2">
      <c r="A152" s="77">
        <v>149</v>
      </c>
      <c r="B152" s="16">
        <v>0.67</v>
      </c>
      <c r="C152" s="82">
        <v>91.7</v>
      </c>
      <c r="D152" s="82">
        <v>24.55</v>
      </c>
      <c r="E152" s="82">
        <v>22.53</v>
      </c>
      <c r="F152" s="82">
        <v>29.17</v>
      </c>
      <c r="G152" s="82">
        <v>2.42</v>
      </c>
      <c r="H152" s="82">
        <v>7.72</v>
      </c>
      <c r="I152" s="82">
        <v>16.95</v>
      </c>
      <c r="J152" s="82">
        <v>13.45</v>
      </c>
      <c r="K152" s="82">
        <v>33.119723658142725</v>
      </c>
      <c r="L152" s="82">
        <v>730.92</v>
      </c>
    </row>
    <row r="153" spans="1:12" x14ac:dyDescent="0.2">
      <c r="A153" s="77">
        <v>150</v>
      </c>
      <c r="B153" s="16">
        <v>7.5649999999999995</v>
      </c>
      <c r="C153" s="82">
        <v>94.36</v>
      </c>
      <c r="D153" s="82">
        <v>24.05</v>
      </c>
      <c r="E153" s="82">
        <v>22.13</v>
      </c>
      <c r="F153" s="82">
        <v>28.6</v>
      </c>
      <c r="G153" s="82">
        <v>2.73</v>
      </c>
      <c r="H153" s="82">
        <v>9.57</v>
      </c>
      <c r="I153" s="82">
        <v>1.8</v>
      </c>
      <c r="J153" s="82">
        <v>10.35</v>
      </c>
      <c r="K153" s="82">
        <v>25.74375306180108</v>
      </c>
      <c r="L153" s="82">
        <v>731.28</v>
      </c>
    </row>
    <row r="154" spans="1:12" x14ac:dyDescent="0.2">
      <c r="A154" s="77">
        <v>151</v>
      </c>
      <c r="B154" s="16">
        <v>28.05</v>
      </c>
      <c r="C154" s="82">
        <v>89.99</v>
      </c>
      <c r="D154" s="82">
        <v>24.84</v>
      </c>
      <c r="E154" s="82">
        <v>21.51</v>
      </c>
      <c r="F154" s="82">
        <v>29.07</v>
      </c>
      <c r="G154" s="82">
        <v>2.95</v>
      </c>
      <c r="H154" s="82">
        <v>11.19</v>
      </c>
      <c r="I154" s="82">
        <v>4.47</v>
      </c>
      <c r="J154" s="82">
        <v>16.285</v>
      </c>
      <c r="K154" s="82">
        <v>39.518509910515483</v>
      </c>
      <c r="L154" s="82">
        <v>730.36</v>
      </c>
    </row>
    <row r="155" spans="1:12" x14ac:dyDescent="0.2">
      <c r="A155" s="77">
        <v>152</v>
      </c>
      <c r="B155" s="16">
        <v>9.3500000000000014</v>
      </c>
      <c r="C155" s="82">
        <v>91.2</v>
      </c>
      <c r="D155" s="82">
        <v>24.93</v>
      </c>
      <c r="E155" s="82">
        <v>21.76</v>
      </c>
      <c r="F155" s="82">
        <v>30.04</v>
      </c>
      <c r="G155" s="82">
        <v>2.1800000000000002</v>
      </c>
      <c r="H155" s="82">
        <v>10.15</v>
      </c>
      <c r="I155" s="82">
        <v>159.41999999999999</v>
      </c>
      <c r="J155" s="82">
        <v>12.5</v>
      </c>
      <c r="K155" s="82">
        <v>29.955754544425602</v>
      </c>
      <c r="L155" s="82">
        <v>729.82</v>
      </c>
    </row>
    <row r="156" spans="1:12" x14ac:dyDescent="0.2">
      <c r="A156" s="77">
        <v>153</v>
      </c>
      <c r="B156" s="16">
        <v>3.02</v>
      </c>
      <c r="C156" s="82">
        <v>91.87</v>
      </c>
      <c r="D156" s="82">
        <v>24.86</v>
      </c>
      <c r="E156" s="82">
        <v>22.8</v>
      </c>
      <c r="F156" s="82">
        <v>28.88</v>
      </c>
      <c r="G156" s="82">
        <v>2.4500000000000002</v>
      </c>
      <c r="H156" s="82">
        <v>7.76</v>
      </c>
      <c r="I156" s="82">
        <v>10.44</v>
      </c>
      <c r="J156" s="82">
        <v>12.145</v>
      </c>
      <c r="K156" s="82">
        <v>29.993770557807231</v>
      </c>
      <c r="L156" s="82">
        <v>729.7</v>
      </c>
    </row>
    <row r="157" spans="1:12" x14ac:dyDescent="0.2">
      <c r="A157" s="77">
        <v>154</v>
      </c>
      <c r="B157" s="16">
        <v>0.04</v>
      </c>
      <c r="C157" s="82">
        <v>90.25</v>
      </c>
      <c r="D157" s="82">
        <v>25.43</v>
      </c>
      <c r="E157" s="82">
        <v>23.11</v>
      </c>
      <c r="F157" s="82">
        <v>29.67</v>
      </c>
      <c r="G157" s="82">
        <v>2.5499999999999998</v>
      </c>
      <c r="H157" s="82">
        <v>6.77</v>
      </c>
      <c r="I157" s="82">
        <v>16.12</v>
      </c>
      <c r="J157" s="82">
        <v>13.795</v>
      </c>
      <c r="K157" s="82">
        <v>34.166892026745991</v>
      </c>
      <c r="L157" s="82">
        <v>729.62</v>
      </c>
    </row>
    <row r="158" spans="1:12" x14ac:dyDescent="0.2">
      <c r="A158" s="77">
        <v>155</v>
      </c>
      <c r="B158" s="16">
        <v>9.7650000000000006</v>
      </c>
      <c r="C158" s="82">
        <v>93.02</v>
      </c>
      <c r="D158" s="82">
        <v>24.87</v>
      </c>
      <c r="E158" s="82">
        <v>22.95</v>
      </c>
      <c r="F158" s="82">
        <v>30.18</v>
      </c>
      <c r="G158" s="82">
        <v>2.35</v>
      </c>
      <c r="H158" s="82">
        <v>8.6</v>
      </c>
      <c r="I158" s="82">
        <v>40.57</v>
      </c>
      <c r="J158" s="82">
        <v>11.945</v>
      </c>
      <c r="K158" s="82">
        <v>29.995930558567554</v>
      </c>
      <c r="L158" s="82">
        <v>729.53</v>
      </c>
    </row>
    <row r="159" spans="1:12" x14ac:dyDescent="0.2">
      <c r="A159" s="77">
        <v>156</v>
      </c>
      <c r="B159" s="16">
        <v>6.7549999999999999</v>
      </c>
      <c r="C159" s="82">
        <v>89.61</v>
      </c>
      <c r="D159" s="82">
        <v>24.67</v>
      </c>
      <c r="E159" s="82">
        <v>21.91</v>
      </c>
      <c r="F159" s="82">
        <v>29.8</v>
      </c>
      <c r="G159" s="82">
        <v>2.0499999999999998</v>
      </c>
      <c r="H159" s="82">
        <v>10.91</v>
      </c>
      <c r="I159" s="82">
        <v>81.38</v>
      </c>
      <c r="J159" s="82">
        <v>12.545</v>
      </c>
      <c r="K159" s="82">
        <v>30.560554757315277</v>
      </c>
      <c r="L159" s="82">
        <v>729.52</v>
      </c>
    </row>
    <row r="160" spans="1:12" x14ac:dyDescent="0.2">
      <c r="A160" s="77">
        <v>157</v>
      </c>
      <c r="B160" s="16">
        <v>9.5250000000000004</v>
      </c>
      <c r="C160" s="82">
        <v>83.2</v>
      </c>
      <c r="D160" s="82">
        <v>25.8</v>
      </c>
      <c r="E160" s="82">
        <v>22.24</v>
      </c>
      <c r="F160" s="82">
        <v>31.41</v>
      </c>
      <c r="G160" s="82">
        <v>2.6</v>
      </c>
      <c r="H160" s="82">
        <v>8.39</v>
      </c>
      <c r="I160" s="82">
        <v>132.30000000000001</v>
      </c>
      <c r="J160" s="82">
        <v>19.3</v>
      </c>
      <c r="K160" s="82">
        <v>47.633200766886659</v>
      </c>
      <c r="L160" s="82">
        <v>729.55</v>
      </c>
    </row>
    <row r="161" spans="1:12" x14ac:dyDescent="0.2">
      <c r="A161" s="77">
        <v>158</v>
      </c>
      <c r="B161" s="16">
        <v>22.344999999999999</v>
      </c>
      <c r="C161" s="82">
        <v>93.75</v>
      </c>
      <c r="D161" s="82">
        <v>24.09</v>
      </c>
      <c r="E161" s="82">
        <v>21.83</v>
      </c>
      <c r="F161" s="82">
        <v>28.56</v>
      </c>
      <c r="G161" s="82">
        <v>1.86</v>
      </c>
      <c r="H161" s="82">
        <v>8.23</v>
      </c>
      <c r="I161" s="82">
        <v>257.08999999999997</v>
      </c>
      <c r="J161" s="82">
        <v>8.66</v>
      </c>
      <c r="K161" s="82">
        <v>21.053095410689586</v>
      </c>
      <c r="L161" s="82">
        <v>730.45</v>
      </c>
    </row>
    <row r="162" spans="1:12" x14ac:dyDescent="0.2">
      <c r="A162" s="77">
        <v>159</v>
      </c>
      <c r="B162" s="16">
        <v>26.729999999999997</v>
      </c>
      <c r="C162" s="82">
        <v>92.03</v>
      </c>
      <c r="D162" s="82">
        <v>24.16</v>
      </c>
      <c r="E162" s="82">
        <v>22.01</v>
      </c>
      <c r="F162" s="82">
        <v>28.3</v>
      </c>
      <c r="G162" s="82">
        <v>2.36</v>
      </c>
      <c r="H162" s="82">
        <v>8.57</v>
      </c>
      <c r="I162" s="82">
        <v>151.88999999999999</v>
      </c>
      <c r="J162" s="82">
        <v>11.275</v>
      </c>
      <c r="K162" s="82">
        <v>27.288153605430072</v>
      </c>
      <c r="L162" s="82">
        <v>730.94</v>
      </c>
    </row>
    <row r="163" spans="1:12" x14ac:dyDescent="0.2">
      <c r="A163" s="77">
        <v>160</v>
      </c>
      <c r="B163" s="16">
        <v>13.515000000000001</v>
      </c>
      <c r="C163" s="82">
        <v>92.35</v>
      </c>
      <c r="D163" s="82">
        <v>24.12</v>
      </c>
      <c r="E163" s="82">
        <v>22.14</v>
      </c>
      <c r="F163" s="82">
        <v>29.32</v>
      </c>
      <c r="G163" s="82">
        <v>2.1800000000000002</v>
      </c>
      <c r="H163" s="82">
        <v>7.24</v>
      </c>
      <c r="I163" s="82">
        <v>126.38</v>
      </c>
      <c r="J163" s="82">
        <v>11.25</v>
      </c>
      <c r="K163" s="82">
        <v>28.008297858920841</v>
      </c>
      <c r="L163" s="82">
        <v>730.76</v>
      </c>
    </row>
    <row r="164" spans="1:12" x14ac:dyDescent="0.2">
      <c r="A164" s="77">
        <v>161</v>
      </c>
      <c r="B164" s="16">
        <v>16.255000000000003</v>
      </c>
      <c r="C164" s="82">
        <v>91.02</v>
      </c>
      <c r="D164" s="82">
        <v>24.55</v>
      </c>
      <c r="E164" s="82">
        <v>21.98</v>
      </c>
      <c r="F164" s="82">
        <v>30.15</v>
      </c>
      <c r="G164" s="82">
        <v>2.2599999999999998</v>
      </c>
      <c r="H164" s="82">
        <v>7.34</v>
      </c>
      <c r="I164" s="82">
        <v>61.53</v>
      </c>
      <c r="J164" s="82">
        <v>12.48</v>
      </c>
      <c r="K164" s="82">
        <v>31.072474937511174</v>
      </c>
      <c r="L164" s="82">
        <v>730.74</v>
      </c>
    </row>
    <row r="165" spans="1:12" x14ac:dyDescent="0.2">
      <c r="A165" s="77">
        <v>162</v>
      </c>
      <c r="B165" s="16">
        <v>5.44</v>
      </c>
      <c r="C165" s="82">
        <v>93.7</v>
      </c>
      <c r="D165" s="82">
        <v>24.08</v>
      </c>
      <c r="E165" s="82">
        <v>22.32</v>
      </c>
      <c r="F165" s="82">
        <v>26.41</v>
      </c>
      <c r="G165" s="82">
        <v>2.5299999999999998</v>
      </c>
      <c r="H165" s="82">
        <v>9.6999999999999993</v>
      </c>
      <c r="I165" s="82">
        <v>308.32</v>
      </c>
      <c r="J165" s="82">
        <v>8.65</v>
      </c>
      <c r="K165" s="82">
        <v>20.82240732948738</v>
      </c>
      <c r="L165" s="82">
        <v>730.73</v>
      </c>
    </row>
    <row r="166" spans="1:12" x14ac:dyDescent="0.2">
      <c r="A166" s="77">
        <v>163</v>
      </c>
      <c r="B166" s="16">
        <v>1.3900000000000001</v>
      </c>
      <c r="C166" s="82">
        <v>90.95</v>
      </c>
      <c r="D166" s="82">
        <v>24.75</v>
      </c>
      <c r="E166" s="82">
        <v>22.68</v>
      </c>
      <c r="F166" s="82">
        <v>29.58</v>
      </c>
      <c r="G166" s="82">
        <v>2.3199999999999998</v>
      </c>
      <c r="H166" s="82">
        <v>7.4</v>
      </c>
      <c r="I166" s="82">
        <v>345.82</v>
      </c>
      <c r="J166" s="82">
        <v>12.594999999999999</v>
      </c>
      <c r="K166" s="82">
        <v>30.126394604490898</v>
      </c>
      <c r="L166" s="82">
        <v>730.74</v>
      </c>
    </row>
    <row r="167" spans="1:12" x14ac:dyDescent="0.2">
      <c r="A167" s="77">
        <v>164</v>
      </c>
      <c r="B167" s="16">
        <v>0.89</v>
      </c>
      <c r="C167" s="82">
        <v>90.32</v>
      </c>
      <c r="D167" s="82">
        <v>25.31</v>
      </c>
      <c r="E167" s="82">
        <v>23.09</v>
      </c>
      <c r="F167" s="82">
        <v>30.22</v>
      </c>
      <c r="G167" s="82">
        <v>2.56</v>
      </c>
      <c r="H167" s="82">
        <v>7.36</v>
      </c>
      <c r="I167" s="82">
        <v>29.64</v>
      </c>
      <c r="J167" s="82">
        <v>13.92</v>
      </c>
      <c r="K167" s="82">
        <v>34.149612020663426</v>
      </c>
      <c r="L167" s="82">
        <v>730.46</v>
      </c>
    </row>
    <row r="168" spans="1:12" x14ac:dyDescent="0.2">
      <c r="A168" s="77">
        <v>165</v>
      </c>
      <c r="B168" s="16">
        <v>2.6949999999999998</v>
      </c>
      <c r="C168" s="82">
        <v>90.02</v>
      </c>
      <c r="D168" s="82">
        <v>25.15</v>
      </c>
      <c r="E168" s="82">
        <v>22.87</v>
      </c>
      <c r="F168" s="82">
        <v>29.47</v>
      </c>
      <c r="G168" s="82">
        <v>2.9</v>
      </c>
      <c r="H168" s="82">
        <v>9.24</v>
      </c>
      <c r="I168" s="82">
        <v>4.46</v>
      </c>
      <c r="J168" s="82">
        <v>14.59</v>
      </c>
      <c r="K168" s="82">
        <v>36.082812701150068</v>
      </c>
      <c r="L168" s="82">
        <v>730.32</v>
      </c>
    </row>
    <row r="169" spans="1:12" x14ac:dyDescent="0.2">
      <c r="A169" s="77">
        <v>166</v>
      </c>
      <c r="B169" s="16">
        <v>7.04</v>
      </c>
      <c r="C169" s="82">
        <v>88.78</v>
      </c>
      <c r="D169" s="82">
        <v>24.83</v>
      </c>
      <c r="E169" s="82">
        <v>22.23</v>
      </c>
      <c r="F169" s="82">
        <v>30.1</v>
      </c>
      <c r="G169" s="82">
        <v>2.4700000000000002</v>
      </c>
      <c r="H169" s="82">
        <v>8.08</v>
      </c>
      <c r="I169" s="82">
        <v>303.47000000000003</v>
      </c>
      <c r="J169" s="82">
        <v>13.99</v>
      </c>
      <c r="K169" s="82">
        <v>34.976892311866088</v>
      </c>
      <c r="L169" s="82">
        <v>730.36</v>
      </c>
    </row>
    <row r="170" spans="1:12" x14ac:dyDescent="0.2">
      <c r="A170" s="77">
        <v>167</v>
      </c>
      <c r="B170" s="16">
        <v>18.105</v>
      </c>
      <c r="C170" s="82">
        <v>87.12</v>
      </c>
      <c r="D170" s="82">
        <v>25.14</v>
      </c>
      <c r="E170" s="82">
        <v>22.21</v>
      </c>
      <c r="F170" s="82">
        <v>30.51</v>
      </c>
      <c r="G170" s="82">
        <v>2.75</v>
      </c>
      <c r="H170" s="82">
        <v>7.99</v>
      </c>
      <c r="I170" s="82">
        <v>15.61</v>
      </c>
      <c r="J170" s="82">
        <v>15.234999999999999</v>
      </c>
      <c r="K170" s="82">
        <v>37.484221194445858</v>
      </c>
      <c r="L170" s="82">
        <v>730.4</v>
      </c>
    </row>
    <row r="171" spans="1:12" x14ac:dyDescent="0.2">
      <c r="A171" s="77">
        <v>168</v>
      </c>
      <c r="B171" s="16">
        <v>15.4</v>
      </c>
      <c r="C171" s="82">
        <v>90.9</v>
      </c>
      <c r="D171" s="82">
        <v>25.01</v>
      </c>
      <c r="E171" s="82">
        <v>22.77</v>
      </c>
      <c r="F171" s="82">
        <v>30.57</v>
      </c>
      <c r="G171" s="82">
        <v>2.98</v>
      </c>
      <c r="H171" s="82">
        <v>7.97</v>
      </c>
      <c r="I171" s="82">
        <v>24.5</v>
      </c>
      <c r="J171" s="82">
        <v>13.68</v>
      </c>
      <c r="K171" s="82">
        <v>34.175100029635203</v>
      </c>
      <c r="L171" s="82">
        <v>730</v>
      </c>
    </row>
    <row r="172" spans="1:12" x14ac:dyDescent="0.2">
      <c r="A172" s="77">
        <v>169</v>
      </c>
      <c r="B172" s="16">
        <v>4.2649999999999997</v>
      </c>
      <c r="C172" s="82">
        <v>90.89</v>
      </c>
      <c r="D172" s="82">
        <v>25.38</v>
      </c>
      <c r="E172" s="82">
        <v>22.56</v>
      </c>
      <c r="F172" s="82">
        <v>30.28</v>
      </c>
      <c r="G172" s="82">
        <v>2.85</v>
      </c>
      <c r="H172" s="82">
        <v>9.4</v>
      </c>
      <c r="I172" s="82">
        <v>358.94</v>
      </c>
      <c r="J172" s="82">
        <v>15.27</v>
      </c>
      <c r="K172" s="82">
        <v>38.558605572629155</v>
      </c>
      <c r="L172" s="82">
        <v>729.36</v>
      </c>
    </row>
    <row r="173" spans="1:12" x14ac:dyDescent="0.2">
      <c r="A173" s="77">
        <v>170</v>
      </c>
      <c r="B173" s="16">
        <v>3.0350000000000001</v>
      </c>
      <c r="C173" s="82">
        <v>92.18</v>
      </c>
      <c r="D173" s="82">
        <v>24.83</v>
      </c>
      <c r="E173" s="82">
        <v>22.93</v>
      </c>
      <c r="F173" s="82">
        <v>29.45</v>
      </c>
      <c r="G173" s="82">
        <v>3.01</v>
      </c>
      <c r="H173" s="82">
        <v>7.9</v>
      </c>
      <c r="I173" s="82">
        <v>32.76</v>
      </c>
      <c r="J173" s="82">
        <v>12.39</v>
      </c>
      <c r="K173" s="82">
        <v>30.344554681283249</v>
      </c>
      <c r="L173" s="82">
        <v>729.33</v>
      </c>
    </row>
    <row r="174" spans="1:12" x14ac:dyDescent="0.2">
      <c r="A174" s="77">
        <v>171</v>
      </c>
      <c r="B174" s="16">
        <v>6.85</v>
      </c>
      <c r="C174" s="82">
        <v>88.31</v>
      </c>
      <c r="D174" s="82">
        <v>25.29</v>
      </c>
      <c r="E174" s="82">
        <v>22.6</v>
      </c>
      <c r="F174" s="82">
        <v>30.37</v>
      </c>
      <c r="G174" s="82">
        <v>2.82</v>
      </c>
      <c r="H174" s="82">
        <v>10.9</v>
      </c>
      <c r="I174" s="82">
        <v>8.61</v>
      </c>
      <c r="J174" s="82">
        <v>11.72</v>
      </c>
      <c r="K174" s="82">
        <v>29.42223435662649</v>
      </c>
      <c r="L174" s="82">
        <v>729.6</v>
      </c>
    </row>
    <row r="175" spans="1:12" x14ac:dyDescent="0.2">
      <c r="A175" s="77">
        <v>172</v>
      </c>
      <c r="B175" s="16">
        <v>4.2549999999999999</v>
      </c>
      <c r="C175" s="82">
        <v>94.04</v>
      </c>
      <c r="D175" s="82">
        <v>24.3</v>
      </c>
      <c r="E175" s="82">
        <v>22.88</v>
      </c>
      <c r="F175" s="82">
        <v>27.86</v>
      </c>
      <c r="G175" s="82">
        <v>2.65</v>
      </c>
      <c r="H175" s="82">
        <v>9.59</v>
      </c>
      <c r="I175" s="82">
        <v>0.37</v>
      </c>
      <c r="J175" s="82">
        <v>8.7750000000000004</v>
      </c>
      <c r="K175" s="82">
        <v>20.923495365070369</v>
      </c>
      <c r="L175" s="82">
        <v>729.94</v>
      </c>
    </row>
    <row r="176" spans="1:12" x14ac:dyDescent="0.2">
      <c r="A176" s="77">
        <v>173</v>
      </c>
      <c r="B176" s="16">
        <v>0.25</v>
      </c>
      <c r="C176" s="82">
        <v>87.64</v>
      </c>
      <c r="D176" s="82">
        <v>24.87</v>
      </c>
      <c r="E176" s="82">
        <v>22.52</v>
      </c>
      <c r="F176" s="82">
        <v>29.66</v>
      </c>
      <c r="G176" s="82">
        <v>2.97</v>
      </c>
      <c r="H176" s="82">
        <v>7.69</v>
      </c>
      <c r="I176" s="82">
        <v>16.28</v>
      </c>
      <c r="J176" s="82">
        <v>13.815000000000001</v>
      </c>
      <c r="K176" s="82">
        <v>33.899915932770405</v>
      </c>
      <c r="L176" s="82">
        <v>730.05</v>
      </c>
    </row>
    <row r="177" spans="1:12" x14ac:dyDescent="0.2">
      <c r="A177" s="77">
        <v>174</v>
      </c>
      <c r="B177" s="16">
        <v>1.4750000000000001</v>
      </c>
      <c r="C177" s="82">
        <v>90.73</v>
      </c>
      <c r="D177" s="82">
        <v>25.12</v>
      </c>
      <c r="E177" s="82">
        <v>23.23</v>
      </c>
      <c r="F177" s="82">
        <v>29.26</v>
      </c>
      <c r="G177" s="82">
        <v>2.86</v>
      </c>
      <c r="H177" s="82">
        <v>8.3699999999999992</v>
      </c>
      <c r="I177" s="82">
        <v>3.47</v>
      </c>
      <c r="J177" s="82">
        <v>13.135</v>
      </c>
      <c r="K177" s="82">
        <v>31.890683225520494</v>
      </c>
      <c r="L177" s="82">
        <v>730.06</v>
      </c>
    </row>
    <row r="178" spans="1:12" x14ac:dyDescent="0.2">
      <c r="A178" s="77">
        <v>175</v>
      </c>
      <c r="B178" s="16">
        <v>9.0150000000000006</v>
      </c>
      <c r="C178" s="82">
        <v>92.14</v>
      </c>
      <c r="D178" s="82">
        <v>25.21</v>
      </c>
      <c r="E178" s="82">
        <v>23.45</v>
      </c>
      <c r="F178" s="82">
        <v>28.95</v>
      </c>
      <c r="G178" s="82">
        <v>2.95</v>
      </c>
      <c r="H178" s="82">
        <v>8.8000000000000007</v>
      </c>
      <c r="I178" s="82">
        <v>345.1</v>
      </c>
      <c r="J178" s="82">
        <v>12.145</v>
      </c>
      <c r="K178" s="82">
        <v>29.358298334121013</v>
      </c>
      <c r="L178" s="82">
        <v>729.85</v>
      </c>
    </row>
    <row r="179" spans="1:12" x14ac:dyDescent="0.2">
      <c r="A179" s="77">
        <v>176</v>
      </c>
      <c r="B179" s="16">
        <v>1.05</v>
      </c>
      <c r="C179" s="82">
        <v>88.68</v>
      </c>
      <c r="D179" s="82">
        <v>25.01</v>
      </c>
      <c r="E179" s="82">
        <v>23.08</v>
      </c>
      <c r="F179" s="82">
        <v>29.57</v>
      </c>
      <c r="G179" s="82">
        <v>3.55</v>
      </c>
      <c r="H179" s="82">
        <v>9.66</v>
      </c>
      <c r="I179" s="82">
        <v>20.65</v>
      </c>
      <c r="J179" s="82">
        <v>14.04</v>
      </c>
      <c r="K179" s="82">
        <v>34.248972055638163</v>
      </c>
      <c r="L179" s="82">
        <v>729.91</v>
      </c>
    </row>
    <row r="180" spans="1:12" x14ac:dyDescent="0.2">
      <c r="A180" s="77">
        <v>177</v>
      </c>
      <c r="B180" s="16">
        <v>1.0550000000000002</v>
      </c>
      <c r="C180" s="82">
        <v>89.28</v>
      </c>
      <c r="D180" s="82">
        <v>24.67</v>
      </c>
      <c r="E180" s="82">
        <v>22.59</v>
      </c>
      <c r="F180" s="82">
        <v>28.59</v>
      </c>
      <c r="G180" s="82">
        <v>2.95</v>
      </c>
      <c r="H180" s="82">
        <v>8.19</v>
      </c>
      <c r="I180" s="82">
        <v>306.89</v>
      </c>
      <c r="J180" s="82">
        <v>12.785</v>
      </c>
      <c r="K180" s="82">
        <v>30.066346583353997</v>
      </c>
      <c r="L180" s="82">
        <v>730.08</v>
      </c>
    </row>
    <row r="181" spans="1:12" x14ac:dyDescent="0.2">
      <c r="A181" s="77">
        <v>178</v>
      </c>
      <c r="B181" s="16">
        <v>7.9049999999999994</v>
      </c>
      <c r="C181" s="82">
        <v>91.48</v>
      </c>
      <c r="D181" s="82">
        <v>24.98</v>
      </c>
      <c r="E181" s="82">
        <v>23.17</v>
      </c>
      <c r="F181" s="82">
        <v>28.77</v>
      </c>
      <c r="G181" s="82">
        <v>2.94</v>
      </c>
      <c r="H181" s="82">
        <v>7.66</v>
      </c>
      <c r="I181" s="82">
        <v>332.3</v>
      </c>
      <c r="J181" s="82">
        <v>14.515000000000001</v>
      </c>
      <c r="K181" s="82">
        <v>35.412780465298724</v>
      </c>
      <c r="L181" s="82">
        <v>730.01</v>
      </c>
    </row>
    <row r="182" spans="1:12" x14ac:dyDescent="0.2">
      <c r="A182" s="77">
        <v>179</v>
      </c>
      <c r="B182" s="16">
        <v>3.6349999999999998</v>
      </c>
      <c r="C182" s="82">
        <v>94.01</v>
      </c>
      <c r="D182" s="82">
        <v>24.62</v>
      </c>
      <c r="E182" s="82">
        <v>23.03</v>
      </c>
      <c r="F182" s="82">
        <v>28.47</v>
      </c>
      <c r="G182" s="82">
        <v>3.15</v>
      </c>
      <c r="H182" s="82">
        <v>8.8800000000000008</v>
      </c>
      <c r="I182" s="82">
        <v>332.34</v>
      </c>
      <c r="J182" s="82">
        <v>11.469999999999999</v>
      </c>
      <c r="K182" s="82">
        <v>27.977193847972234</v>
      </c>
      <c r="L182" s="82">
        <v>729.75</v>
      </c>
    </row>
    <row r="183" spans="1:12" x14ac:dyDescent="0.2">
      <c r="A183" s="77">
        <v>180</v>
      </c>
      <c r="B183" s="16">
        <v>11.295</v>
      </c>
      <c r="C183" s="82">
        <v>93.48</v>
      </c>
      <c r="D183" s="82">
        <v>24.73</v>
      </c>
      <c r="E183" s="82">
        <v>22.76</v>
      </c>
      <c r="F183" s="82">
        <v>28.52</v>
      </c>
      <c r="G183" s="82">
        <v>2.85</v>
      </c>
      <c r="H183" s="82">
        <v>7.04</v>
      </c>
      <c r="I183" s="82">
        <v>334.99</v>
      </c>
      <c r="J183" s="82">
        <v>10.01</v>
      </c>
      <c r="K183" s="82">
        <v>24.329816564095431</v>
      </c>
      <c r="L183" s="82">
        <v>729.84</v>
      </c>
    </row>
    <row r="184" spans="1:12" x14ac:dyDescent="0.2">
      <c r="A184" s="77">
        <v>181</v>
      </c>
      <c r="B184" s="16">
        <v>7.4</v>
      </c>
      <c r="C184" s="82">
        <v>90.88</v>
      </c>
      <c r="D184" s="82">
        <v>25.41</v>
      </c>
      <c r="E184" s="82">
        <v>23.23</v>
      </c>
      <c r="F184" s="82">
        <v>31.15</v>
      </c>
      <c r="G184" s="82">
        <v>2.71</v>
      </c>
      <c r="H184" s="82">
        <v>8.1999999999999993</v>
      </c>
      <c r="I184" s="82">
        <v>353.07</v>
      </c>
      <c r="J184" s="82">
        <v>13.54</v>
      </c>
      <c r="K184" s="82">
        <v>32.61471548037985</v>
      </c>
      <c r="L184" s="82">
        <v>729.7</v>
      </c>
    </row>
    <row r="185" spans="1:12" x14ac:dyDescent="0.2">
      <c r="A185" s="77">
        <v>182</v>
      </c>
      <c r="B185" s="16">
        <v>6.3049999999999997</v>
      </c>
      <c r="C185" s="82">
        <v>89.85</v>
      </c>
      <c r="D185" s="82">
        <v>25.43</v>
      </c>
      <c r="E185" s="82">
        <v>23.12</v>
      </c>
      <c r="F185" s="82">
        <v>29.33</v>
      </c>
      <c r="G185" s="82">
        <v>3.52</v>
      </c>
      <c r="H185" s="82">
        <v>9.8800000000000008</v>
      </c>
      <c r="I185" s="82">
        <v>352.43</v>
      </c>
      <c r="J185" s="82">
        <v>14.579999999999998</v>
      </c>
      <c r="K185" s="82">
        <v>35.955804656443235</v>
      </c>
      <c r="L185" s="82">
        <v>729.44</v>
      </c>
    </row>
    <row r="186" spans="1:12" x14ac:dyDescent="0.2">
      <c r="A186" s="77">
        <v>183</v>
      </c>
      <c r="B186" s="16">
        <v>19.115000000000002</v>
      </c>
      <c r="C186" s="82">
        <v>91.95</v>
      </c>
      <c r="D186" s="82">
        <v>24.65</v>
      </c>
      <c r="E186" s="82">
        <v>22.16</v>
      </c>
      <c r="F186" s="82">
        <v>28.99</v>
      </c>
      <c r="G186" s="82">
        <v>3.49</v>
      </c>
      <c r="H186" s="82">
        <v>11.35</v>
      </c>
      <c r="I186" s="82">
        <v>344</v>
      </c>
      <c r="J186" s="82">
        <v>13.405000000000001</v>
      </c>
      <c r="K186" s="82">
        <v>32.530475450727359</v>
      </c>
      <c r="L186" s="82">
        <v>729.75</v>
      </c>
    </row>
    <row r="187" spans="1:12" x14ac:dyDescent="0.2">
      <c r="A187" s="77">
        <v>184</v>
      </c>
      <c r="B187" s="16">
        <v>11.780000000000001</v>
      </c>
      <c r="C187" s="82">
        <v>92.52</v>
      </c>
      <c r="D187" s="82">
        <v>24.45</v>
      </c>
      <c r="E187" s="82">
        <v>22.33</v>
      </c>
      <c r="F187" s="82">
        <v>28.35</v>
      </c>
      <c r="G187" s="82">
        <v>3.09</v>
      </c>
      <c r="H187" s="82">
        <v>9.64</v>
      </c>
      <c r="I187" s="82">
        <v>323.07</v>
      </c>
      <c r="J187" s="82">
        <v>11.54</v>
      </c>
      <c r="K187" s="82">
        <v>28.075257882490771</v>
      </c>
      <c r="L187" s="82">
        <v>729.91</v>
      </c>
    </row>
    <row r="188" spans="1:12" x14ac:dyDescent="0.2">
      <c r="A188" s="77">
        <v>185</v>
      </c>
      <c r="B188" s="16">
        <v>12.68</v>
      </c>
      <c r="C188" s="82">
        <v>92.46</v>
      </c>
      <c r="D188" s="82">
        <v>24.81</v>
      </c>
      <c r="E188" s="82">
        <v>22.57</v>
      </c>
      <c r="F188" s="82">
        <v>28.95</v>
      </c>
      <c r="G188" s="82">
        <v>3.24</v>
      </c>
      <c r="H188" s="82">
        <v>8.82</v>
      </c>
      <c r="I188" s="82">
        <v>347.85</v>
      </c>
      <c r="J188" s="82">
        <v>12.255000000000001</v>
      </c>
      <c r="K188" s="82">
        <v>29.960506546098301</v>
      </c>
      <c r="L188" s="82">
        <v>730.1</v>
      </c>
    </row>
    <row r="189" spans="1:12" x14ac:dyDescent="0.2">
      <c r="A189" s="77">
        <v>186</v>
      </c>
      <c r="B189" s="16">
        <v>6.22</v>
      </c>
      <c r="C189" s="82">
        <v>91.53</v>
      </c>
      <c r="D189" s="82">
        <v>25.11</v>
      </c>
      <c r="E189" s="82">
        <v>22.65</v>
      </c>
      <c r="F189" s="82">
        <v>28.97</v>
      </c>
      <c r="G189" s="82">
        <v>3.43</v>
      </c>
      <c r="H189" s="82">
        <v>9.57</v>
      </c>
      <c r="I189" s="82">
        <v>1.96</v>
      </c>
      <c r="J189" s="82">
        <v>13.545</v>
      </c>
      <c r="K189" s="82">
        <v>33.123611659511305</v>
      </c>
      <c r="L189" s="82">
        <v>730.28</v>
      </c>
    </row>
    <row r="190" spans="1:12" x14ac:dyDescent="0.2">
      <c r="A190" s="77">
        <v>187</v>
      </c>
      <c r="B190" s="16">
        <v>1.3050000000000002</v>
      </c>
      <c r="C190" s="82">
        <v>93.35</v>
      </c>
      <c r="D190" s="82">
        <v>24.83</v>
      </c>
      <c r="E190" s="82">
        <v>23.13</v>
      </c>
      <c r="F190" s="82">
        <v>28.95</v>
      </c>
      <c r="G190" s="82">
        <v>2.74</v>
      </c>
      <c r="H190" s="82">
        <v>8.16</v>
      </c>
      <c r="I190" s="82">
        <v>349.21</v>
      </c>
      <c r="J190" s="82">
        <v>10.844999999999999</v>
      </c>
      <c r="K190" s="82">
        <v>25.906185118977159</v>
      </c>
      <c r="L190" s="82">
        <v>730.51</v>
      </c>
    </row>
    <row r="191" spans="1:12" x14ac:dyDescent="0.2">
      <c r="A191" s="77">
        <v>188</v>
      </c>
      <c r="B191" s="16">
        <v>6.0299999999999994</v>
      </c>
      <c r="C191" s="82">
        <v>95.12</v>
      </c>
      <c r="D191" s="82">
        <v>24.12</v>
      </c>
      <c r="E191" s="82">
        <v>22.51</v>
      </c>
      <c r="F191" s="82">
        <v>26.68</v>
      </c>
      <c r="G191" s="82">
        <v>2.5299999999999998</v>
      </c>
      <c r="H191" s="82">
        <v>8.4499999999999993</v>
      </c>
      <c r="I191" s="82">
        <v>346.62</v>
      </c>
      <c r="J191" s="82">
        <v>7.2350000000000003</v>
      </c>
      <c r="K191" s="82">
        <v>16.950821966689332</v>
      </c>
      <c r="L191" s="82">
        <v>730.56</v>
      </c>
    </row>
    <row r="192" spans="1:12" x14ac:dyDescent="0.2">
      <c r="A192" s="77">
        <v>189</v>
      </c>
      <c r="B192" s="16">
        <v>0.25</v>
      </c>
      <c r="C192" s="82">
        <v>96.26</v>
      </c>
      <c r="D192" s="82">
        <v>23.94</v>
      </c>
      <c r="E192" s="82">
        <v>22.8</v>
      </c>
      <c r="F192" s="82">
        <v>26.21</v>
      </c>
      <c r="G192" s="82">
        <v>2.5099999999999998</v>
      </c>
      <c r="H192" s="82">
        <v>6.53</v>
      </c>
      <c r="I192" s="82">
        <v>334.28</v>
      </c>
      <c r="J192" s="82">
        <v>7.4250000000000007</v>
      </c>
      <c r="K192" s="82">
        <v>17.695158228695696</v>
      </c>
      <c r="L192" s="82">
        <v>730.33</v>
      </c>
    </row>
    <row r="193" spans="1:12" x14ac:dyDescent="0.2">
      <c r="A193" s="77">
        <v>190</v>
      </c>
      <c r="B193" s="16">
        <v>5.24</v>
      </c>
      <c r="C193" s="82">
        <v>96.06</v>
      </c>
      <c r="D193" s="82">
        <v>24.5</v>
      </c>
      <c r="E193" s="82">
        <v>22.85</v>
      </c>
      <c r="F193" s="82">
        <v>28.76</v>
      </c>
      <c r="G193" s="82">
        <v>2.63</v>
      </c>
      <c r="H193" s="82">
        <v>8.39</v>
      </c>
      <c r="I193" s="82">
        <v>329.83</v>
      </c>
      <c r="J193" s="82">
        <v>12.07</v>
      </c>
      <c r="K193" s="82">
        <v>27.832041796878709</v>
      </c>
      <c r="L193" s="82">
        <v>729.97</v>
      </c>
    </row>
    <row r="194" spans="1:12" x14ac:dyDescent="0.2">
      <c r="A194" s="77">
        <v>191</v>
      </c>
      <c r="B194" s="16">
        <v>22.39</v>
      </c>
      <c r="C194" s="82">
        <v>97.48</v>
      </c>
      <c r="D194" s="82">
        <v>24.29</v>
      </c>
      <c r="E194" s="82">
        <v>22.89</v>
      </c>
      <c r="F194" s="82">
        <v>27.8</v>
      </c>
      <c r="G194" s="82">
        <v>2.86</v>
      </c>
      <c r="H194" s="82">
        <v>8.5299999999999994</v>
      </c>
      <c r="I194" s="82">
        <v>323.02</v>
      </c>
      <c r="J194" s="82">
        <v>9.5150000000000006</v>
      </c>
      <c r="K194" s="82">
        <v>22.167655803014842</v>
      </c>
      <c r="L194" s="82">
        <v>729.95</v>
      </c>
    </row>
    <row r="195" spans="1:12" x14ac:dyDescent="0.2">
      <c r="A195" s="77">
        <v>192</v>
      </c>
      <c r="B195" s="16">
        <v>4.67</v>
      </c>
      <c r="C195" s="82">
        <v>94.58</v>
      </c>
      <c r="D195" s="82">
        <v>24.54</v>
      </c>
      <c r="E195" s="82">
        <v>22.74</v>
      </c>
      <c r="F195" s="82">
        <v>28.08</v>
      </c>
      <c r="G195" s="82">
        <v>3.09</v>
      </c>
      <c r="H195" s="82">
        <v>8.39</v>
      </c>
      <c r="I195" s="82">
        <v>341.98</v>
      </c>
      <c r="J195" s="82">
        <v>11.510000000000002</v>
      </c>
      <c r="K195" s="82">
        <v>26.493273325632209</v>
      </c>
      <c r="L195" s="82">
        <v>730.34</v>
      </c>
    </row>
    <row r="196" spans="1:12" x14ac:dyDescent="0.2">
      <c r="A196" s="77">
        <v>193</v>
      </c>
      <c r="B196" s="16">
        <v>0.54</v>
      </c>
      <c r="C196" s="82">
        <v>96.75</v>
      </c>
      <c r="D196" s="82">
        <v>24.05</v>
      </c>
      <c r="E196" s="82">
        <v>22.16</v>
      </c>
      <c r="F196" s="82">
        <v>27.5</v>
      </c>
      <c r="G196" s="82">
        <v>2.76</v>
      </c>
      <c r="H196" s="82">
        <v>7.51</v>
      </c>
      <c r="I196" s="82">
        <v>327.08999999999997</v>
      </c>
      <c r="J196" s="82">
        <v>8.379999999999999</v>
      </c>
      <c r="K196" s="82">
        <v>19.880646997987743</v>
      </c>
      <c r="L196" s="82">
        <v>730.63</v>
      </c>
    </row>
    <row r="197" spans="1:12" x14ac:dyDescent="0.2">
      <c r="A197" s="77">
        <v>194</v>
      </c>
      <c r="B197" s="16">
        <v>16.04</v>
      </c>
      <c r="C197" s="82">
        <v>96.28</v>
      </c>
      <c r="D197" s="82">
        <v>23.53</v>
      </c>
      <c r="E197" s="82">
        <v>21.71</v>
      </c>
      <c r="F197" s="82">
        <v>26.38</v>
      </c>
      <c r="G197" s="82">
        <v>3.32</v>
      </c>
      <c r="H197" s="82">
        <v>8.77</v>
      </c>
      <c r="I197" s="82">
        <v>329.63</v>
      </c>
      <c r="J197" s="82">
        <v>8.754999999999999</v>
      </c>
      <c r="K197" s="82">
        <v>20.446999197343715</v>
      </c>
      <c r="L197" s="82">
        <v>730.69</v>
      </c>
    </row>
    <row r="198" spans="1:12" x14ac:dyDescent="0.2">
      <c r="A198" s="77">
        <v>195</v>
      </c>
      <c r="B198" s="16">
        <v>2.56</v>
      </c>
      <c r="C198" s="82">
        <v>96.03</v>
      </c>
      <c r="D198" s="82">
        <v>24.38</v>
      </c>
      <c r="E198" s="82">
        <v>22.23</v>
      </c>
      <c r="F198" s="82">
        <v>28.16</v>
      </c>
      <c r="G198" s="82">
        <v>3.26</v>
      </c>
      <c r="H198" s="82">
        <v>8.68</v>
      </c>
      <c r="I198" s="82">
        <v>332.17</v>
      </c>
      <c r="J198" s="82">
        <v>12.004999999999999</v>
      </c>
      <c r="K198" s="82">
        <v>27.744345766009708</v>
      </c>
      <c r="L198" s="82">
        <v>731.02</v>
      </c>
    </row>
    <row r="199" spans="1:12" x14ac:dyDescent="0.2">
      <c r="A199" s="77">
        <v>196</v>
      </c>
      <c r="B199" s="16">
        <v>12.3</v>
      </c>
      <c r="C199" s="82">
        <v>94.06</v>
      </c>
      <c r="D199" s="82">
        <v>24.08</v>
      </c>
      <c r="E199" s="82">
        <v>22.1</v>
      </c>
      <c r="F199" s="82">
        <v>27.62</v>
      </c>
      <c r="G199" s="82">
        <v>2.98</v>
      </c>
      <c r="H199" s="82">
        <v>8.52</v>
      </c>
      <c r="I199" s="82">
        <v>339.15</v>
      </c>
      <c r="J199" s="82">
        <v>11.379999999999999</v>
      </c>
      <c r="K199" s="82">
        <v>26.279433250360501</v>
      </c>
      <c r="L199" s="82">
        <v>730.99</v>
      </c>
    </row>
    <row r="200" spans="1:12" x14ac:dyDescent="0.2">
      <c r="A200" s="77">
        <v>197</v>
      </c>
      <c r="B200" s="16">
        <v>2.15</v>
      </c>
      <c r="C200" s="82">
        <v>96.71</v>
      </c>
      <c r="D200" s="82">
        <v>23.79</v>
      </c>
      <c r="E200" s="82">
        <v>22.1</v>
      </c>
      <c r="F200" s="82">
        <v>27.75</v>
      </c>
      <c r="G200" s="82">
        <v>3.32</v>
      </c>
      <c r="H200" s="82">
        <v>9.64</v>
      </c>
      <c r="I200" s="82">
        <v>324.61</v>
      </c>
      <c r="J200" s="82">
        <v>11.655000000000001</v>
      </c>
      <c r="K200" s="82">
        <v>26.487225323503313</v>
      </c>
      <c r="L200" s="82">
        <v>730.74</v>
      </c>
    </row>
    <row r="201" spans="1:12" x14ac:dyDescent="0.2">
      <c r="A201" s="77">
        <v>198</v>
      </c>
      <c r="B201" s="16">
        <v>5.1849999999999996</v>
      </c>
      <c r="C201" s="82">
        <v>92.31</v>
      </c>
      <c r="D201" s="82">
        <v>24.43</v>
      </c>
      <c r="E201" s="82">
        <v>21.88</v>
      </c>
      <c r="F201" s="82">
        <v>29</v>
      </c>
      <c r="G201" s="82">
        <v>2.69</v>
      </c>
      <c r="H201" s="82">
        <v>8.27</v>
      </c>
      <c r="I201" s="82">
        <v>15.82</v>
      </c>
      <c r="J201" s="82">
        <v>12.98</v>
      </c>
      <c r="K201" s="82">
        <v>29.776906481471077</v>
      </c>
      <c r="L201" s="82">
        <v>730.24</v>
      </c>
    </row>
    <row r="202" spans="1:12" x14ac:dyDescent="0.2">
      <c r="A202" s="77">
        <v>199</v>
      </c>
      <c r="B202" s="16">
        <v>7.665</v>
      </c>
      <c r="C202" s="82">
        <v>98.64</v>
      </c>
      <c r="D202" s="82">
        <v>23.5</v>
      </c>
      <c r="E202" s="82">
        <v>22.45</v>
      </c>
      <c r="F202" s="82">
        <v>26.34</v>
      </c>
      <c r="G202" s="82">
        <v>3.02</v>
      </c>
      <c r="H202" s="82">
        <v>7.54</v>
      </c>
      <c r="I202" s="82">
        <v>327.61</v>
      </c>
      <c r="J202" s="82">
        <v>6.35</v>
      </c>
      <c r="K202" s="82">
        <v>14.672021164551449</v>
      </c>
      <c r="L202" s="82">
        <v>730.58</v>
      </c>
    </row>
    <row r="203" spans="1:12" x14ac:dyDescent="0.2">
      <c r="A203" s="77">
        <v>200</v>
      </c>
      <c r="B203" s="16">
        <v>5.12</v>
      </c>
      <c r="C203" s="82">
        <v>94.61</v>
      </c>
      <c r="D203" s="82">
        <v>23.73</v>
      </c>
      <c r="E203" s="82">
        <v>21.9</v>
      </c>
      <c r="F203" s="82">
        <v>28.64</v>
      </c>
      <c r="G203" s="82">
        <v>2.67</v>
      </c>
      <c r="H203" s="82">
        <v>9.0399999999999991</v>
      </c>
      <c r="I203" s="82">
        <v>340.9</v>
      </c>
      <c r="J203" s="82">
        <v>11.504999999999999</v>
      </c>
      <c r="K203" s="82">
        <v>26.564121350570716</v>
      </c>
      <c r="L203" s="82">
        <v>730.81</v>
      </c>
    </row>
    <row r="204" spans="1:12" x14ac:dyDescent="0.2">
      <c r="A204" s="77">
        <v>201</v>
      </c>
      <c r="B204" s="16">
        <v>9.68</v>
      </c>
      <c r="C204" s="82">
        <v>93.67</v>
      </c>
      <c r="D204" s="82">
        <v>24.25</v>
      </c>
      <c r="E204" s="82">
        <v>22.29</v>
      </c>
      <c r="F204" s="82">
        <v>29.25</v>
      </c>
      <c r="G204" s="82">
        <v>2.33</v>
      </c>
      <c r="H204" s="82">
        <v>6.76</v>
      </c>
      <c r="I204" s="82">
        <v>344.04</v>
      </c>
      <c r="J204" s="82">
        <v>13.16</v>
      </c>
      <c r="K204" s="82">
        <v>29.453770367727167</v>
      </c>
      <c r="L204" s="82">
        <v>730.95</v>
      </c>
    </row>
    <row r="205" spans="1:12" x14ac:dyDescent="0.2">
      <c r="A205" s="77">
        <v>202</v>
      </c>
      <c r="B205" s="16">
        <v>6.2149999999999999</v>
      </c>
      <c r="C205" s="82">
        <v>94.7</v>
      </c>
      <c r="D205" s="82">
        <v>24.22</v>
      </c>
      <c r="E205" s="82">
        <v>22.62</v>
      </c>
      <c r="F205" s="82">
        <v>27.96</v>
      </c>
      <c r="G205" s="82">
        <v>2.8</v>
      </c>
      <c r="H205" s="82">
        <v>8.11</v>
      </c>
      <c r="I205" s="82">
        <v>344.4</v>
      </c>
      <c r="J205" s="82">
        <v>10.69</v>
      </c>
      <c r="K205" s="82">
        <v>24.278408545999806</v>
      </c>
      <c r="L205" s="82">
        <v>730.8</v>
      </c>
    </row>
    <row r="206" spans="1:12" x14ac:dyDescent="0.2">
      <c r="A206" s="77">
        <v>203</v>
      </c>
      <c r="B206" s="16">
        <v>22.734999999999999</v>
      </c>
      <c r="C206" s="82">
        <v>94.98</v>
      </c>
      <c r="D206" s="82">
        <v>23.81</v>
      </c>
      <c r="E206" s="82">
        <v>21.43</v>
      </c>
      <c r="F206" s="82">
        <v>28.6</v>
      </c>
      <c r="G206" s="82">
        <v>3.28</v>
      </c>
      <c r="H206" s="82">
        <v>10.68</v>
      </c>
      <c r="I206" s="82">
        <v>351.59</v>
      </c>
      <c r="J206" s="82">
        <v>8.7749999999999986</v>
      </c>
      <c r="K206" s="82">
        <v>20.145463091203009</v>
      </c>
      <c r="L206" s="82">
        <v>730.64</v>
      </c>
    </row>
    <row r="207" spans="1:12" x14ac:dyDescent="0.2">
      <c r="A207" s="77">
        <v>204</v>
      </c>
      <c r="B207" s="16">
        <v>5.36</v>
      </c>
      <c r="C207" s="82">
        <v>97.4</v>
      </c>
      <c r="D207" s="82">
        <v>23.87</v>
      </c>
      <c r="E207" s="82">
        <v>22.44</v>
      </c>
      <c r="F207" s="82">
        <v>27.27</v>
      </c>
      <c r="G207" s="82">
        <v>2.41</v>
      </c>
      <c r="H207" s="82">
        <v>7.33</v>
      </c>
      <c r="I207" s="82">
        <v>298.94</v>
      </c>
      <c r="J207" s="82">
        <v>8.6950000000000003</v>
      </c>
      <c r="K207" s="82">
        <v>20.034871052274607</v>
      </c>
      <c r="L207" s="82">
        <v>730.71</v>
      </c>
    </row>
    <row r="208" spans="1:12" x14ac:dyDescent="0.2">
      <c r="A208" s="77">
        <v>205</v>
      </c>
      <c r="B208" s="16">
        <v>3.645</v>
      </c>
      <c r="C208" s="82">
        <v>96.07</v>
      </c>
      <c r="D208" s="82">
        <v>24.47</v>
      </c>
      <c r="E208" s="82">
        <v>22.9</v>
      </c>
      <c r="F208" s="82">
        <v>27.92</v>
      </c>
      <c r="G208" s="82">
        <v>3.12</v>
      </c>
      <c r="H208" s="82">
        <v>8.23</v>
      </c>
      <c r="I208" s="82">
        <v>329.56</v>
      </c>
      <c r="J208" s="82">
        <v>12.315000000000001</v>
      </c>
      <c r="K208" s="82">
        <v>28.248057943316393</v>
      </c>
      <c r="L208" s="82">
        <v>730.53</v>
      </c>
    </row>
    <row r="209" spans="1:12" x14ac:dyDescent="0.2">
      <c r="A209" s="77">
        <v>206</v>
      </c>
      <c r="B209" s="16">
        <v>2.0549999999999997</v>
      </c>
      <c r="C209" s="82">
        <v>93.19</v>
      </c>
      <c r="D209" s="82">
        <v>24.92</v>
      </c>
      <c r="E209" s="82">
        <v>22.82</v>
      </c>
      <c r="F209" s="82">
        <v>29.55</v>
      </c>
      <c r="G209" s="82">
        <v>3.39</v>
      </c>
      <c r="H209" s="82">
        <v>9.75</v>
      </c>
      <c r="I209" s="82">
        <v>0.87</v>
      </c>
      <c r="J209" s="82">
        <v>13.335000000000001</v>
      </c>
      <c r="K209" s="82">
        <v>30.411946705005239</v>
      </c>
      <c r="L209" s="82">
        <v>729.83</v>
      </c>
    </row>
    <row r="210" spans="1:12" x14ac:dyDescent="0.2">
      <c r="A210" s="77">
        <v>207</v>
      </c>
      <c r="B210" s="16">
        <v>0.25</v>
      </c>
      <c r="C210" s="82">
        <v>93.77</v>
      </c>
      <c r="D210" s="82">
        <v>24.29</v>
      </c>
      <c r="E210" s="82">
        <v>22.65</v>
      </c>
      <c r="F210" s="82">
        <v>27.8</v>
      </c>
      <c r="G210" s="82">
        <v>3.26</v>
      </c>
      <c r="H210" s="82">
        <v>7.95</v>
      </c>
      <c r="I210" s="82">
        <v>340.36</v>
      </c>
      <c r="J210" s="82">
        <v>12.89</v>
      </c>
      <c r="K210" s="82">
        <v>29.084842237864464</v>
      </c>
      <c r="L210" s="82">
        <v>729.5</v>
      </c>
    </row>
    <row r="211" spans="1:12" x14ac:dyDescent="0.2">
      <c r="A211" s="77">
        <v>208</v>
      </c>
      <c r="B211" s="16">
        <v>0.21000000000000002</v>
      </c>
      <c r="C211" s="82">
        <v>92.81</v>
      </c>
      <c r="D211" s="82">
        <v>24.97</v>
      </c>
      <c r="E211" s="82">
        <v>23.01</v>
      </c>
      <c r="F211" s="82">
        <v>28.54</v>
      </c>
      <c r="G211" s="82">
        <v>3.78</v>
      </c>
      <c r="H211" s="82">
        <v>8.9499999999999993</v>
      </c>
      <c r="I211" s="82">
        <v>341.77</v>
      </c>
      <c r="J211" s="82">
        <v>15.765000000000001</v>
      </c>
      <c r="K211" s="82">
        <v>35.370012450244381</v>
      </c>
      <c r="L211" s="82">
        <v>729.24</v>
      </c>
    </row>
    <row r="212" spans="1:12" x14ac:dyDescent="0.2">
      <c r="A212" s="77">
        <v>209</v>
      </c>
      <c r="B212" s="16">
        <v>0.84</v>
      </c>
      <c r="C212" s="82">
        <v>92.14</v>
      </c>
      <c r="D212" s="82">
        <v>25.09</v>
      </c>
      <c r="E212" s="82">
        <v>23.18</v>
      </c>
      <c r="F212" s="82">
        <v>30.12</v>
      </c>
      <c r="G212" s="82">
        <v>3.14</v>
      </c>
      <c r="H212" s="82">
        <v>8.43</v>
      </c>
      <c r="I212" s="82">
        <v>358.29</v>
      </c>
      <c r="J212" s="82">
        <v>13.015000000000001</v>
      </c>
      <c r="K212" s="82">
        <v>29.609722422622291</v>
      </c>
      <c r="L212" s="82">
        <v>729.03</v>
      </c>
    </row>
    <row r="213" spans="1:12" x14ac:dyDescent="0.2">
      <c r="A213" s="77">
        <v>210</v>
      </c>
      <c r="B213" s="16">
        <v>22.545000000000002</v>
      </c>
      <c r="C213" s="82">
        <v>95.31</v>
      </c>
      <c r="D213" s="82">
        <v>24.56</v>
      </c>
      <c r="E213" s="82">
        <v>22.5</v>
      </c>
      <c r="F213" s="82">
        <v>27.63</v>
      </c>
      <c r="G213" s="82">
        <v>2.84</v>
      </c>
      <c r="H213" s="82">
        <v>7.97</v>
      </c>
      <c r="I213" s="82">
        <v>324.60000000000002</v>
      </c>
      <c r="J213" s="82">
        <v>11.335000000000001</v>
      </c>
      <c r="K213" s="82">
        <v>25.166600858643498</v>
      </c>
      <c r="L213" s="82">
        <v>729.6</v>
      </c>
    </row>
    <row r="214" spans="1:12" x14ac:dyDescent="0.2">
      <c r="A214" s="77">
        <v>211</v>
      </c>
      <c r="B214" s="16">
        <v>22.07</v>
      </c>
      <c r="C214" s="82">
        <v>94.79</v>
      </c>
      <c r="D214" s="82">
        <v>24.14</v>
      </c>
      <c r="E214" s="82">
        <v>22.07</v>
      </c>
      <c r="F214" s="82">
        <v>28.78</v>
      </c>
      <c r="G214" s="82">
        <v>2.96</v>
      </c>
      <c r="H214" s="82">
        <v>8.93</v>
      </c>
      <c r="I214" s="82">
        <v>317.45</v>
      </c>
      <c r="J214" s="82">
        <v>9.8999999999999986</v>
      </c>
      <c r="K214" s="82">
        <v>22.743080005564163</v>
      </c>
      <c r="L214" s="82">
        <v>730.19</v>
      </c>
    </row>
    <row r="215" spans="1:12" x14ac:dyDescent="0.2">
      <c r="A215" s="77">
        <v>212</v>
      </c>
      <c r="B215" s="16">
        <v>5.82</v>
      </c>
      <c r="C215" s="82">
        <v>93.15</v>
      </c>
      <c r="D215" s="82">
        <v>23.79</v>
      </c>
      <c r="E215" s="82">
        <v>21.65</v>
      </c>
      <c r="F215" s="82">
        <v>27.53</v>
      </c>
      <c r="G215" s="82">
        <v>3.01</v>
      </c>
      <c r="H215" s="82">
        <v>9.7100000000000009</v>
      </c>
      <c r="I215" s="82">
        <v>355.43</v>
      </c>
      <c r="J215" s="82">
        <v>12.434999999999999</v>
      </c>
      <c r="K215" s="82">
        <v>28.029897866524049</v>
      </c>
      <c r="L215" s="82">
        <v>730.52</v>
      </c>
    </row>
    <row r="216" spans="1:12" x14ac:dyDescent="0.2">
      <c r="A216" s="77">
        <v>213</v>
      </c>
      <c r="B216" s="16">
        <v>5.23</v>
      </c>
      <c r="C216" s="82">
        <v>95.89</v>
      </c>
      <c r="D216" s="82">
        <v>24.04</v>
      </c>
      <c r="E216" s="82">
        <v>22.46</v>
      </c>
      <c r="F216" s="82">
        <v>27.53</v>
      </c>
      <c r="G216" s="82">
        <v>3.42</v>
      </c>
      <c r="H216" s="82">
        <v>8</v>
      </c>
      <c r="I216" s="82">
        <v>347.09</v>
      </c>
      <c r="J216" s="82">
        <v>11.67</v>
      </c>
      <c r="K216" s="82">
        <v>26.12866519729015</v>
      </c>
      <c r="L216" s="82">
        <v>730.4</v>
      </c>
    </row>
    <row r="217" spans="1:12" x14ac:dyDescent="0.2">
      <c r="A217" s="77">
        <v>214</v>
      </c>
      <c r="B217" s="16">
        <v>1.7250000000000001</v>
      </c>
      <c r="C217" s="82">
        <v>92.55</v>
      </c>
      <c r="D217" s="82">
        <v>24.76</v>
      </c>
      <c r="E217" s="82">
        <v>22.67</v>
      </c>
      <c r="F217" s="82">
        <v>29.04</v>
      </c>
      <c r="G217" s="82">
        <v>3.29</v>
      </c>
      <c r="H217" s="82">
        <v>9.51</v>
      </c>
      <c r="I217" s="82">
        <v>355.36</v>
      </c>
      <c r="J217" s="82">
        <v>14.574999999999999</v>
      </c>
      <c r="K217" s="82">
        <v>33.150395668939275</v>
      </c>
      <c r="L217" s="82">
        <v>729.85</v>
      </c>
    </row>
    <row r="218" spans="1:12" x14ac:dyDescent="0.2">
      <c r="A218" s="77">
        <v>215</v>
      </c>
      <c r="B218" s="16">
        <v>2.61</v>
      </c>
      <c r="C218" s="82">
        <v>91.27</v>
      </c>
      <c r="D218" s="82">
        <v>25.06</v>
      </c>
      <c r="E218" s="82">
        <v>23.28</v>
      </c>
      <c r="F218" s="82">
        <v>28.96</v>
      </c>
      <c r="G218" s="82">
        <v>3.71</v>
      </c>
      <c r="H218" s="82">
        <v>8.85</v>
      </c>
      <c r="I218" s="82">
        <v>347.94</v>
      </c>
      <c r="J218" s="82">
        <v>15.420000000000002</v>
      </c>
      <c r="K218" s="82">
        <v>34.642956194320583</v>
      </c>
      <c r="L218" s="82">
        <v>729.65</v>
      </c>
    </row>
    <row r="219" spans="1:12" x14ac:dyDescent="0.2">
      <c r="A219" s="77">
        <v>216</v>
      </c>
      <c r="B219" s="16">
        <v>0.625</v>
      </c>
      <c r="C219" s="82">
        <v>93.38</v>
      </c>
      <c r="D219" s="82">
        <v>24.73</v>
      </c>
      <c r="E219" s="82">
        <v>23.28</v>
      </c>
      <c r="F219" s="82">
        <v>27.79</v>
      </c>
      <c r="G219" s="82">
        <v>3.1</v>
      </c>
      <c r="H219" s="82">
        <v>7.76</v>
      </c>
      <c r="I219" s="82">
        <v>343.61</v>
      </c>
      <c r="J219" s="82">
        <v>13.4</v>
      </c>
      <c r="K219" s="82">
        <v>29.153530262042651</v>
      </c>
      <c r="L219" s="82">
        <v>729.83</v>
      </c>
    </row>
    <row r="220" spans="1:12" x14ac:dyDescent="0.2">
      <c r="A220" s="77">
        <v>217</v>
      </c>
      <c r="B220" s="16">
        <v>0.88500000000000001</v>
      </c>
      <c r="C220" s="82">
        <v>91.21</v>
      </c>
      <c r="D220" s="82">
        <v>25.2</v>
      </c>
      <c r="E220" s="82">
        <v>23.05</v>
      </c>
      <c r="F220" s="82">
        <v>29.88</v>
      </c>
      <c r="G220" s="82">
        <v>2.87</v>
      </c>
      <c r="H220" s="82">
        <v>7.64</v>
      </c>
      <c r="I220" s="82">
        <v>168.58</v>
      </c>
      <c r="J220" s="82">
        <v>17.225000000000001</v>
      </c>
      <c r="K220" s="82">
        <v>38.108461414178414</v>
      </c>
      <c r="L220" s="82">
        <v>729.89</v>
      </c>
    </row>
    <row r="221" spans="1:12" x14ac:dyDescent="0.2">
      <c r="A221" s="77">
        <v>218</v>
      </c>
      <c r="B221" s="16">
        <v>0.8</v>
      </c>
      <c r="C221" s="82">
        <v>88.73</v>
      </c>
      <c r="D221" s="82">
        <v>25.65</v>
      </c>
      <c r="E221" s="82">
        <v>23.12</v>
      </c>
      <c r="F221" s="82">
        <v>30.84</v>
      </c>
      <c r="G221" s="82">
        <v>2.95</v>
      </c>
      <c r="H221" s="82">
        <v>7.92</v>
      </c>
      <c r="I221" s="82">
        <v>62.27</v>
      </c>
      <c r="J221" s="82">
        <v>19.384999999999998</v>
      </c>
      <c r="K221" s="82">
        <v>42.444014940293258</v>
      </c>
      <c r="L221" s="82">
        <v>729.6</v>
      </c>
    </row>
    <row r="222" spans="1:12" x14ac:dyDescent="0.2">
      <c r="A222" s="77">
        <v>219</v>
      </c>
      <c r="B222" s="16">
        <v>2.0249999999999999</v>
      </c>
      <c r="C222" s="82">
        <v>92.76</v>
      </c>
      <c r="D222" s="82">
        <v>25.24</v>
      </c>
      <c r="E222" s="82">
        <v>23.41</v>
      </c>
      <c r="F222" s="82">
        <v>29.4</v>
      </c>
      <c r="G222" s="82">
        <v>3.26</v>
      </c>
      <c r="H222" s="82">
        <v>8.33</v>
      </c>
      <c r="I222" s="82">
        <v>345.25</v>
      </c>
      <c r="J222" s="82">
        <v>15.28</v>
      </c>
      <c r="K222" s="82">
        <v>34.182876032372363</v>
      </c>
      <c r="L222" s="82">
        <v>729.54</v>
      </c>
    </row>
    <row r="223" spans="1:12" x14ac:dyDescent="0.2">
      <c r="A223" s="77">
        <v>220</v>
      </c>
      <c r="B223" s="16">
        <v>3.57</v>
      </c>
      <c r="C223" s="82">
        <v>92.43</v>
      </c>
      <c r="D223" s="82">
        <v>25.18</v>
      </c>
      <c r="E223" s="82">
        <v>22.85</v>
      </c>
      <c r="F223" s="82">
        <v>29.66</v>
      </c>
      <c r="G223" s="82">
        <v>2.75</v>
      </c>
      <c r="H223" s="82">
        <v>9.1</v>
      </c>
      <c r="I223" s="82">
        <v>2.94</v>
      </c>
      <c r="J223" s="82">
        <v>13.995000000000001</v>
      </c>
      <c r="K223" s="82">
        <v>31.173130972942097</v>
      </c>
      <c r="L223" s="82">
        <v>729.79</v>
      </c>
    </row>
    <row r="224" spans="1:12" x14ac:dyDescent="0.2">
      <c r="A224" s="77">
        <v>221</v>
      </c>
      <c r="B224" s="16">
        <v>11.440000000000001</v>
      </c>
      <c r="C224" s="82">
        <v>94.36</v>
      </c>
      <c r="D224" s="82">
        <v>24.31</v>
      </c>
      <c r="E224" s="82">
        <v>21.66</v>
      </c>
      <c r="F224" s="82">
        <v>28.99</v>
      </c>
      <c r="G224" s="82">
        <v>2.2200000000000002</v>
      </c>
      <c r="H224" s="82">
        <v>8.94</v>
      </c>
      <c r="I224" s="82">
        <v>292.45999999999998</v>
      </c>
      <c r="J224" s="82">
        <v>12.765000000000001</v>
      </c>
      <c r="K224" s="82">
        <v>28.732330113780201</v>
      </c>
      <c r="L224" s="82">
        <v>730.22</v>
      </c>
    </row>
    <row r="225" spans="1:12" x14ac:dyDescent="0.2">
      <c r="A225" s="77">
        <v>222</v>
      </c>
      <c r="B225" s="16">
        <v>7.3250000000000002</v>
      </c>
      <c r="C225" s="82">
        <v>92.61</v>
      </c>
      <c r="D225" s="82">
        <v>24.62</v>
      </c>
      <c r="E225" s="82">
        <v>22.05</v>
      </c>
      <c r="F225" s="82">
        <v>29.87</v>
      </c>
      <c r="G225" s="82">
        <v>2.5499999999999998</v>
      </c>
      <c r="H225" s="82">
        <v>8.06</v>
      </c>
      <c r="I225" s="82">
        <v>55.08</v>
      </c>
      <c r="J225" s="82">
        <v>12.36</v>
      </c>
      <c r="K225" s="82">
        <v>28.495594030449098</v>
      </c>
      <c r="L225" s="82">
        <v>730.24</v>
      </c>
    </row>
    <row r="226" spans="1:12" x14ac:dyDescent="0.2">
      <c r="A226" s="77">
        <v>223</v>
      </c>
      <c r="B226" s="16">
        <v>1.93</v>
      </c>
      <c r="C226" s="82">
        <v>96.39</v>
      </c>
      <c r="D226" s="82">
        <v>23.99</v>
      </c>
      <c r="E226" s="82">
        <v>22.3</v>
      </c>
      <c r="F226" s="82">
        <v>26.33</v>
      </c>
      <c r="G226" s="82">
        <v>2.71</v>
      </c>
      <c r="H226" s="82">
        <v>7.93</v>
      </c>
      <c r="I226" s="82">
        <v>315.52</v>
      </c>
      <c r="J226" s="82">
        <v>8.879999999999999</v>
      </c>
      <c r="K226" s="82">
        <v>20.476807207836135</v>
      </c>
      <c r="L226" s="82">
        <v>730.4</v>
      </c>
    </row>
    <row r="227" spans="1:12" x14ac:dyDescent="0.2">
      <c r="A227" s="77">
        <v>224</v>
      </c>
      <c r="B227" s="16">
        <v>4.3849999999999998</v>
      </c>
      <c r="C227" s="82">
        <v>94.41</v>
      </c>
      <c r="D227" s="82">
        <v>24.15</v>
      </c>
      <c r="E227" s="82">
        <v>22.13</v>
      </c>
      <c r="F227" s="82">
        <v>27.21</v>
      </c>
      <c r="G227" s="82">
        <v>3.25</v>
      </c>
      <c r="H227" s="82">
        <v>8.56</v>
      </c>
      <c r="I227" s="82">
        <v>310.08</v>
      </c>
      <c r="J227" s="82">
        <v>11.525</v>
      </c>
      <c r="K227" s="82">
        <v>26.504505329585871</v>
      </c>
      <c r="L227" s="82">
        <v>730.32</v>
      </c>
    </row>
    <row r="228" spans="1:12" x14ac:dyDescent="0.2">
      <c r="A228" s="77">
        <v>225</v>
      </c>
      <c r="B228" s="16">
        <v>2.74</v>
      </c>
      <c r="C228" s="82">
        <v>94.57</v>
      </c>
      <c r="D228" s="82">
        <v>24.33</v>
      </c>
      <c r="E228" s="82">
        <v>22.3</v>
      </c>
      <c r="F228" s="82">
        <v>28.51</v>
      </c>
      <c r="G228" s="82">
        <v>3.13</v>
      </c>
      <c r="H228" s="82">
        <v>8.19</v>
      </c>
      <c r="I228" s="82">
        <v>333.53</v>
      </c>
      <c r="J228" s="82">
        <v>12.92</v>
      </c>
      <c r="K228" s="82">
        <v>29.666746442694748</v>
      </c>
      <c r="L228" s="82">
        <v>730.14</v>
      </c>
    </row>
    <row r="229" spans="1:12" x14ac:dyDescent="0.2">
      <c r="A229" s="77">
        <v>226</v>
      </c>
      <c r="B229" s="16">
        <v>11.63</v>
      </c>
      <c r="C229" s="82">
        <v>96.23</v>
      </c>
      <c r="D229" s="82">
        <v>24.3</v>
      </c>
      <c r="E229" s="82">
        <v>22.54</v>
      </c>
      <c r="F229" s="82">
        <v>27.46</v>
      </c>
      <c r="G229" s="82">
        <v>3.24</v>
      </c>
      <c r="H229" s="82">
        <v>9.17</v>
      </c>
      <c r="I229" s="82">
        <v>338.4</v>
      </c>
      <c r="J229" s="82">
        <v>12.245000000000001</v>
      </c>
      <c r="K229" s="82">
        <v>28.597114066184151</v>
      </c>
      <c r="L229" s="82">
        <v>729.68</v>
      </c>
    </row>
    <row r="230" spans="1:12" x14ac:dyDescent="0.2">
      <c r="A230" s="77">
        <v>227</v>
      </c>
      <c r="B230" s="16">
        <v>23.59</v>
      </c>
      <c r="C230" s="82">
        <v>96.66</v>
      </c>
      <c r="D230" s="82">
        <v>24.05</v>
      </c>
      <c r="E230" s="82">
        <v>21.52</v>
      </c>
      <c r="F230" s="82">
        <v>28.29</v>
      </c>
      <c r="G230" s="82">
        <v>2.98</v>
      </c>
      <c r="H230" s="82">
        <v>11.08</v>
      </c>
      <c r="I230" s="82">
        <v>342.57</v>
      </c>
      <c r="J230" s="82">
        <v>9.5249999999999986</v>
      </c>
      <c r="K230" s="82">
        <v>22.702039991118074</v>
      </c>
      <c r="L230" s="82">
        <v>729.41</v>
      </c>
    </row>
    <row r="231" spans="1:12" x14ac:dyDescent="0.2">
      <c r="A231" s="77">
        <v>228</v>
      </c>
      <c r="B231" s="16">
        <v>7.9649999999999999</v>
      </c>
      <c r="C231" s="82">
        <v>97.26</v>
      </c>
      <c r="D231" s="82">
        <v>24</v>
      </c>
      <c r="E231" s="82">
        <v>22.54</v>
      </c>
      <c r="F231" s="82">
        <v>26.67</v>
      </c>
      <c r="G231" s="82">
        <v>2.58</v>
      </c>
      <c r="H231" s="82">
        <v>7.02</v>
      </c>
      <c r="I231" s="82">
        <v>305.27</v>
      </c>
      <c r="J231" s="82">
        <v>9.09</v>
      </c>
      <c r="K231" s="82">
        <v>21.180535455548476</v>
      </c>
      <c r="L231" s="82">
        <v>729.88</v>
      </c>
    </row>
    <row r="232" spans="1:12" x14ac:dyDescent="0.2">
      <c r="A232" s="77">
        <v>229</v>
      </c>
      <c r="B232" s="16">
        <v>6.17</v>
      </c>
      <c r="C232" s="82">
        <v>98.38</v>
      </c>
      <c r="D232" s="82">
        <v>24.06</v>
      </c>
      <c r="E232" s="82">
        <v>22.82</v>
      </c>
      <c r="F232" s="82">
        <v>26.51</v>
      </c>
      <c r="G232" s="82">
        <v>3.05</v>
      </c>
      <c r="H232" s="82">
        <v>7.69</v>
      </c>
      <c r="I232" s="82">
        <v>306.08999999999997</v>
      </c>
      <c r="J232" s="82">
        <v>8.84</v>
      </c>
      <c r="K232" s="82">
        <v>20.763655308806666</v>
      </c>
      <c r="L232" s="82">
        <v>730.09</v>
      </c>
    </row>
    <row r="233" spans="1:12" x14ac:dyDescent="0.2">
      <c r="A233" s="77">
        <v>230</v>
      </c>
      <c r="B233" s="16">
        <v>6.96</v>
      </c>
      <c r="C233" s="82">
        <v>94.95</v>
      </c>
      <c r="D233" s="82">
        <v>24.99</v>
      </c>
      <c r="E233" s="82">
        <v>23.26</v>
      </c>
      <c r="F233" s="82">
        <v>28.97</v>
      </c>
      <c r="G233" s="82">
        <v>2.75</v>
      </c>
      <c r="H233" s="82">
        <v>8.8699999999999992</v>
      </c>
      <c r="I233" s="82">
        <v>335.13</v>
      </c>
      <c r="J233" s="82">
        <v>12.734999999999999</v>
      </c>
      <c r="K233" s="82">
        <v>29.147914260065818</v>
      </c>
      <c r="L233" s="82">
        <v>729.84</v>
      </c>
    </row>
    <row r="234" spans="1:12" x14ac:dyDescent="0.2">
      <c r="A234" s="77">
        <v>231</v>
      </c>
      <c r="B234" s="16">
        <v>6.165</v>
      </c>
      <c r="C234" s="82">
        <v>92.39</v>
      </c>
      <c r="D234" s="82">
        <v>25.11</v>
      </c>
      <c r="E234" s="82">
        <v>23.27</v>
      </c>
      <c r="F234" s="82">
        <v>28.73</v>
      </c>
      <c r="G234" s="82">
        <v>2.93</v>
      </c>
      <c r="H234" s="82">
        <v>8.42</v>
      </c>
      <c r="I234" s="82">
        <v>357.67</v>
      </c>
      <c r="J234" s="82">
        <v>13.364999999999998</v>
      </c>
      <c r="K234" s="82">
        <v>30.823210849770216</v>
      </c>
      <c r="L234" s="82">
        <v>729.56</v>
      </c>
    </row>
    <row r="235" spans="1:12" x14ac:dyDescent="0.2">
      <c r="A235" s="77">
        <v>232</v>
      </c>
      <c r="B235" s="16">
        <v>12.969999999999999</v>
      </c>
      <c r="C235" s="82">
        <v>96.3</v>
      </c>
      <c r="D235" s="82">
        <v>24.13</v>
      </c>
      <c r="E235" s="82">
        <v>22.35</v>
      </c>
      <c r="F235" s="82">
        <v>26.87</v>
      </c>
      <c r="G235" s="82">
        <v>2.91</v>
      </c>
      <c r="H235" s="82">
        <v>10.59</v>
      </c>
      <c r="I235" s="82">
        <v>318.85000000000002</v>
      </c>
      <c r="J235" s="82">
        <v>10.36</v>
      </c>
      <c r="K235" s="82">
        <v>23.770376367172481</v>
      </c>
      <c r="L235" s="82">
        <v>729.55</v>
      </c>
    </row>
    <row r="236" spans="1:12" x14ac:dyDescent="0.2">
      <c r="A236" s="77">
        <v>233</v>
      </c>
      <c r="B236" s="16">
        <v>1.75</v>
      </c>
      <c r="C236" s="82">
        <v>94.16</v>
      </c>
      <c r="D236" s="82">
        <v>24.47</v>
      </c>
      <c r="E236" s="82">
        <v>22.48</v>
      </c>
      <c r="F236" s="82">
        <v>27.79</v>
      </c>
      <c r="G236" s="82">
        <v>2.52</v>
      </c>
      <c r="H236" s="82">
        <v>6.9</v>
      </c>
      <c r="I236" s="82">
        <v>15.61</v>
      </c>
      <c r="J236" s="82">
        <v>11.129999999999999</v>
      </c>
      <c r="K236" s="82">
        <v>26.666073386457828</v>
      </c>
      <c r="L236" s="82">
        <v>729.71</v>
      </c>
    </row>
    <row r="237" spans="1:12" x14ac:dyDescent="0.2">
      <c r="A237" s="77">
        <v>234</v>
      </c>
      <c r="B237" s="16">
        <v>3.3449999999999998</v>
      </c>
      <c r="C237" s="82">
        <v>95.35</v>
      </c>
      <c r="D237" s="82">
        <v>24.63</v>
      </c>
      <c r="E237" s="82">
        <v>22.92</v>
      </c>
      <c r="F237" s="82">
        <v>28.01</v>
      </c>
      <c r="G237" s="82">
        <v>3.2</v>
      </c>
      <c r="H237" s="82">
        <v>7.9</v>
      </c>
      <c r="I237" s="82">
        <v>330.5</v>
      </c>
      <c r="J237" s="82">
        <v>14</v>
      </c>
      <c r="K237" s="82">
        <v>32.946491597165043</v>
      </c>
      <c r="L237" s="82">
        <v>729.74</v>
      </c>
    </row>
    <row r="238" spans="1:12" x14ac:dyDescent="0.2">
      <c r="A238" s="77">
        <v>235</v>
      </c>
      <c r="B238" s="16">
        <v>16.954999999999998</v>
      </c>
      <c r="C238" s="82">
        <v>97.04</v>
      </c>
      <c r="D238" s="82">
        <v>24.04</v>
      </c>
      <c r="E238" s="82">
        <v>21.92</v>
      </c>
      <c r="F238" s="82">
        <v>27.83</v>
      </c>
      <c r="G238" s="82">
        <v>2.5</v>
      </c>
      <c r="H238" s="82">
        <v>10.58</v>
      </c>
      <c r="I238" s="82">
        <v>307.79000000000002</v>
      </c>
      <c r="J238" s="82">
        <v>8.9699999999999989</v>
      </c>
      <c r="K238" s="82">
        <v>20.765383309414926</v>
      </c>
      <c r="L238" s="82">
        <v>729.41</v>
      </c>
    </row>
    <row r="239" spans="1:12" x14ac:dyDescent="0.2">
      <c r="A239" s="77">
        <v>236</v>
      </c>
      <c r="B239" s="16">
        <v>0.88500000000000001</v>
      </c>
      <c r="C239" s="82">
        <v>94.41</v>
      </c>
      <c r="D239" s="82">
        <v>24.22</v>
      </c>
      <c r="E239" s="82">
        <v>22.06</v>
      </c>
      <c r="F239" s="82">
        <v>27.38</v>
      </c>
      <c r="G239" s="82">
        <v>3.44</v>
      </c>
      <c r="H239" s="82">
        <v>9.89</v>
      </c>
      <c r="I239" s="82">
        <v>16.809999999999999</v>
      </c>
      <c r="J239" s="82">
        <v>13.42</v>
      </c>
      <c r="K239" s="82">
        <v>31.725227167279961</v>
      </c>
      <c r="L239" s="82">
        <v>729.78</v>
      </c>
    </row>
    <row r="240" spans="1:12" x14ac:dyDescent="0.2">
      <c r="A240" s="77">
        <v>237</v>
      </c>
      <c r="B240" s="16">
        <v>14.774999999999999</v>
      </c>
      <c r="C240" s="82">
        <v>94.24</v>
      </c>
      <c r="D240" s="82">
        <v>23.51</v>
      </c>
      <c r="E240" s="82">
        <v>22.62</v>
      </c>
      <c r="F240" s="82">
        <v>28.46</v>
      </c>
      <c r="G240" s="82">
        <v>2.81</v>
      </c>
      <c r="H240" s="82">
        <v>10.06</v>
      </c>
      <c r="I240" s="82">
        <v>3.94</v>
      </c>
      <c r="J240" s="82">
        <v>9.9350000000000005</v>
      </c>
      <c r="K240" s="82">
        <v>23.342264216477005</v>
      </c>
      <c r="L240" s="82">
        <v>730.16</v>
      </c>
    </row>
    <row r="241" spans="1:12" x14ac:dyDescent="0.2">
      <c r="A241" s="77">
        <v>238</v>
      </c>
      <c r="B241" s="16">
        <v>8.07</v>
      </c>
      <c r="C241" s="82">
        <v>93.9</v>
      </c>
      <c r="D241" s="82">
        <v>24</v>
      </c>
      <c r="E241" s="82">
        <v>21.96</v>
      </c>
      <c r="F241" s="82">
        <v>27.82</v>
      </c>
      <c r="G241" s="82">
        <v>3.34</v>
      </c>
      <c r="H241" s="82">
        <v>13.87</v>
      </c>
      <c r="I241" s="82">
        <v>338.57</v>
      </c>
      <c r="J241" s="82">
        <v>9.36</v>
      </c>
      <c r="K241" s="82">
        <v>22.420807892124376</v>
      </c>
      <c r="L241" s="82">
        <v>730.15</v>
      </c>
    </row>
    <row r="242" spans="1:12" x14ac:dyDescent="0.2">
      <c r="A242" s="77">
        <v>239</v>
      </c>
      <c r="B242" s="16">
        <v>9.5100000000000016</v>
      </c>
      <c r="C242" s="82">
        <v>92.39</v>
      </c>
      <c r="D242" s="82">
        <v>24.6</v>
      </c>
      <c r="E242" s="82">
        <v>21.85</v>
      </c>
      <c r="F242" s="82">
        <v>29.32</v>
      </c>
      <c r="G242" s="82">
        <v>2.69</v>
      </c>
      <c r="H242" s="82">
        <v>8.2799999999999994</v>
      </c>
      <c r="I242" s="82">
        <v>342.33</v>
      </c>
      <c r="J242" s="82">
        <v>11.43</v>
      </c>
      <c r="K242" s="82">
        <v>26.936505481649927</v>
      </c>
      <c r="L242" s="82">
        <v>730.1</v>
      </c>
    </row>
    <row r="243" spans="1:12" x14ac:dyDescent="0.2">
      <c r="A243" s="77">
        <v>240</v>
      </c>
      <c r="B243" s="16">
        <v>12.715</v>
      </c>
      <c r="C243" s="82">
        <v>91.92</v>
      </c>
      <c r="D243" s="82">
        <v>24.31</v>
      </c>
      <c r="E243" s="82">
        <v>22.25</v>
      </c>
      <c r="F243" s="82">
        <v>28.7</v>
      </c>
      <c r="G243" s="82">
        <v>2.67</v>
      </c>
      <c r="H243" s="82">
        <v>8.1300000000000008</v>
      </c>
      <c r="I243" s="82">
        <v>343.57</v>
      </c>
      <c r="J243" s="82">
        <v>14.46</v>
      </c>
      <c r="K243" s="82">
        <v>33.373739747556385</v>
      </c>
      <c r="L243" s="82">
        <v>729.81</v>
      </c>
    </row>
    <row r="244" spans="1:12" x14ac:dyDescent="0.2">
      <c r="A244" s="77">
        <v>241</v>
      </c>
      <c r="B244" s="16">
        <v>1.1000000000000001</v>
      </c>
      <c r="C244" s="82">
        <v>89.81</v>
      </c>
      <c r="D244" s="82">
        <v>25.14</v>
      </c>
      <c r="E244" s="82">
        <v>22.58</v>
      </c>
      <c r="F244" s="82">
        <v>31.01</v>
      </c>
      <c r="G244" s="82">
        <v>2.46</v>
      </c>
      <c r="H244" s="82">
        <v>7.53</v>
      </c>
      <c r="I244" s="82">
        <v>355.9</v>
      </c>
      <c r="J244" s="82">
        <v>16.39</v>
      </c>
      <c r="K244" s="82">
        <v>37.598701234742826</v>
      </c>
      <c r="L244" s="82">
        <v>729.99</v>
      </c>
    </row>
    <row r="245" spans="1:12" x14ac:dyDescent="0.2">
      <c r="A245" s="77">
        <v>242</v>
      </c>
      <c r="B245" s="16">
        <v>5.77</v>
      </c>
      <c r="C245" s="82">
        <v>93.45</v>
      </c>
      <c r="D245" s="82">
        <v>24.7</v>
      </c>
      <c r="E245" s="82">
        <v>22.84</v>
      </c>
      <c r="F245" s="82">
        <v>29.76</v>
      </c>
      <c r="G245" s="82">
        <v>2.25</v>
      </c>
      <c r="H245" s="82">
        <v>7.6</v>
      </c>
      <c r="I245" s="82">
        <v>317.95999999999998</v>
      </c>
      <c r="J245" s="82">
        <v>13.16</v>
      </c>
      <c r="K245" s="82">
        <v>30.447802717626551</v>
      </c>
      <c r="L245" s="82">
        <v>730.13</v>
      </c>
    </row>
    <row r="246" spans="1:12" x14ac:dyDescent="0.2">
      <c r="A246" s="77">
        <v>243</v>
      </c>
      <c r="B246" s="16">
        <v>4.5949999999999998</v>
      </c>
      <c r="C246" s="82">
        <v>91.34</v>
      </c>
      <c r="D246" s="82">
        <v>25.07</v>
      </c>
      <c r="E246" s="82">
        <v>22.92</v>
      </c>
      <c r="F246" s="82">
        <v>29.59</v>
      </c>
      <c r="G246" s="82">
        <v>2.39</v>
      </c>
      <c r="H246" s="82">
        <v>8.34</v>
      </c>
      <c r="I246" s="82">
        <v>8.5299999999999994</v>
      </c>
      <c r="J246" s="82">
        <v>15.324999999999999</v>
      </c>
      <c r="K246" s="82">
        <v>34.63129219021485</v>
      </c>
      <c r="L246" s="82">
        <v>730.29</v>
      </c>
    </row>
    <row r="247" spans="1:12" x14ac:dyDescent="0.2">
      <c r="A247" s="77">
        <v>244</v>
      </c>
      <c r="B247" s="16">
        <v>8.5249999999999986</v>
      </c>
      <c r="C247" s="82">
        <v>94.82</v>
      </c>
      <c r="D247" s="82">
        <v>24.63</v>
      </c>
      <c r="E247" s="82">
        <v>22.72</v>
      </c>
      <c r="F247" s="82">
        <v>28.22</v>
      </c>
      <c r="G247" s="82">
        <v>3.04</v>
      </c>
      <c r="H247" s="82">
        <v>8.49</v>
      </c>
      <c r="I247" s="82">
        <v>332.54</v>
      </c>
      <c r="J247" s="82">
        <v>12.620000000000001</v>
      </c>
      <c r="K247" s="82">
        <v>29.425258357690939</v>
      </c>
      <c r="L247" s="82">
        <v>730.54</v>
      </c>
    </row>
    <row r="248" spans="1:12" x14ac:dyDescent="0.2">
      <c r="A248" s="77">
        <v>245</v>
      </c>
      <c r="B248" s="16">
        <v>10.515000000000001</v>
      </c>
      <c r="C248" s="82">
        <v>95.68</v>
      </c>
      <c r="D248" s="82">
        <v>24.36</v>
      </c>
      <c r="E248" s="82">
        <v>22.39</v>
      </c>
      <c r="F248" s="82">
        <v>28.55</v>
      </c>
      <c r="G248" s="82">
        <v>3</v>
      </c>
      <c r="H248" s="82">
        <v>10.14</v>
      </c>
      <c r="I248" s="82">
        <v>319.06</v>
      </c>
      <c r="J248" s="82">
        <v>12.115</v>
      </c>
      <c r="K248" s="82">
        <v>27.928809830941059</v>
      </c>
      <c r="L248" s="82">
        <v>730.82</v>
      </c>
    </row>
    <row r="249" spans="1:12" x14ac:dyDescent="0.2">
      <c r="A249" s="77">
        <v>246</v>
      </c>
      <c r="B249" s="16">
        <v>11.035</v>
      </c>
      <c r="C249" s="82">
        <v>94.35</v>
      </c>
      <c r="D249" s="82">
        <v>24.05</v>
      </c>
      <c r="E249" s="82">
        <v>21.23</v>
      </c>
      <c r="F249" s="82">
        <v>29.57</v>
      </c>
      <c r="G249" s="82">
        <v>2.5</v>
      </c>
      <c r="H249" s="82">
        <v>7.86</v>
      </c>
      <c r="I249" s="82">
        <v>337.47</v>
      </c>
      <c r="J249" s="82">
        <v>12.955</v>
      </c>
      <c r="K249" s="82">
        <v>29.895274523136628</v>
      </c>
      <c r="L249" s="82">
        <v>730.85</v>
      </c>
    </row>
    <row r="250" spans="1:12" x14ac:dyDescent="0.2">
      <c r="A250" s="77">
        <v>247</v>
      </c>
      <c r="B250" s="16">
        <v>3</v>
      </c>
      <c r="C250" s="82">
        <v>95.27</v>
      </c>
      <c r="D250" s="82">
        <v>24.56</v>
      </c>
      <c r="E250" s="82">
        <v>23.09</v>
      </c>
      <c r="F250" s="82">
        <v>28.09</v>
      </c>
      <c r="G250" s="82">
        <v>2.94</v>
      </c>
      <c r="H250" s="82">
        <v>7.75</v>
      </c>
      <c r="I250" s="82">
        <v>325.70999999999998</v>
      </c>
      <c r="J250" s="82">
        <v>12.745000000000001</v>
      </c>
      <c r="K250" s="82">
        <v>29.068858232238096</v>
      </c>
      <c r="L250" s="82">
        <v>730.47</v>
      </c>
    </row>
    <row r="251" spans="1:12" x14ac:dyDescent="0.2">
      <c r="A251" s="77">
        <v>248</v>
      </c>
      <c r="B251" s="16">
        <v>16.670000000000002</v>
      </c>
      <c r="C251" s="82">
        <v>96.27</v>
      </c>
      <c r="D251" s="82">
        <v>24.49</v>
      </c>
      <c r="E251" s="82">
        <v>22.7</v>
      </c>
      <c r="F251" s="82">
        <v>27.79</v>
      </c>
      <c r="G251" s="82">
        <v>2.85</v>
      </c>
      <c r="H251" s="82">
        <v>9.3800000000000008</v>
      </c>
      <c r="I251" s="82">
        <v>328.62</v>
      </c>
      <c r="J251" s="82">
        <v>12.23</v>
      </c>
      <c r="K251" s="82">
        <v>28.54138604656789</v>
      </c>
      <c r="L251" s="82">
        <v>730.12</v>
      </c>
    </row>
    <row r="252" spans="1:12" x14ac:dyDescent="0.2">
      <c r="A252" s="77">
        <v>249</v>
      </c>
      <c r="B252" s="16">
        <v>9.1700000000000017</v>
      </c>
      <c r="C252" s="82">
        <v>96.58</v>
      </c>
      <c r="D252" s="82">
        <v>23.89</v>
      </c>
      <c r="E252" s="82">
        <v>21.92</v>
      </c>
      <c r="F252" s="82">
        <v>27.34</v>
      </c>
      <c r="G252" s="82">
        <v>2.57</v>
      </c>
      <c r="H252" s="82">
        <v>8.6999999999999993</v>
      </c>
      <c r="I252" s="82">
        <v>320.08999999999997</v>
      </c>
      <c r="J252" s="82">
        <v>9.73</v>
      </c>
      <c r="K252" s="82">
        <v>22.282567843463877</v>
      </c>
      <c r="L252" s="82">
        <v>730.13</v>
      </c>
    </row>
    <row r="253" spans="1:12" x14ac:dyDescent="0.2">
      <c r="A253" s="77">
        <v>250</v>
      </c>
      <c r="B253" s="16">
        <v>27.009999999999998</v>
      </c>
      <c r="C253" s="82">
        <v>94.48</v>
      </c>
      <c r="D253" s="82">
        <v>23.94</v>
      </c>
      <c r="E253" s="82">
        <v>21.62</v>
      </c>
      <c r="F253" s="82">
        <v>27.93</v>
      </c>
      <c r="G253" s="82">
        <v>2.46</v>
      </c>
      <c r="H253" s="82">
        <v>8.2899999999999991</v>
      </c>
      <c r="I253" s="82">
        <v>337.86</v>
      </c>
      <c r="J253" s="82">
        <v>9.879999999999999</v>
      </c>
      <c r="K253" s="82">
        <v>22.267879838293702</v>
      </c>
      <c r="L253" s="82">
        <v>730.43</v>
      </c>
    </row>
    <row r="254" spans="1:12" x14ac:dyDescent="0.2">
      <c r="A254" s="77">
        <v>251</v>
      </c>
      <c r="B254" s="16">
        <v>5.8900000000000006</v>
      </c>
      <c r="C254" s="82">
        <v>90.78</v>
      </c>
      <c r="D254" s="82">
        <v>24.85</v>
      </c>
      <c r="E254" s="82">
        <v>22.52</v>
      </c>
      <c r="F254" s="82">
        <v>29.71</v>
      </c>
      <c r="G254" s="82">
        <v>2.3199999999999998</v>
      </c>
      <c r="H254" s="82">
        <v>8.52</v>
      </c>
      <c r="I254" s="82">
        <v>9.06</v>
      </c>
      <c r="J254" s="82">
        <v>13.844999999999999</v>
      </c>
      <c r="K254" s="82">
        <v>32.064347286650246</v>
      </c>
      <c r="L254" s="82">
        <v>730</v>
      </c>
    </row>
    <row r="255" spans="1:12" x14ac:dyDescent="0.2">
      <c r="A255" s="77">
        <v>252</v>
      </c>
      <c r="B255" s="16">
        <v>6.36</v>
      </c>
      <c r="C255" s="82">
        <v>94.28</v>
      </c>
      <c r="D255" s="82">
        <v>24.54</v>
      </c>
      <c r="E255" s="82">
        <v>22.39</v>
      </c>
      <c r="F255" s="82">
        <v>29.27</v>
      </c>
      <c r="G255" s="82">
        <v>2.46</v>
      </c>
      <c r="H255" s="82">
        <v>8.59</v>
      </c>
      <c r="I255" s="82">
        <v>354.55</v>
      </c>
      <c r="J255" s="82">
        <v>15.315000000000001</v>
      </c>
      <c r="K255" s="82">
        <v>35.525964505139505</v>
      </c>
      <c r="L255" s="82">
        <v>729.5</v>
      </c>
    </row>
    <row r="256" spans="1:12" x14ac:dyDescent="0.2">
      <c r="A256" s="77">
        <v>253</v>
      </c>
      <c r="B256" s="16">
        <v>14.574999999999999</v>
      </c>
      <c r="C256" s="82">
        <v>97.16</v>
      </c>
      <c r="D256" s="82">
        <v>23.46</v>
      </c>
      <c r="E256" s="82">
        <v>21.75</v>
      </c>
      <c r="F256" s="82">
        <v>26.17</v>
      </c>
      <c r="G256" s="82">
        <v>2.96</v>
      </c>
      <c r="H256" s="82">
        <v>8.94</v>
      </c>
      <c r="I256" s="82">
        <v>274.26</v>
      </c>
      <c r="J256" s="82">
        <v>8.8550000000000004</v>
      </c>
      <c r="K256" s="82">
        <v>20.537719229277165</v>
      </c>
      <c r="L256" s="82">
        <v>729.93</v>
      </c>
    </row>
    <row r="257" spans="1:12" x14ac:dyDescent="0.2">
      <c r="A257" s="77">
        <v>254</v>
      </c>
      <c r="B257" s="16">
        <v>10.190000000000001</v>
      </c>
      <c r="C257" s="82">
        <v>94.5</v>
      </c>
      <c r="D257" s="82">
        <v>24.28</v>
      </c>
      <c r="E257" s="82">
        <v>21.88</v>
      </c>
      <c r="F257" s="82">
        <v>28.7</v>
      </c>
      <c r="G257" s="82">
        <v>2.17</v>
      </c>
      <c r="H257" s="82">
        <v>6.89</v>
      </c>
      <c r="I257" s="82">
        <v>254.04</v>
      </c>
      <c r="J257" s="82">
        <v>14.21</v>
      </c>
      <c r="K257" s="82">
        <v>33.32924373189379</v>
      </c>
      <c r="L257" s="82">
        <v>730.79</v>
      </c>
    </row>
    <row r="258" spans="1:12" x14ac:dyDescent="0.2">
      <c r="A258" s="77">
        <v>255</v>
      </c>
      <c r="B258" s="16">
        <v>2.0499999999999998</v>
      </c>
      <c r="C258" s="82">
        <v>93.63</v>
      </c>
      <c r="D258" s="82">
        <v>24.6</v>
      </c>
      <c r="E258" s="82">
        <v>22.83</v>
      </c>
      <c r="F258" s="82">
        <v>29.34</v>
      </c>
      <c r="G258" s="82">
        <v>2.38</v>
      </c>
      <c r="H258" s="82">
        <v>8.1199999999999992</v>
      </c>
      <c r="I258" s="82">
        <v>333.97</v>
      </c>
      <c r="J258" s="82">
        <v>13.64</v>
      </c>
      <c r="K258" s="82">
        <v>32.048363281023867</v>
      </c>
      <c r="L258" s="82">
        <v>730.75</v>
      </c>
    </row>
    <row r="259" spans="1:12" x14ac:dyDescent="0.2">
      <c r="A259" s="77">
        <v>256</v>
      </c>
      <c r="B259" s="16">
        <v>12.83</v>
      </c>
      <c r="C259" s="82">
        <v>95.09</v>
      </c>
      <c r="D259" s="82">
        <v>23.93</v>
      </c>
      <c r="E259" s="82">
        <v>22.44</v>
      </c>
      <c r="F259" s="82">
        <v>27.4</v>
      </c>
      <c r="G259" s="82">
        <v>2.36</v>
      </c>
      <c r="H259" s="82">
        <v>7.3</v>
      </c>
      <c r="I259" s="82">
        <v>330.13</v>
      </c>
      <c r="J259" s="82">
        <v>8.7650000000000006</v>
      </c>
      <c r="K259" s="82">
        <v>20.405527182745569</v>
      </c>
      <c r="L259" s="82">
        <v>730.56</v>
      </c>
    </row>
    <row r="260" spans="1:12" x14ac:dyDescent="0.2">
      <c r="A260" s="77">
        <v>257</v>
      </c>
      <c r="B260" s="16">
        <v>5.97</v>
      </c>
      <c r="C260" s="82">
        <v>92.85</v>
      </c>
      <c r="D260" s="82">
        <v>24.74</v>
      </c>
      <c r="E260" s="82">
        <v>22.72</v>
      </c>
      <c r="F260" s="82">
        <v>28.96</v>
      </c>
      <c r="G260" s="82">
        <v>2.56</v>
      </c>
      <c r="H260" s="82">
        <v>9.15</v>
      </c>
      <c r="I260" s="82">
        <v>354.41</v>
      </c>
      <c r="J260" s="82">
        <v>13.775</v>
      </c>
      <c r="K260" s="82">
        <v>31.124314955758862</v>
      </c>
      <c r="L260" s="82">
        <v>730.51</v>
      </c>
    </row>
    <row r="261" spans="1:12" x14ac:dyDescent="0.2">
      <c r="A261" s="77">
        <v>258</v>
      </c>
      <c r="B261" s="16">
        <v>9.8550000000000004</v>
      </c>
      <c r="C261" s="82">
        <v>91.8</v>
      </c>
      <c r="D261" s="82">
        <v>25.11</v>
      </c>
      <c r="E261" s="82">
        <v>22.86</v>
      </c>
      <c r="F261" s="82">
        <v>29.27</v>
      </c>
      <c r="G261" s="82">
        <v>2.75</v>
      </c>
      <c r="H261" s="82">
        <v>9.75</v>
      </c>
      <c r="I261" s="82">
        <v>2.7</v>
      </c>
      <c r="J261" s="82">
        <v>13.895</v>
      </c>
      <c r="K261" s="82">
        <v>31.406843055208753</v>
      </c>
      <c r="L261" s="82">
        <v>730.4</v>
      </c>
    </row>
    <row r="262" spans="1:12" x14ac:dyDescent="0.2">
      <c r="A262" s="77">
        <v>259</v>
      </c>
      <c r="B262" s="16">
        <v>10.08</v>
      </c>
      <c r="C262" s="82">
        <v>94.28</v>
      </c>
      <c r="D262" s="82">
        <v>23.84</v>
      </c>
      <c r="E262" s="82">
        <v>21.4</v>
      </c>
      <c r="F262" s="82">
        <v>28.41</v>
      </c>
      <c r="G262" s="82">
        <v>2.54</v>
      </c>
      <c r="H262" s="82">
        <v>8.6300000000000008</v>
      </c>
      <c r="I262" s="82">
        <v>356.81</v>
      </c>
      <c r="J262" s="82">
        <v>8.9649999999999999</v>
      </c>
      <c r="K262" s="82">
        <v>21.523543576287338</v>
      </c>
      <c r="L262" s="82">
        <v>730.34</v>
      </c>
    </row>
    <row r="263" spans="1:12" x14ac:dyDescent="0.2">
      <c r="A263" s="77">
        <v>260</v>
      </c>
      <c r="B263" s="16">
        <v>1.98</v>
      </c>
      <c r="C263" s="82">
        <v>90.34</v>
      </c>
      <c r="D263" s="82">
        <v>24.7</v>
      </c>
      <c r="E263" s="82">
        <v>22.28</v>
      </c>
      <c r="F263" s="82">
        <v>29.51</v>
      </c>
      <c r="G263" s="82">
        <v>2.46</v>
      </c>
      <c r="H263" s="82">
        <v>7.05</v>
      </c>
      <c r="I263" s="82">
        <v>348.34</v>
      </c>
      <c r="J263" s="82">
        <v>15.6</v>
      </c>
      <c r="K263" s="82">
        <v>35.892300634089814</v>
      </c>
      <c r="L263" s="82">
        <v>729.85</v>
      </c>
    </row>
    <row r="264" spans="1:12" x14ac:dyDescent="0.2">
      <c r="A264" s="77">
        <v>261</v>
      </c>
      <c r="B264" s="16">
        <v>5.1550000000000002</v>
      </c>
      <c r="C264" s="82">
        <v>93.85</v>
      </c>
      <c r="D264" s="82">
        <v>24.69</v>
      </c>
      <c r="E264" s="82">
        <v>21.94</v>
      </c>
      <c r="F264" s="82">
        <v>28.84</v>
      </c>
      <c r="G264" s="82">
        <v>2.6</v>
      </c>
      <c r="H264" s="82">
        <v>10.74</v>
      </c>
      <c r="I264" s="82">
        <v>348.06</v>
      </c>
      <c r="J264" s="82">
        <v>13.39</v>
      </c>
      <c r="K264" s="82">
        <v>30.806794843991785</v>
      </c>
      <c r="L264" s="82">
        <v>729.57</v>
      </c>
    </row>
    <row r="265" spans="1:12" x14ac:dyDescent="0.2">
      <c r="A265" s="77">
        <v>262</v>
      </c>
      <c r="B265" s="16">
        <v>4.55</v>
      </c>
      <c r="C265" s="82">
        <v>91.02</v>
      </c>
      <c r="D265" s="82">
        <v>25.15</v>
      </c>
      <c r="E265" s="82">
        <v>22.54</v>
      </c>
      <c r="F265" s="82">
        <v>29.82</v>
      </c>
      <c r="G265" s="82">
        <v>2.64</v>
      </c>
      <c r="H265" s="82">
        <v>8.42</v>
      </c>
      <c r="I265" s="82">
        <v>56.31</v>
      </c>
      <c r="J265" s="82">
        <v>14.370000000000001</v>
      </c>
      <c r="K265" s="82">
        <v>33.037211629098493</v>
      </c>
      <c r="L265" s="82">
        <v>729.55</v>
      </c>
    </row>
    <row r="266" spans="1:12" x14ac:dyDescent="0.2">
      <c r="A266" s="77">
        <v>263</v>
      </c>
      <c r="B266" s="16">
        <v>22.45</v>
      </c>
      <c r="C266" s="82">
        <v>92.61</v>
      </c>
      <c r="D266" s="82">
        <v>24.37</v>
      </c>
      <c r="E266" s="82">
        <v>22.09</v>
      </c>
      <c r="F266" s="82">
        <v>28.87</v>
      </c>
      <c r="G266" s="82">
        <v>3.07</v>
      </c>
      <c r="H266" s="82">
        <v>11.36</v>
      </c>
      <c r="I266" s="82">
        <v>6.27</v>
      </c>
      <c r="J266" s="82">
        <v>11.379999999999999</v>
      </c>
      <c r="K266" s="82">
        <v>26.190009218883244</v>
      </c>
      <c r="L266" s="82">
        <v>729.35</v>
      </c>
    </row>
    <row r="267" spans="1:12" x14ac:dyDescent="0.2">
      <c r="A267" s="77">
        <v>264</v>
      </c>
      <c r="B267" s="16">
        <v>8.5000000000000006E-2</v>
      </c>
      <c r="C267" s="82">
        <v>93.49</v>
      </c>
      <c r="D267" s="82">
        <v>24.52</v>
      </c>
      <c r="E267" s="82">
        <v>22.77</v>
      </c>
      <c r="F267" s="82">
        <v>28.54</v>
      </c>
      <c r="G267" s="82">
        <v>2.36</v>
      </c>
      <c r="H267" s="82">
        <v>6.59</v>
      </c>
      <c r="I267" s="82">
        <v>356.49</v>
      </c>
      <c r="J267" s="82">
        <v>12.08</v>
      </c>
      <c r="K267" s="82">
        <v>27.994905854206859</v>
      </c>
      <c r="L267" s="82">
        <v>728.93</v>
      </c>
    </row>
    <row r="268" spans="1:12" x14ac:dyDescent="0.2">
      <c r="A268" s="77">
        <v>265</v>
      </c>
      <c r="B268" s="16">
        <v>16.405000000000001</v>
      </c>
      <c r="C268" s="82">
        <v>92.79</v>
      </c>
      <c r="D268" s="82">
        <v>23.91</v>
      </c>
      <c r="E268" s="82">
        <v>21.24</v>
      </c>
      <c r="F268" s="82">
        <v>28.37</v>
      </c>
      <c r="G268" s="82">
        <v>2.31</v>
      </c>
      <c r="H268" s="82">
        <v>9.17</v>
      </c>
      <c r="I268" s="82">
        <v>353.07</v>
      </c>
      <c r="J268" s="82">
        <v>11.16</v>
      </c>
      <c r="K268" s="82">
        <v>26.677737390563557</v>
      </c>
      <c r="L268" s="82">
        <v>728.91</v>
      </c>
    </row>
    <row r="269" spans="1:12" x14ac:dyDescent="0.2">
      <c r="A269" s="77">
        <v>266</v>
      </c>
      <c r="B269" s="16">
        <v>0.25</v>
      </c>
      <c r="C269" s="82">
        <v>90.96</v>
      </c>
      <c r="D269" s="82">
        <v>24.36</v>
      </c>
      <c r="E269" s="82">
        <v>22.3</v>
      </c>
      <c r="F269" s="82">
        <v>28.67</v>
      </c>
      <c r="G269" s="82">
        <v>2.17</v>
      </c>
      <c r="H269" s="82">
        <v>7.36</v>
      </c>
      <c r="I269" s="82">
        <v>75.73</v>
      </c>
      <c r="J269" s="82">
        <v>12.760000000000002</v>
      </c>
      <c r="K269" s="82">
        <v>29.419210355562043</v>
      </c>
      <c r="L269" s="82">
        <v>729.31</v>
      </c>
    </row>
    <row r="270" spans="1:12" x14ac:dyDescent="0.2">
      <c r="A270" s="77">
        <v>267</v>
      </c>
      <c r="B270" s="16">
        <v>8.0399999999999991</v>
      </c>
      <c r="C270" s="82">
        <v>92.48</v>
      </c>
      <c r="D270" s="82">
        <v>24.78</v>
      </c>
      <c r="E270" s="82">
        <v>22.84</v>
      </c>
      <c r="F270" s="82">
        <v>29.47</v>
      </c>
      <c r="G270" s="82">
        <v>2.2200000000000002</v>
      </c>
      <c r="H270" s="82">
        <v>8.81</v>
      </c>
      <c r="I270" s="82">
        <v>315.67</v>
      </c>
      <c r="J270" s="82">
        <v>14.015000000000001</v>
      </c>
      <c r="K270" s="82">
        <v>33.228587696462867</v>
      </c>
      <c r="L270" s="82">
        <v>729.71</v>
      </c>
    </row>
    <row r="271" spans="1:12" x14ac:dyDescent="0.2">
      <c r="A271" s="77">
        <v>268</v>
      </c>
      <c r="B271" s="16">
        <v>4.6050000000000004</v>
      </c>
      <c r="C271" s="82">
        <v>91.63</v>
      </c>
      <c r="D271" s="82">
        <v>24.77</v>
      </c>
      <c r="E271" s="82">
        <v>22.16</v>
      </c>
      <c r="F271" s="82">
        <v>29.69</v>
      </c>
      <c r="G271" s="82">
        <v>2.71</v>
      </c>
      <c r="H271" s="82">
        <v>9.77</v>
      </c>
      <c r="I271" s="82">
        <v>24.72</v>
      </c>
      <c r="J271" s="82">
        <v>14</v>
      </c>
      <c r="K271" s="82">
        <v>31.999115263688573</v>
      </c>
      <c r="L271" s="82">
        <v>729.84</v>
      </c>
    </row>
    <row r="272" spans="1:12" x14ac:dyDescent="0.2">
      <c r="A272" s="77">
        <v>269</v>
      </c>
      <c r="B272" s="16">
        <v>0.54499999999999993</v>
      </c>
      <c r="C272" s="82">
        <v>93.28</v>
      </c>
      <c r="D272" s="82">
        <v>24.6</v>
      </c>
      <c r="E272" s="82">
        <v>22.47</v>
      </c>
      <c r="F272" s="82">
        <v>29.33</v>
      </c>
      <c r="G272" s="82">
        <v>2.57</v>
      </c>
      <c r="H272" s="82">
        <v>9.89</v>
      </c>
      <c r="I272" s="82">
        <v>285.27</v>
      </c>
      <c r="J272" s="82">
        <v>14.34</v>
      </c>
      <c r="K272" s="82">
        <v>33.385835751814177</v>
      </c>
      <c r="L272" s="82">
        <v>729.58</v>
      </c>
    </row>
    <row r="273" spans="1:12" x14ac:dyDescent="0.2">
      <c r="A273" s="77">
        <v>270</v>
      </c>
      <c r="B273" s="16">
        <v>1.01</v>
      </c>
      <c r="C273" s="82">
        <v>91.96</v>
      </c>
      <c r="D273" s="82">
        <v>24.89</v>
      </c>
      <c r="E273" s="82">
        <v>22.84</v>
      </c>
      <c r="F273" s="82">
        <v>29.76</v>
      </c>
      <c r="G273" s="82">
        <v>2.13</v>
      </c>
      <c r="H273" s="82">
        <v>7.46</v>
      </c>
      <c r="I273" s="82">
        <v>9.1</v>
      </c>
      <c r="J273" s="82">
        <v>12.965</v>
      </c>
      <c r="K273" s="82">
        <v>30.894922875012849</v>
      </c>
      <c r="L273" s="82">
        <v>729.35</v>
      </c>
    </row>
    <row r="274" spans="1:12" x14ac:dyDescent="0.2">
      <c r="A274" s="77">
        <v>271</v>
      </c>
      <c r="B274" s="16">
        <v>6.46</v>
      </c>
      <c r="C274" s="82">
        <v>93.79</v>
      </c>
      <c r="D274" s="82">
        <v>24.73</v>
      </c>
      <c r="E274" s="82">
        <v>21.99</v>
      </c>
      <c r="F274" s="82">
        <v>29.96</v>
      </c>
      <c r="G274" s="82">
        <v>2.73</v>
      </c>
      <c r="H274" s="82">
        <v>9.4600000000000009</v>
      </c>
      <c r="I274" s="82">
        <v>353.21</v>
      </c>
      <c r="J274" s="82">
        <v>12.68</v>
      </c>
      <c r="K274" s="82">
        <v>29.574298410153041</v>
      </c>
      <c r="L274" s="82">
        <v>729.13</v>
      </c>
    </row>
    <row r="275" spans="1:12" x14ac:dyDescent="0.2">
      <c r="A275" s="77">
        <v>272</v>
      </c>
      <c r="B275" s="16">
        <v>1.8900000000000001</v>
      </c>
      <c r="C275" s="82">
        <v>95.06</v>
      </c>
      <c r="D275" s="82">
        <v>24.47</v>
      </c>
      <c r="E275" s="82">
        <v>22.47</v>
      </c>
      <c r="F275" s="82">
        <v>28.66</v>
      </c>
      <c r="G275" s="82">
        <v>2.64</v>
      </c>
      <c r="H275" s="82">
        <v>9.52</v>
      </c>
      <c r="I275" s="82">
        <v>319.02999999999997</v>
      </c>
      <c r="J275" s="82">
        <v>10.220000000000001</v>
      </c>
      <c r="K275" s="82">
        <v>23.894792410966929</v>
      </c>
      <c r="L275" s="82">
        <v>729.46</v>
      </c>
    </row>
    <row r="276" spans="1:12" x14ac:dyDescent="0.2">
      <c r="A276" s="77">
        <v>273</v>
      </c>
      <c r="B276" s="16">
        <v>5.36</v>
      </c>
      <c r="C276" s="82">
        <v>91.62</v>
      </c>
      <c r="D276" s="82">
        <v>24.67</v>
      </c>
      <c r="E276" s="82">
        <v>21.78</v>
      </c>
      <c r="F276" s="82">
        <v>28.92</v>
      </c>
      <c r="G276" s="82">
        <v>2.64</v>
      </c>
      <c r="H276" s="82">
        <v>9.35</v>
      </c>
      <c r="I276" s="82">
        <v>357.57</v>
      </c>
      <c r="J276" s="82">
        <v>13.484999999999999</v>
      </c>
      <c r="K276" s="82">
        <v>31.423691061139255</v>
      </c>
      <c r="L276" s="82">
        <v>729.49</v>
      </c>
    </row>
    <row r="277" spans="1:12" x14ac:dyDescent="0.2">
      <c r="A277" s="77">
        <v>274</v>
      </c>
      <c r="B277" s="16">
        <v>7.26</v>
      </c>
      <c r="C277" s="82">
        <v>95</v>
      </c>
      <c r="D277" s="82">
        <v>23.72</v>
      </c>
      <c r="E277" s="82">
        <v>21.82</v>
      </c>
      <c r="F277" s="82">
        <v>27.91</v>
      </c>
      <c r="G277" s="82">
        <v>2.68</v>
      </c>
      <c r="H277" s="82">
        <v>8.83</v>
      </c>
      <c r="I277" s="82">
        <v>311.88</v>
      </c>
      <c r="J277" s="82">
        <v>10.629999999999999</v>
      </c>
      <c r="K277" s="82">
        <v>25.224056878868019</v>
      </c>
      <c r="L277" s="82">
        <v>729</v>
      </c>
    </row>
    <row r="278" spans="1:12" x14ac:dyDescent="0.2">
      <c r="A278" s="77">
        <v>275</v>
      </c>
      <c r="B278" s="16">
        <v>38.405000000000001</v>
      </c>
      <c r="C278" s="82">
        <v>94.01</v>
      </c>
      <c r="D278" s="82">
        <v>24.06</v>
      </c>
      <c r="E278" s="82">
        <v>22.16</v>
      </c>
      <c r="F278" s="82">
        <v>28.44</v>
      </c>
      <c r="G278" s="82">
        <v>2.33</v>
      </c>
      <c r="H278" s="82">
        <v>7.2</v>
      </c>
      <c r="I278" s="82">
        <v>185.01</v>
      </c>
      <c r="J278" s="82">
        <v>12.225000000000001</v>
      </c>
      <c r="K278" s="82">
        <v>27.425097653634367</v>
      </c>
      <c r="L278" s="82">
        <v>729.07</v>
      </c>
    </row>
    <row r="279" spans="1:12" x14ac:dyDescent="0.2">
      <c r="A279" s="77">
        <v>276</v>
      </c>
      <c r="B279" s="16">
        <v>22.515000000000001</v>
      </c>
      <c r="C279" s="82">
        <v>90.04</v>
      </c>
      <c r="D279" s="82">
        <v>24.75</v>
      </c>
      <c r="E279" s="82">
        <v>22.07</v>
      </c>
      <c r="F279" s="82">
        <v>29.73</v>
      </c>
      <c r="G279" s="82">
        <v>2.13</v>
      </c>
      <c r="H279" s="82">
        <v>7.09</v>
      </c>
      <c r="I279" s="82">
        <v>161.65</v>
      </c>
      <c r="J279" s="82">
        <v>16.009999999999998</v>
      </c>
      <c r="K279" s="82">
        <v>36.701004918753725</v>
      </c>
      <c r="L279" s="82">
        <v>729.05</v>
      </c>
    </row>
    <row r="280" spans="1:12" x14ac:dyDescent="0.2">
      <c r="A280" s="77">
        <v>277</v>
      </c>
      <c r="B280" s="16">
        <v>4.43</v>
      </c>
      <c r="C280" s="82">
        <v>89.85</v>
      </c>
      <c r="D280" s="82">
        <v>24.47</v>
      </c>
      <c r="E280" s="82">
        <v>22.09</v>
      </c>
      <c r="F280" s="82">
        <v>29.67</v>
      </c>
      <c r="G280" s="82">
        <v>2.93</v>
      </c>
      <c r="H280" s="82">
        <v>9.57</v>
      </c>
      <c r="I280" s="82">
        <v>150.97999999999999</v>
      </c>
      <c r="J280" s="82">
        <v>15.245000000000001</v>
      </c>
      <c r="K280" s="82">
        <v>35.440860475182888</v>
      </c>
      <c r="L280" s="82">
        <v>729</v>
      </c>
    </row>
    <row r="281" spans="1:12" x14ac:dyDescent="0.2">
      <c r="A281" s="77">
        <v>278</v>
      </c>
      <c r="B281" s="16">
        <v>5.33</v>
      </c>
      <c r="C281" s="82">
        <v>90.13</v>
      </c>
      <c r="D281" s="82">
        <v>24.4</v>
      </c>
      <c r="E281" s="82">
        <v>22.32</v>
      </c>
      <c r="F281" s="82">
        <v>29.08</v>
      </c>
      <c r="G281" s="82">
        <v>3.42</v>
      </c>
      <c r="H281" s="82">
        <v>8.6</v>
      </c>
      <c r="I281" s="82">
        <v>132.88</v>
      </c>
      <c r="J281" s="82">
        <v>14.914999999999999</v>
      </c>
      <c r="K281" s="82">
        <v>34.598892178810047</v>
      </c>
      <c r="L281" s="82">
        <v>729.45</v>
      </c>
    </row>
    <row r="282" spans="1:12" x14ac:dyDescent="0.2">
      <c r="A282" s="77">
        <v>279</v>
      </c>
      <c r="B282" s="16">
        <v>20.189999999999998</v>
      </c>
      <c r="C282" s="82">
        <v>91.48</v>
      </c>
      <c r="D282" s="82">
        <v>24.56</v>
      </c>
      <c r="E282" s="82">
        <v>22.23</v>
      </c>
      <c r="F282" s="82">
        <v>29.14</v>
      </c>
      <c r="G282" s="82">
        <v>3.51</v>
      </c>
      <c r="H282" s="82">
        <v>9.98</v>
      </c>
      <c r="I282" s="82">
        <v>139.9</v>
      </c>
      <c r="J282" s="82">
        <v>13.09</v>
      </c>
      <c r="K282" s="82">
        <v>30.293146663187624</v>
      </c>
      <c r="L282" s="82">
        <v>730.03</v>
      </c>
    </row>
    <row r="283" spans="1:12" x14ac:dyDescent="0.2">
      <c r="A283" s="77">
        <v>280</v>
      </c>
      <c r="B283" s="16">
        <v>10.935</v>
      </c>
      <c r="C283" s="82">
        <v>91.2</v>
      </c>
      <c r="D283" s="82">
        <v>24.84</v>
      </c>
      <c r="E283" s="82">
        <v>22.1</v>
      </c>
      <c r="F283" s="82">
        <v>29.63</v>
      </c>
      <c r="G283" s="82">
        <v>2.58</v>
      </c>
      <c r="H283" s="82">
        <v>8.7799999999999994</v>
      </c>
      <c r="I283" s="82">
        <v>106.99</v>
      </c>
      <c r="J283" s="82">
        <v>14.129999999999999</v>
      </c>
      <c r="K283" s="82">
        <v>33.185387681256465</v>
      </c>
      <c r="L283" s="82">
        <v>729.94</v>
      </c>
    </row>
    <row r="284" spans="1:12" x14ac:dyDescent="0.2">
      <c r="A284" s="77">
        <v>281</v>
      </c>
      <c r="B284" s="16">
        <v>2.3199999999999998</v>
      </c>
      <c r="C284" s="82">
        <v>92.95</v>
      </c>
      <c r="D284" s="82">
        <v>24.66</v>
      </c>
      <c r="E284" s="82">
        <v>22.7</v>
      </c>
      <c r="F284" s="82">
        <v>28.94</v>
      </c>
      <c r="G284" s="82">
        <v>2.82</v>
      </c>
      <c r="H284" s="82">
        <v>7.91</v>
      </c>
      <c r="I284" s="82">
        <v>22.15</v>
      </c>
      <c r="J284" s="82">
        <v>12.97</v>
      </c>
      <c r="K284" s="82">
        <v>30.372634691167406</v>
      </c>
      <c r="L284" s="82">
        <v>729.6</v>
      </c>
    </row>
    <row r="285" spans="1:12" x14ac:dyDescent="0.2">
      <c r="A285" s="77">
        <v>282</v>
      </c>
      <c r="B285" s="16">
        <v>13.93</v>
      </c>
      <c r="C285" s="82">
        <v>93.78</v>
      </c>
      <c r="D285" s="82">
        <v>23.86</v>
      </c>
      <c r="E285" s="82">
        <v>21.62</v>
      </c>
      <c r="F285" s="82">
        <v>27.86</v>
      </c>
      <c r="G285" s="82">
        <v>2.5499999999999998</v>
      </c>
      <c r="H285" s="82">
        <v>8.7799999999999994</v>
      </c>
      <c r="I285" s="82">
        <v>13.74</v>
      </c>
      <c r="J285" s="82">
        <v>9.67</v>
      </c>
      <c r="K285" s="82">
        <v>22.96988008539779</v>
      </c>
      <c r="L285" s="82">
        <v>729.34</v>
      </c>
    </row>
    <row r="286" spans="1:12" x14ac:dyDescent="0.2">
      <c r="A286" s="77">
        <v>283</v>
      </c>
      <c r="B286" s="16">
        <v>25.305</v>
      </c>
      <c r="C286" s="82">
        <v>93.53</v>
      </c>
      <c r="D286" s="82">
        <v>24.08</v>
      </c>
      <c r="E286" s="82">
        <v>21.59</v>
      </c>
      <c r="F286" s="82">
        <v>28.28</v>
      </c>
      <c r="G286" s="82">
        <v>2.04</v>
      </c>
      <c r="H286" s="82">
        <v>8.1300000000000008</v>
      </c>
      <c r="I286" s="82">
        <v>344.3</v>
      </c>
      <c r="J286" s="82">
        <v>11.185</v>
      </c>
      <c r="K286" s="82">
        <v>26.485929323047117</v>
      </c>
      <c r="L286" s="82">
        <v>729.41</v>
      </c>
    </row>
    <row r="287" spans="1:12" x14ac:dyDescent="0.2">
      <c r="A287" s="77">
        <v>284</v>
      </c>
      <c r="B287" s="16">
        <v>15.114999999999998</v>
      </c>
      <c r="C287" s="82">
        <v>93.6</v>
      </c>
      <c r="D287" s="82">
        <v>24.05</v>
      </c>
      <c r="E287" s="82">
        <v>22.08</v>
      </c>
      <c r="F287" s="82">
        <v>29.12</v>
      </c>
      <c r="G287" s="82">
        <v>2.33</v>
      </c>
      <c r="H287" s="82">
        <v>8.8800000000000008</v>
      </c>
      <c r="I287" s="82">
        <v>335.17</v>
      </c>
      <c r="J287" s="82">
        <v>11.535</v>
      </c>
      <c r="K287" s="82">
        <v>26.815545439071993</v>
      </c>
      <c r="L287" s="82">
        <v>729.49</v>
      </c>
    </row>
    <row r="288" spans="1:12" x14ac:dyDescent="0.2">
      <c r="A288" s="77">
        <v>285</v>
      </c>
      <c r="B288" s="16">
        <v>11.734999999999999</v>
      </c>
      <c r="C288" s="82">
        <v>95.02</v>
      </c>
      <c r="D288" s="82">
        <v>24.29</v>
      </c>
      <c r="E288" s="82">
        <v>22.28</v>
      </c>
      <c r="F288" s="82">
        <v>28.88</v>
      </c>
      <c r="G288" s="82">
        <v>2</v>
      </c>
      <c r="H288" s="82">
        <v>6.31</v>
      </c>
      <c r="I288" s="82">
        <v>302.81</v>
      </c>
      <c r="J288" s="82">
        <v>12.055</v>
      </c>
      <c r="K288" s="82">
        <v>28.071369881122195</v>
      </c>
      <c r="L288" s="82">
        <v>729.52</v>
      </c>
    </row>
    <row r="289" spans="1:12" x14ac:dyDescent="0.2">
      <c r="A289" s="77">
        <v>286</v>
      </c>
      <c r="B289" s="16">
        <v>3.2149999999999999</v>
      </c>
      <c r="C289" s="82">
        <v>96.24</v>
      </c>
      <c r="D289" s="82">
        <v>23.97</v>
      </c>
      <c r="E289" s="82">
        <v>22.31</v>
      </c>
      <c r="F289" s="82">
        <v>27.33</v>
      </c>
      <c r="G289" s="82">
        <v>2.64</v>
      </c>
      <c r="H289" s="82">
        <v>7.32</v>
      </c>
      <c r="I289" s="82">
        <v>304.56</v>
      </c>
      <c r="J289" s="82">
        <v>9.34</v>
      </c>
      <c r="K289" s="82">
        <v>21.34383151302869</v>
      </c>
      <c r="L289" s="82">
        <v>729.52</v>
      </c>
    </row>
    <row r="290" spans="1:12" x14ac:dyDescent="0.2">
      <c r="A290" s="77">
        <v>287</v>
      </c>
      <c r="B290" s="16">
        <v>28.990000000000002</v>
      </c>
      <c r="C290" s="82">
        <v>93.43</v>
      </c>
      <c r="D290" s="82">
        <v>24.32</v>
      </c>
      <c r="E290" s="82">
        <v>22.48</v>
      </c>
      <c r="F290" s="82">
        <v>28.54</v>
      </c>
      <c r="G290" s="82">
        <v>2.2599999999999998</v>
      </c>
      <c r="H290" s="82">
        <v>6.47</v>
      </c>
      <c r="I290" s="82">
        <v>34.770000000000003</v>
      </c>
      <c r="J290" s="82">
        <v>9.8650000000000002</v>
      </c>
      <c r="K290" s="82">
        <v>22.454503903985373</v>
      </c>
      <c r="L290" s="82">
        <v>729.59</v>
      </c>
    </row>
    <row r="291" spans="1:12" x14ac:dyDescent="0.2">
      <c r="A291" s="77">
        <v>288</v>
      </c>
      <c r="B291" s="16">
        <v>0.125</v>
      </c>
      <c r="C291" s="82">
        <v>89.46</v>
      </c>
      <c r="D291" s="82">
        <v>25.31</v>
      </c>
      <c r="E291" s="82">
        <v>22.97</v>
      </c>
      <c r="F291" s="82">
        <v>29.93</v>
      </c>
      <c r="G291" s="82">
        <v>2.78</v>
      </c>
      <c r="H291" s="82">
        <v>7.49</v>
      </c>
      <c r="I291" s="82">
        <v>40.17</v>
      </c>
      <c r="J291" s="82">
        <v>15.75</v>
      </c>
      <c r="K291" s="82">
        <v>37.296733128450057</v>
      </c>
      <c r="L291" s="82">
        <v>729.33</v>
      </c>
    </row>
    <row r="292" spans="1:12" x14ac:dyDescent="0.2">
      <c r="A292" s="77">
        <v>289</v>
      </c>
      <c r="B292" s="16">
        <v>11.025</v>
      </c>
      <c r="C292" s="82">
        <v>93.85</v>
      </c>
      <c r="D292" s="82">
        <v>24.75</v>
      </c>
      <c r="E292" s="82">
        <v>23.12</v>
      </c>
      <c r="F292" s="82">
        <v>29.09</v>
      </c>
      <c r="G292" s="82">
        <v>2.7</v>
      </c>
      <c r="H292" s="82">
        <v>9.4</v>
      </c>
      <c r="I292" s="82">
        <v>351.04</v>
      </c>
      <c r="J292" s="82">
        <v>11.094999999999999</v>
      </c>
      <c r="K292" s="82">
        <v>25.732953057999474</v>
      </c>
      <c r="L292" s="82">
        <v>729.14</v>
      </c>
    </row>
    <row r="293" spans="1:12" x14ac:dyDescent="0.2">
      <c r="A293" s="77">
        <v>290</v>
      </c>
      <c r="B293" s="16">
        <v>15.215</v>
      </c>
      <c r="C293" s="82">
        <v>95.05</v>
      </c>
      <c r="D293" s="82">
        <v>24.36</v>
      </c>
      <c r="E293" s="82">
        <v>22.18</v>
      </c>
      <c r="F293" s="82">
        <v>28.45</v>
      </c>
      <c r="G293" s="82">
        <v>2.52</v>
      </c>
      <c r="H293" s="82">
        <v>9.34</v>
      </c>
      <c r="I293" s="82">
        <v>199.73</v>
      </c>
      <c r="J293" s="82">
        <v>11.864999999999998</v>
      </c>
      <c r="K293" s="82">
        <v>27.876537812541308</v>
      </c>
      <c r="L293" s="82">
        <v>729.27</v>
      </c>
    </row>
    <row r="294" spans="1:12" x14ac:dyDescent="0.2">
      <c r="A294" s="77">
        <v>291</v>
      </c>
      <c r="B294" s="16">
        <v>18.635000000000002</v>
      </c>
      <c r="C294" s="82">
        <v>94.16</v>
      </c>
      <c r="D294" s="82">
        <v>24.49</v>
      </c>
      <c r="E294" s="82">
        <v>22.49</v>
      </c>
      <c r="F294" s="82">
        <v>28.84</v>
      </c>
      <c r="G294" s="82">
        <v>2.56</v>
      </c>
      <c r="H294" s="82">
        <v>7.94</v>
      </c>
      <c r="I294" s="82">
        <v>321.89999999999998</v>
      </c>
      <c r="J294" s="82">
        <v>11.91</v>
      </c>
      <c r="K294" s="82">
        <v>27.650601733011804</v>
      </c>
      <c r="L294" s="82">
        <v>729.47</v>
      </c>
    </row>
    <row r="295" spans="1:12" x14ac:dyDescent="0.2">
      <c r="A295" s="77">
        <v>292</v>
      </c>
      <c r="B295" s="16">
        <v>14.600000000000001</v>
      </c>
      <c r="C295" s="82">
        <v>92.99</v>
      </c>
      <c r="D295" s="82">
        <v>24.82</v>
      </c>
      <c r="E295" s="82">
        <v>22.85</v>
      </c>
      <c r="F295" s="82">
        <v>29.46</v>
      </c>
      <c r="G295" s="82">
        <v>2.35</v>
      </c>
      <c r="H295" s="82">
        <v>7.88</v>
      </c>
      <c r="I295" s="82">
        <v>288.42</v>
      </c>
      <c r="J295" s="82">
        <v>13.815</v>
      </c>
      <c r="K295" s="82">
        <v>32.70586751246536</v>
      </c>
      <c r="L295" s="82">
        <v>729.51</v>
      </c>
    </row>
    <row r="296" spans="1:12" x14ac:dyDescent="0.2">
      <c r="A296" s="77">
        <v>293</v>
      </c>
      <c r="B296" s="16">
        <v>5.59</v>
      </c>
      <c r="C296" s="82">
        <v>93.16</v>
      </c>
      <c r="D296" s="82">
        <v>24.79</v>
      </c>
      <c r="E296" s="82">
        <v>22.74</v>
      </c>
      <c r="F296" s="82">
        <v>28.6</v>
      </c>
      <c r="G296" s="82">
        <v>2.75</v>
      </c>
      <c r="H296" s="82">
        <v>8.09</v>
      </c>
      <c r="I296" s="82">
        <v>338.38</v>
      </c>
      <c r="J296" s="82">
        <v>13.155000000000001</v>
      </c>
      <c r="K296" s="82">
        <v>30.247786647220902</v>
      </c>
      <c r="L296" s="82">
        <v>729.03</v>
      </c>
    </row>
    <row r="297" spans="1:12" x14ac:dyDescent="0.2">
      <c r="A297" s="77">
        <v>294</v>
      </c>
      <c r="B297" s="16">
        <v>5.28</v>
      </c>
      <c r="C297" s="82">
        <v>95.62</v>
      </c>
      <c r="D297" s="82">
        <v>24.52</v>
      </c>
      <c r="E297" s="82">
        <v>22.69</v>
      </c>
      <c r="F297" s="82">
        <v>28.18</v>
      </c>
      <c r="G297" s="82">
        <v>2.1800000000000002</v>
      </c>
      <c r="H297" s="82">
        <v>8.32</v>
      </c>
      <c r="I297" s="82">
        <v>279.57</v>
      </c>
      <c r="J297" s="82">
        <v>11.22</v>
      </c>
      <c r="K297" s="82">
        <v>25.938153130229903</v>
      </c>
      <c r="L297" s="82">
        <v>729.08</v>
      </c>
    </row>
    <row r="298" spans="1:12" x14ac:dyDescent="0.2">
      <c r="A298" s="77">
        <v>295</v>
      </c>
      <c r="B298" s="16">
        <v>30.009999999999998</v>
      </c>
      <c r="C298" s="82">
        <v>95.18</v>
      </c>
      <c r="D298" s="82">
        <v>24.53</v>
      </c>
      <c r="E298" s="82">
        <v>22.25</v>
      </c>
      <c r="F298" s="82">
        <v>29.83</v>
      </c>
      <c r="G298" s="82">
        <v>2.17</v>
      </c>
      <c r="H298" s="82">
        <v>11.98</v>
      </c>
      <c r="I298" s="82">
        <v>46.29</v>
      </c>
      <c r="J298" s="82">
        <v>10.565</v>
      </c>
      <c r="K298" s="82">
        <v>24.446024605000659</v>
      </c>
      <c r="L298" s="82">
        <v>729.12</v>
      </c>
    </row>
    <row r="299" spans="1:12" x14ac:dyDescent="0.2">
      <c r="A299" s="77">
        <v>296</v>
      </c>
      <c r="B299" s="16">
        <v>5.375</v>
      </c>
      <c r="C299" s="82">
        <v>95.67</v>
      </c>
      <c r="D299" s="82">
        <v>24.46</v>
      </c>
      <c r="E299" s="82">
        <v>22.81</v>
      </c>
      <c r="F299" s="82">
        <v>28.34</v>
      </c>
      <c r="G299" s="82">
        <v>2.2999999999999998</v>
      </c>
      <c r="H299" s="82">
        <v>6.78</v>
      </c>
      <c r="I299" s="82">
        <v>342.2</v>
      </c>
      <c r="J299" s="82">
        <v>11.175000000000001</v>
      </c>
      <c r="K299" s="82">
        <v>26.062137173872284</v>
      </c>
      <c r="L299" s="82">
        <v>729.4</v>
      </c>
    </row>
    <row r="300" spans="1:12" x14ac:dyDescent="0.2">
      <c r="A300" s="77">
        <v>297</v>
      </c>
      <c r="B300" s="16">
        <v>14.53</v>
      </c>
      <c r="C300" s="82">
        <v>97.33</v>
      </c>
      <c r="D300" s="82">
        <v>23.76</v>
      </c>
      <c r="E300" s="82">
        <v>22.22</v>
      </c>
      <c r="F300" s="82">
        <v>27.97</v>
      </c>
      <c r="G300" s="82">
        <v>2.97</v>
      </c>
      <c r="H300" s="82">
        <v>9.11</v>
      </c>
      <c r="I300" s="82">
        <v>175</v>
      </c>
      <c r="J300" s="82">
        <v>9.44</v>
      </c>
      <c r="K300" s="82">
        <v>22.045831760132781</v>
      </c>
      <c r="L300" s="82">
        <v>729.77</v>
      </c>
    </row>
    <row r="301" spans="1:12" x14ac:dyDescent="0.2">
      <c r="A301" s="77">
        <v>298</v>
      </c>
      <c r="B301" s="16">
        <v>2.7050000000000001</v>
      </c>
      <c r="C301" s="82">
        <v>93.24</v>
      </c>
      <c r="D301" s="82">
        <v>24.29</v>
      </c>
      <c r="E301" s="82">
        <v>22.1</v>
      </c>
      <c r="F301" s="82">
        <v>28.73</v>
      </c>
      <c r="G301" s="82">
        <v>3</v>
      </c>
      <c r="H301" s="82">
        <v>8.7200000000000006</v>
      </c>
      <c r="I301" s="82">
        <v>170.89</v>
      </c>
      <c r="J301" s="82">
        <v>15.015000000000001</v>
      </c>
      <c r="K301" s="82">
        <v>34.607532181851319</v>
      </c>
      <c r="L301" s="82">
        <v>729.86</v>
      </c>
    </row>
    <row r="302" spans="1:12" x14ac:dyDescent="0.2">
      <c r="A302" s="77">
        <v>299</v>
      </c>
      <c r="B302" s="16">
        <v>2.11</v>
      </c>
      <c r="C302" s="82">
        <v>92.08</v>
      </c>
      <c r="D302" s="82">
        <v>24.35</v>
      </c>
      <c r="E302" s="82">
        <v>22.05</v>
      </c>
      <c r="F302" s="82">
        <v>29.21</v>
      </c>
      <c r="G302" s="82">
        <v>2.5499999999999998</v>
      </c>
      <c r="H302" s="82">
        <v>9.25</v>
      </c>
      <c r="I302" s="82">
        <v>176.97</v>
      </c>
      <c r="J302" s="82">
        <v>15.59</v>
      </c>
      <c r="K302" s="82">
        <v>36.357564797862807</v>
      </c>
      <c r="L302" s="82">
        <v>729.76</v>
      </c>
    </row>
    <row r="303" spans="1:12" x14ac:dyDescent="0.2">
      <c r="A303" s="77">
        <v>300</v>
      </c>
      <c r="B303" s="16">
        <v>0.755</v>
      </c>
      <c r="C303" s="82">
        <v>91.45</v>
      </c>
      <c r="D303" s="82">
        <v>23.99</v>
      </c>
      <c r="E303" s="82">
        <v>21.84</v>
      </c>
      <c r="F303" s="82">
        <v>28.6</v>
      </c>
      <c r="G303" s="82">
        <v>2.19</v>
      </c>
      <c r="H303" s="82">
        <v>7.94</v>
      </c>
      <c r="I303" s="82">
        <v>117.5</v>
      </c>
      <c r="J303" s="82">
        <v>11.86</v>
      </c>
      <c r="K303" s="82">
        <v>27.742185765249392</v>
      </c>
      <c r="L303" s="82">
        <v>729.92</v>
      </c>
    </row>
    <row r="304" spans="1:12" x14ac:dyDescent="0.2">
      <c r="A304" s="77">
        <v>301</v>
      </c>
      <c r="B304" s="16">
        <v>3.7949999999999999</v>
      </c>
      <c r="C304" s="82">
        <v>92.75</v>
      </c>
      <c r="D304" s="82">
        <v>23.46</v>
      </c>
      <c r="E304" s="82">
        <v>21.5</v>
      </c>
      <c r="F304" s="82">
        <v>26.81</v>
      </c>
      <c r="G304" s="82">
        <v>2.5499999999999998</v>
      </c>
      <c r="H304" s="82">
        <v>8.14</v>
      </c>
      <c r="I304" s="82">
        <v>44.48</v>
      </c>
      <c r="J304" s="82">
        <v>9.4549999999999983</v>
      </c>
      <c r="K304" s="82">
        <v>21.20818346528058</v>
      </c>
      <c r="L304" s="82">
        <v>730.28</v>
      </c>
    </row>
    <row r="305" spans="1:12" x14ac:dyDescent="0.2">
      <c r="A305" s="77">
        <v>302</v>
      </c>
      <c r="B305" s="16">
        <v>15.36</v>
      </c>
      <c r="C305" s="82">
        <v>92.37</v>
      </c>
      <c r="D305" s="82">
        <v>24.23</v>
      </c>
      <c r="E305" s="82">
        <v>22.03</v>
      </c>
      <c r="F305" s="82">
        <v>29.4</v>
      </c>
      <c r="G305" s="82">
        <v>2.2599999999999998</v>
      </c>
      <c r="H305" s="82">
        <v>6.64</v>
      </c>
      <c r="I305" s="82">
        <v>130.13</v>
      </c>
      <c r="J305" s="82">
        <v>14.205</v>
      </c>
      <c r="K305" s="82">
        <v>32.759435531321301</v>
      </c>
      <c r="L305" s="82">
        <v>730.34</v>
      </c>
    </row>
    <row r="306" spans="1:12" x14ac:dyDescent="0.2">
      <c r="A306" s="77">
        <v>303</v>
      </c>
      <c r="B306" s="16">
        <v>6.625</v>
      </c>
      <c r="C306" s="82">
        <v>93.66</v>
      </c>
      <c r="D306" s="82">
        <v>24.1</v>
      </c>
      <c r="E306" s="82">
        <v>22.07</v>
      </c>
      <c r="F306" s="82">
        <v>27.72</v>
      </c>
      <c r="G306" s="82">
        <v>2.2999999999999998</v>
      </c>
      <c r="H306" s="82">
        <v>8.51</v>
      </c>
      <c r="I306" s="82">
        <v>10.29</v>
      </c>
      <c r="J306" s="82">
        <v>9.0250000000000004</v>
      </c>
      <c r="K306" s="82">
        <v>21.155047446576699</v>
      </c>
      <c r="L306" s="82">
        <v>730.43</v>
      </c>
    </row>
    <row r="307" spans="1:12" x14ac:dyDescent="0.2">
      <c r="A307" s="77">
        <v>304</v>
      </c>
      <c r="B307" s="16">
        <v>7.6950000000000003</v>
      </c>
      <c r="C307" s="82">
        <v>93.8</v>
      </c>
      <c r="D307" s="82">
        <v>24.18</v>
      </c>
      <c r="E307" s="82">
        <v>21.97</v>
      </c>
      <c r="F307" s="82">
        <v>29.02</v>
      </c>
      <c r="G307" s="82">
        <v>2.38</v>
      </c>
      <c r="H307" s="82">
        <v>7.01</v>
      </c>
      <c r="I307" s="82">
        <v>340.94</v>
      </c>
      <c r="J307" s="82">
        <v>11.375</v>
      </c>
      <c r="K307" s="82">
        <v>26.403417294002889</v>
      </c>
      <c r="L307" s="82">
        <v>730.35</v>
      </c>
    </row>
    <row r="308" spans="1:12" x14ac:dyDescent="0.2">
      <c r="A308" s="77">
        <v>305</v>
      </c>
      <c r="B308" s="16">
        <v>6.2349999999999994</v>
      </c>
      <c r="C308" s="82">
        <v>95.59</v>
      </c>
      <c r="D308" s="82">
        <v>23.92</v>
      </c>
      <c r="E308" s="82">
        <v>21.98</v>
      </c>
      <c r="F308" s="82">
        <v>27.41</v>
      </c>
      <c r="G308" s="82">
        <v>2.57</v>
      </c>
      <c r="H308" s="82">
        <v>8.02</v>
      </c>
      <c r="I308" s="82">
        <v>336.75</v>
      </c>
      <c r="J308" s="82">
        <v>10.774999999999999</v>
      </c>
      <c r="K308" s="82">
        <v>24.887096760258061</v>
      </c>
      <c r="L308" s="82">
        <v>729.84</v>
      </c>
    </row>
    <row r="309" spans="1:12" x14ac:dyDescent="0.2">
      <c r="A309" s="77">
        <v>306</v>
      </c>
      <c r="B309" s="16">
        <v>8.09</v>
      </c>
      <c r="C309" s="82">
        <v>92.55</v>
      </c>
      <c r="D309" s="82">
        <v>24.27</v>
      </c>
      <c r="E309" s="82">
        <v>22.16</v>
      </c>
      <c r="F309" s="82">
        <v>28.41</v>
      </c>
      <c r="G309" s="82">
        <v>1.72</v>
      </c>
      <c r="H309" s="82">
        <v>6.18</v>
      </c>
      <c r="I309" s="82">
        <v>186.91</v>
      </c>
      <c r="J309" s="82">
        <v>10.515000000000001</v>
      </c>
      <c r="K309" s="82">
        <v>24.525080632828384</v>
      </c>
      <c r="L309" s="82">
        <v>729.8</v>
      </c>
    </row>
    <row r="310" spans="1:12" x14ac:dyDescent="0.2">
      <c r="A310" s="77">
        <v>307</v>
      </c>
      <c r="B310" s="16">
        <v>21.95</v>
      </c>
      <c r="C310" s="82">
        <v>90.93</v>
      </c>
      <c r="D310" s="82">
        <v>24.29</v>
      </c>
      <c r="E310" s="82">
        <v>21.79</v>
      </c>
      <c r="F310" s="82">
        <v>29.09</v>
      </c>
      <c r="G310" s="82">
        <v>2.1</v>
      </c>
      <c r="H310" s="82">
        <v>6.7</v>
      </c>
      <c r="I310" s="82">
        <v>149.31</v>
      </c>
      <c r="J310" s="82">
        <v>14.645</v>
      </c>
      <c r="K310" s="82">
        <v>33.754763881676887</v>
      </c>
      <c r="L310" s="82">
        <v>729.77</v>
      </c>
    </row>
    <row r="311" spans="1:12" x14ac:dyDescent="0.2">
      <c r="A311" s="77">
        <v>308</v>
      </c>
      <c r="B311" s="16">
        <v>25.515000000000001</v>
      </c>
      <c r="C311" s="82">
        <v>94.08</v>
      </c>
      <c r="D311" s="82">
        <v>23.82</v>
      </c>
      <c r="E311" s="82">
        <v>22.13</v>
      </c>
      <c r="F311" s="82">
        <v>28.91</v>
      </c>
      <c r="G311" s="82">
        <v>1.85</v>
      </c>
      <c r="H311" s="82">
        <v>8.1300000000000008</v>
      </c>
      <c r="I311" s="82">
        <v>286.42</v>
      </c>
      <c r="J311" s="82">
        <v>10.870000000000001</v>
      </c>
      <c r="K311" s="82">
        <v>24.952760783371794</v>
      </c>
      <c r="L311" s="82">
        <v>729.7</v>
      </c>
    </row>
    <row r="312" spans="1:12" x14ac:dyDescent="0.2">
      <c r="A312" s="77">
        <v>309</v>
      </c>
      <c r="B312" s="16">
        <v>21.454999999999998</v>
      </c>
      <c r="C312" s="82">
        <v>91.25</v>
      </c>
      <c r="D312" s="82">
        <v>24.12</v>
      </c>
      <c r="E312" s="82">
        <v>22.19</v>
      </c>
      <c r="F312" s="82">
        <v>28.82</v>
      </c>
      <c r="G312" s="82">
        <v>1.74</v>
      </c>
      <c r="H312" s="82">
        <v>8.0399999999999991</v>
      </c>
      <c r="I312" s="82">
        <v>282.36</v>
      </c>
      <c r="J312" s="82">
        <v>11.79</v>
      </c>
      <c r="K312" s="82">
        <v>27.001305504459534</v>
      </c>
      <c r="L312" s="82">
        <v>730.16</v>
      </c>
    </row>
    <row r="313" spans="1:12" x14ac:dyDescent="0.2">
      <c r="A313" s="77">
        <v>310</v>
      </c>
      <c r="B313" s="16">
        <v>7.3550000000000004</v>
      </c>
      <c r="C313" s="82">
        <v>93.74</v>
      </c>
      <c r="D313" s="82">
        <v>24.14</v>
      </c>
      <c r="E313" s="82">
        <v>22.34</v>
      </c>
      <c r="F313" s="82">
        <v>28.51</v>
      </c>
      <c r="G313" s="82">
        <v>2.29</v>
      </c>
      <c r="H313" s="82">
        <v>8.2799999999999994</v>
      </c>
      <c r="I313" s="82">
        <v>354.06</v>
      </c>
      <c r="J313" s="82">
        <v>13.48</v>
      </c>
      <c r="K313" s="82">
        <v>30.6214667787563</v>
      </c>
      <c r="L313" s="82">
        <v>730.47</v>
      </c>
    </row>
    <row r="314" spans="1:12" x14ac:dyDescent="0.2">
      <c r="A314" s="77">
        <v>311</v>
      </c>
      <c r="B314" s="16">
        <v>5.7550000000000008</v>
      </c>
      <c r="C314" s="82">
        <v>94.76</v>
      </c>
      <c r="D314" s="82">
        <v>23.39</v>
      </c>
      <c r="E314" s="82">
        <v>21.57</v>
      </c>
      <c r="F314" s="82">
        <v>27.39</v>
      </c>
      <c r="G314" s="82">
        <v>2.79</v>
      </c>
      <c r="H314" s="82">
        <v>8.23</v>
      </c>
      <c r="I314" s="82">
        <v>330.5</v>
      </c>
      <c r="J314" s="82">
        <v>12.074999999999999</v>
      </c>
      <c r="K314" s="82">
        <v>26.561097349506266</v>
      </c>
      <c r="L314" s="82">
        <v>729.86</v>
      </c>
    </row>
    <row r="315" spans="1:12" x14ac:dyDescent="0.2">
      <c r="A315" s="77">
        <v>312</v>
      </c>
      <c r="B315" s="16">
        <v>45.975000000000001</v>
      </c>
      <c r="C315" s="82">
        <v>95.65</v>
      </c>
      <c r="D315" s="82">
        <v>23.31</v>
      </c>
      <c r="E315" s="82">
        <v>21.2</v>
      </c>
      <c r="F315" s="82">
        <v>26.6</v>
      </c>
      <c r="G315" s="82">
        <v>2.95</v>
      </c>
      <c r="H315" s="82">
        <v>10.61</v>
      </c>
      <c r="I315" s="82">
        <v>327.99</v>
      </c>
      <c r="J315" s="82">
        <v>10.42</v>
      </c>
      <c r="K315" s="82">
        <v>24.877592756912648</v>
      </c>
      <c r="L315" s="82">
        <v>729.39</v>
      </c>
    </row>
    <row r="316" spans="1:12" x14ac:dyDescent="0.2">
      <c r="A316" s="77">
        <v>313</v>
      </c>
      <c r="B316" s="16">
        <v>10.835000000000001</v>
      </c>
      <c r="C316" s="82">
        <v>95.71</v>
      </c>
      <c r="D316" s="82">
        <v>23.34</v>
      </c>
      <c r="E316" s="82">
        <v>21.41</v>
      </c>
      <c r="F316" s="82">
        <v>26.15</v>
      </c>
      <c r="G316" s="82">
        <v>2.75</v>
      </c>
      <c r="H316" s="82">
        <v>7.96</v>
      </c>
      <c r="I316" s="82">
        <v>311.08</v>
      </c>
      <c r="J316" s="82">
        <v>10.82</v>
      </c>
      <c r="K316" s="82">
        <v>23.850728395456393</v>
      </c>
      <c r="L316" s="82">
        <v>729.64</v>
      </c>
    </row>
    <row r="317" spans="1:12" x14ac:dyDescent="0.2">
      <c r="A317" s="77">
        <v>314</v>
      </c>
      <c r="B317" s="16">
        <v>0.33499999999999996</v>
      </c>
      <c r="C317" s="82">
        <v>93.91</v>
      </c>
      <c r="D317" s="82">
        <v>23.94</v>
      </c>
      <c r="E317" s="82">
        <v>22.4</v>
      </c>
      <c r="F317" s="82">
        <v>27.73</v>
      </c>
      <c r="G317" s="82">
        <v>2.69</v>
      </c>
      <c r="H317" s="82">
        <v>7.68</v>
      </c>
      <c r="I317" s="82">
        <v>310.17</v>
      </c>
      <c r="J317" s="82">
        <v>12.920000000000002</v>
      </c>
      <c r="K317" s="82">
        <v>29.442538363773501</v>
      </c>
      <c r="L317" s="82">
        <v>729.39</v>
      </c>
    </row>
    <row r="318" spans="1:12" x14ac:dyDescent="0.2">
      <c r="A318" s="77">
        <v>315</v>
      </c>
      <c r="B318" s="16">
        <v>7.0600000000000005</v>
      </c>
      <c r="C318" s="82">
        <v>95.34</v>
      </c>
      <c r="D318" s="82">
        <v>23.97</v>
      </c>
      <c r="E318" s="82">
        <v>22.37</v>
      </c>
      <c r="F318" s="82">
        <v>27.73</v>
      </c>
      <c r="G318" s="82">
        <v>2.72</v>
      </c>
      <c r="H318" s="82">
        <v>7.59</v>
      </c>
      <c r="I318" s="82">
        <v>314.38</v>
      </c>
      <c r="J318" s="82">
        <v>11.705</v>
      </c>
      <c r="K318" s="82">
        <v>26.502777328977619</v>
      </c>
      <c r="L318" s="82">
        <v>729.27</v>
      </c>
    </row>
    <row r="319" spans="1:12" x14ac:dyDescent="0.2">
      <c r="A319" s="77">
        <v>316</v>
      </c>
      <c r="B319" s="16">
        <v>9.0749999999999993</v>
      </c>
      <c r="C319" s="82">
        <v>93.15</v>
      </c>
      <c r="D319" s="82">
        <v>24.26</v>
      </c>
      <c r="E319" s="82">
        <v>22.08</v>
      </c>
      <c r="F319" s="82">
        <v>28.28</v>
      </c>
      <c r="G319" s="82">
        <v>2.5</v>
      </c>
      <c r="H319" s="82">
        <v>7.64</v>
      </c>
      <c r="I319" s="82">
        <v>355.44</v>
      </c>
      <c r="J319" s="82">
        <v>12.204999999999998</v>
      </c>
      <c r="K319" s="82">
        <v>27.882153814518144</v>
      </c>
      <c r="L319" s="82">
        <v>728.93</v>
      </c>
    </row>
    <row r="320" spans="1:12" x14ac:dyDescent="0.2">
      <c r="A320" s="77">
        <v>317</v>
      </c>
      <c r="B320" s="16">
        <v>35.04</v>
      </c>
      <c r="C320" s="82">
        <v>98.3</v>
      </c>
      <c r="D320" s="82">
        <v>23.53</v>
      </c>
      <c r="E320" s="82">
        <v>22.18</v>
      </c>
      <c r="F320" s="82">
        <v>26.49</v>
      </c>
      <c r="G320" s="82">
        <v>2.66</v>
      </c>
      <c r="H320" s="82">
        <v>9.1300000000000008</v>
      </c>
      <c r="I320" s="82">
        <v>296.76</v>
      </c>
      <c r="J320" s="82">
        <v>8.01</v>
      </c>
      <c r="K320" s="82">
        <v>18.515526517465332</v>
      </c>
      <c r="L320" s="82">
        <v>728.89</v>
      </c>
    </row>
    <row r="321" spans="1:12" x14ac:dyDescent="0.2">
      <c r="A321" s="77">
        <v>318</v>
      </c>
      <c r="B321" s="16">
        <v>6.6050000000000004</v>
      </c>
      <c r="C321" s="82">
        <v>97.19</v>
      </c>
      <c r="D321" s="82">
        <v>23.63</v>
      </c>
      <c r="E321" s="82">
        <v>22.16</v>
      </c>
      <c r="F321" s="82">
        <v>27.15</v>
      </c>
      <c r="G321" s="82">
        <v>2.67</v>
      </c>
      <c r="H321" s="82">
        <v>7.12</v>
      </c>
      <c r="I321" s="82">
        <v>289.60000000000002</v>
      </c>
      <c r="J321" s="82">
        <v>8.49</v>
      </c>
      <c r="K321" s="82">
        <v>19.242582773389135</v>
      </c>
      <c r="L321" s="82">
        <v>728.94</v>
      </c>
    </row>
    <row r="322" spans="1:12" x14ac:dyDescent="0.2">
      <c r="A322" s="77">
        <v>319</v>
      </c>
      <c r="B322" s="16">
        <v>15.96</v>
      </c>
      <c r="C322" s="82">
        <v>97.66</v>
      </c>
      <c r="D322" s="82">
        <v>23.19</v>
      </c>
      <c r="E322" s="82">
        <v>21.65</v>
      </c>
      <c r="F322" s="82">
        <v>26.82</v>
      </c>
      <c r="G322" s="82">
        <v>2.67</v>
      </c>
      <c r="H322" s="82">
        <v>8.57</v>
      </c>
      <c r="I322" s="82">
        <v>279.86</v>
      </c>
      <c r="J322" s="82">
        <v>8.07</v>
      </c>
      <c r="K322" s="82">
        <v>18.823542625887004</v>
      </c>
      <c r="L322" s="82">
        <v>729.13</v>
      </c>
    </row>
    <row r="323" spans="1:12" x14ac:dyDescent="0.2">
      <c r="A323" s="77">
        <v>320</v>
      </c>
      <c r="B323" s="16">
        <v>34.185000000000002</v>
      </c>
      <c r="C323" s="82">
        <v>97.78</v>
      </c>
      <c r="D323" s="82">
        <v>22.65</v>
      </c>
      <c r="E323" s="82">
        <v>21.55</v>
      </c>
      <c r="F323" s="82">
        <v>25.01</v>
      </c>
      <c r="G323" s="82">
        <v>2.48</v>
      </c>
      <c r="H323" s="82">
        <v>7.99</v>
      </c>
      <c r="I323" s="82">
        <v>190.96</v>
      </c>
      <c r="J323" s="82">
        <v>5.0850000000000009</v>
      </c>
      <c r="K323" s="82">
        <v>12.1068042615951</v>
      </c>
      <c r="L323" s="82">
        <v>729.12</v>
      </c>
    </row>
    <row r="324" spans="1:12" x14ac:dyDescent="0.2">
      <c r="A324" s="77">
        <v>321</v>
      </c>
      <c r="B324" s="16">
        <v>32.774999999999999</v>
      </c>
      <c r="C324" s="82">
        <v>96.41</v>
      </c>
      <c r="D324" s="82">
        <v>22.72</v>
      </c>
      <c r="E324" s="82">
        <v>21.13</v>
      </c>
      <c r="F324" s="82">
        <v>27.07</v>
      </c>
      <c r="G324" s="82">
        <v>2.71</v>
      </c>
      <c r="H324" s="82">
        <v>9.68</v>
      </c>
      <c r="I324" s="82">
        <v>201.08</v>
      </c>
      <c r="J324" s="82">
        <v>9.1849999999999987</v>
      </c>
      <c r="K324" s="82">
        <v>20.828455331616276</v>
      </c>
      <c r="L324" s="82">
        <v>728.94</v>
      </c>
    </row>
    <row r="325" spans="1:12" x14ac:dyDescent="0.2">
      <c r="A325" s="77">
        <v>322</v>
      </c>
      <c r="B325" s="16">
        <v>10.275</v>
      </c>
      <c r="C325" s="82">
        <v>94.36</v>
      </c>
      <c r="D325" s="82">
        <v>23.1</v>
      </c>
      <c r="E325" s="82">
        <v>21.4</v>
      </c>
      <c r="F325" s="82">
        <v>26.99</v>
      </c>
      <c r="G325" s="82">
        <v>2.88</v>
      </c>
      <c r="H325" s="82">
        <v>8.92</v>
      </c>
      <c r="I325" s="82">
        <v>214.5</v>
      </c>
      <c r="J325" s="82">
        <v>13.1</v>
      </c>
      <c r="K325" s="82">
        <v>29.402362349631542</v>
      </c>
      <c r="L325" s="82">
        <v>728.74</v>
      </c>
    </row>
    <row r="326" spans="1:12" x14ac:dyDescent="0.2">
      <c r="A326" s="77">
        <v>323</v>
      </c>
      <c r="B326" s="16">
        <v>10.7</v>
      </c>
      <c r="C326" s="82">
        <v>94.4</v>
      </c>
      <c r="D326" s="82">
        <v>23.38</v>
      </c>
      <c r="E326" s="82">
        <v>21.47</v>
      </c>
      <c r="F326" s="82">
        <v>27.65</v>
      </c>
      <c r="G326" s="82">
        <v>2.61</v>
      </c>
      <c r="H326" s="82">
        <v>7.3</v>
      </c>
      <c r="I326" s="82">
        <v>189.09</v>
      </c>
      <c r="J326" s="82">
        <v>13.26</v>
      </c>
      <c r="K326" s="82">
        <v>30.348442682651822</v>
      </c>
      <c r="L326" s="82">
        <v>729.05</v>
      </c>
    </row>
    <row r="327" spans="1:12" x14ac:dyDescent="0.2">
      <c r="A327" s="77">
        <v>324</v>
      </c>
      <c r="B327" s="16">
        <v>4.7850000000000001</v>
      </c>
      <c r="C327" s="82">
        <v>93.02</v>
      </c>
      <c r="D327" s="82">
        <v>23.71</v>
      </c>
      <c r="E327" s="82">
        <v>21.47</v>
      </c>
      <c r="F327" s="82">
        <v>27.95</v>
      </c>
      <c r="G327" s="82">
        <v>2.56</v>
      </c>
      <c r="H327" s="82">
        <v>7.25</v>
      </c>
      <c r="I327" s="82">
        <v>192.05</v>
      </c>
      <c r="J327" s="82">
        <v>14.629999999999999</v>
      </c>
      <c r="K327" s="82">
        <v>32.124827307939213</v>
      </c>
      <c r="L327" s="82">
        <v>729.08</v>
      </c>
    </row>
    <row r="328" spans="1:12" x14ac:dyDescent="0.2">
      <c r="A328" s="77">
        <v>325</v>
      </c>
      <c r="B328" s="16">
        <v>19.5</v>
      </c>
      <c r="C328" s="82">
        <v>93.54</v>
      </c>
      <c r="D328" s="82">
        <v>23.81</v>
      </c>
      <c r="E328" s="82">
        <v>21.89</v>
      </c>
      <c r="F328" s="82">
        <v>28.38</v>
      </c>
      <c r="G328" s="82">
        <v>2.77</v>
      </c>
      <c r="H328" s="82">
        <v>8.64</v>
      </c>
      <c r="I328" s="82">
        <v>251.69</v>
      </c>
      <c r="J328" s="82">
        <v>13.864999999999998</v>
      </c>
      <c r="K328" s="82">
        <v>31.428443062811954</v>
      </c>
      <c r="L328" s="82">
        <v>729.06</v>
      </c>
    </row>
    <row r="329" spans="1:12" x14ac:dyDescent="0.2">
      <c r="A329" s="77">
        <v>326</v>
      </c>
      <c r="B329" s="16">
        <v>52.08</v>
      </c>
      <c r="C329" s="82">
        <v>95.73</v>
      </c>
      <c r="D329" s="82">
        <v>23.26</v>
      </c>
      <c r="E329" s="82">
        <v>21.69</v>
      </c>
      <c r="F329" s="82">
        <v>26.16</v>
      </c>
      <c r="G329" s="82">
        <v>2.99</v>
      </c>
      <c r="H329" s="82">
        <v>7.82</v>
      </c>
      <c r="I329" s="82">
        <v>294.32</v>
      </c>
      <c r="J329" s="82">
        <v>8.4450000000000003</v>
      </c>
      <c r="K329" s="82">
        <v>19.885398999660445</v>
      </c>
      <c r="L329" s="82">
        <v>729.17</v>
      </c>
    </row>
    <row r="330" spans="1:12" x14ac:dyDescent="0.2">
      <c r="A330" s="77">
        <v>327</v>
      </c>
      <c r="B330" s="16">
        <v>51.59</v>
      </c>
      <c r="C330" s="82">
        <v>94.91</v>
      </c>
      <c r="D330" s="82">
        <v>23.22</v>
      </c>
      <c r="E330" s="82">
        <v>21.33</v>
      </c>
      <c r="F330" s="82">
        <v>26.55</v>
      </c>
      <c r="G330" s="82">
        <v>4.0999999999999996</v>
      </c>
      <c r="H330" s="82">
        <v>10.9</v>
      </c>
      <c r="I330" s="82">
        <v>304.95</v>
      </c>
      <c r="J330" s="82">
        <v>9.9750000000000014</v>
      </c>
      <c r="K330" s="82">
        <v>23.210936170249528</v>
      </c>
      <c r="L330" s="82">
        <v>728.65</v>
      </c>
    </row>
    <row r="331" spans="1:12" x14ac:dyDescent="0.2">
      <c r="A331" s="77">
        <v>328</v>
      </c>
      <c r="B331" s="16">
        <v>8.6950000000000003</v>
      </c>
      <c r="C331" s="82">
        <v>96.43</v>
      </c>
      <c r="D331" s="82">
        <v>22.71</v>
      </c>
      <c r="E331" s="82">
        <v>21.23</v>
      </c>
      <c r="F331" s="82">
        <v>25.81</v>
      </c>
      <c r="G331" s="82">
        <v>3.07</v>
      </c>
      <c r="H331" s="82">
        <v>9.65</v>
      </c>
      <c r="I331" s="82">
        <v>290.33999999999997</v>
      </c>
      <c r="J331" s="82">
        <v>7.1550000000000002</v>
      </c>
      <c r="K331" s="82">
        <v>16.873493939469867</v>
      </c>
      <c r="L331" s="82">
        <v>729.31</v>
      </c>
    </row>
    <row r="332" spans="1:12" x14ac:dyDescent="0.2">
      <c r="A332" s="77">
        <v>329</v>
      </c>
      <c r="B332" s="16">
        <v>3.9349999999999996</v>
      </c>
      <c r="C332" s="82">
        <v>93.12</v>
      </c>
      <c r="D332" s="82">
        <v>24.25</v>
      </c>
      <c r="E332" s="82">
        <v>21.98</v>
      </c>
      <c r="F332" s="82">
        <v>28.7</v>
      </c>
      <c r="G332" s="82">
        <v>3.16</v>
      </c>
      <c r="H332" s="82">
        <v>8.94</v>
      </c>
      <c r="I332" s="82">
        <v>42.59</v>
      </c>
      <c r="J332" s="82">
        <v>13.86</v>
      </c>
      <c r="K332" s="82">
        <v>31.202506983282454</v>
      </c>
      <c r="L332" s="82">
        <v>729.44</v>
      </c>
    </row>
    <row r="333" spans="1:12" x14ac:dyDescent="0.2">
      <c r="A333" s="77">
        <v>330</v>
      </c>
      <c r="B333" s="16">
        <v>2.54</v>
      </c>
      <c r="C333" s="82">
        <v>93.93</v>
      </c>
      <c r="D333" s="82">
        <v>24.39</v>
      </c>
      <c r="E333" s="82">
        <v>22.85</v>
      </c>
      <c r="F333" s="82">
        <v>27.89</v>
      </c>
      <c r="G333" s="82">
        <v>2.99</v>
      </c>
      <c r="H333" s="82">
        <v>7.85</v>
      </c>
      <c r="I333" s="82">
        <v>346.15</v>
      </c>
      <c r="J333" s="82">
        <v>10.865</v>
      </c>
      <c r="K333" s="82">
        <v>24.857288749765637</v>
      </c>
      <c r="L333" s="82">
        <v>729.43</v>
      </c>
    </row>
    <row r="334" spans="1:12" x14ac:dyDescent="0.2">
      <c r="A334" s="77">
        <v>331</v>
      </c>
      <c r="B334" s="16">
        <v>15.93</v>
      </c>
      <c r="C334" s="82">
        <v>94.78</v>
      </c>
      <c r="D334" s="82">
        <v>23.78</v>
      </c>
      <c r="E334" s="82">
        <v>22.2</v>
      </c>
      <c r="F334" s="82">
        <v>27.11</v>
      </c>
      <c r="G334" s="82">
        <v>3.31</v>
      </c>
      <c r="H334" s="82">
        <v>9.58</v>
      </c>
      <c r="I334" s="82">
        <v>319.98</v>
      </c>
      <c r="J334" s="82">
        <v>11.87</v>
      </c>
      <c r="K334" s="82">
        <v>26.349849275146944</v>
      </c>
      <c r="L334" s="82">
        <v>729.34</v>
      </c>
    </row>
    <row r="335" spans="1:12" x14ac:dyDescent="0.2">
      <c r="A335" s="77">
        <v>332</v>
      </c>
      <c r="B335" s="16">
        <v>17.18</v>
      </c>
      <c r="C335" s="82">
        <v>94.51</v>
      </c>
      <c r="D335" s="82">
        <v>24.03</v>
      </c>
      <c r="E335" s="82">
        <v>22.15</v>
      </c>
      <c r="F335" s="82">
        <v>27.61</v>
      </c>
      <c r="G335" s="82">
        <v>3.16</v>
      </c>
      <c r="H335" s="82">
        <v>8.34</v>
      </c>
      <c r="I335" s="82">
        <v>296.89</v>
      </c>
      <c r="J335" s="82">
        <v>14.345000000000001</v>
      </c>
      <c r="K335" s="82">
        <v>31.816379199365475</v>
      </c>
      <c r="L335" s="82">
        <v>729.28</v>
      </c>
    </row>
    <row r="336" spans="1:12" x14ac:dyDescent="0.2">
      <c r="A336" s="77">
        <v>333</v>
      </c>
      <c r="B336" s="16">
        <v>19.77</v>
      </c>
      <c r="C336" s="82">
        <v>95.85</v>
      </c>
      <c r="D336" s="82">
        <v>23.82</v>
      </c>
      <c r="E336" s="82">
        <v>22.58</v>
      </c>
      <c r="F336" s="82">
        <v>27.06</v>
      </c>
      <c r="G336" s="82">
        <v>2.6</v>
      </c>
      <c r="H336" s="82">
        <v>7.97</v>
      </c>
      <c r="I336" s="82">
        <v>300.18</v>
      </c>
      <c r="J336" s="82">
        <v>9.7349999999999994</v>
      </c>
      <c r="K336" s="82">
        <v>21.880807702044311</v>
      </c>
      <c r="L336" s="82">
        <v>728.83</v>
      </c>
    </row>
    <row r="337" spans="1:12" x14ac:dyDescent="0.2">
      <c r="A337" s="77">
        <v>334</v>
      </c>
      <c r="B337" s="16">
        <v>8.2399999999999984</v>
      </c>
      <c r="C337" s="82">
        <v>95</v>
      </c>
      <c r="D337" s="82">
        <v>23.77</v>
      </c>
      <c r="E337" s="82">
        <v>22.3</v>
      </c>
      <c r="F337" s="82">
        <v>27.71</v>
      </c>
      <c r="G337" s="82">
        <v>3.1</v>
      </c>
      <c r="H337" s="82">
        <v>8.64</v>
      </c>
      <c r="I337" s="82">
        <v>317.58999999999997</v>
      </c>
      <c r="J337" s="82">
        <v>12.86</v>
      </c>
      <c r="K337" s="82">
        <v>28.394505994866108</v>
      </c>
      <c r="L337" s="82">
        <v>728.64</v>
      </c>
    </row>
    <row r="338" spans="1:12" x14ac:dyDescent="0.2">
      <c r="A338" s="77">
        <v>335</v>
      </c>
      <c r="B338" s="16">
        <v>30.880000000000003</v>
      </c>
      <c r="C338" s="82">
        <v>95.72</v>
      </c>
      <c r="D338" s="82">
        <v>23.48</v>
      </c>
      <c r="E338" s="82">
        <v>21.98</v>
      </c>
      <c r="F338" s="82">
        <v>26.93</v>
      </c>
      <c r="G338" s="82">
        <v>3.34</v>
      </c>
      <c r="H338" s="82">
        <v>8.6</v>
      </c>
      <c r="I338" s="82">
        <v>336.52</v>
      </c>
      <c r="J338" s="82">
        <v>9.3350000000000009</v>
      </c>
      <c r="K338" s="82">
        <v>21.019399398828586</v>
      </c>
      <c r="L338" s="82">
        <v>728.97</v>
      </c>
    </row>
    <row r="339" spans="1:12" x14ac:dyDescent="0.2">
      <c r="A339" s="77">
        <v>336</v>
      </c>
      <c r="B339" s="16">
        <v>3.5350000000000001</v>
      </c>
      <c r="C339" s="82">
        <v>97.48</v>
      </c>
      <c r="D339" s="82">
        <v>23.32</v>
      </c>
      <c r="E339" s="82">
        <v>22.32</v>
      </c>
      <c r="F339" s="82">
        <v>25.28</v>
      </c>
      <c r="G339" s="82">
        <v>3.33</v>
      </c>
      <c r="H339" s="82">
        <v>8.09</v>
      </c>
      <c r="I339" s="82">
        <v>1.2</v>
      </c>
      <c r="J339" s="82">
        <v>7.16</v>
      </c>
      <c r="K339" s="82">
        <v>16.705445880316951</v>
      </c>
      <c r="L339" s="82">
        <v>729.33</v>
      </c>
    </row>
    <row r="340" spans="1:12" x14ac:dyDescent="0.2">
      <c r="A340" s="77">
        <v>337</v>
      </c>
      <c r="B340" s="16">
        <v>26.145</v>
      </c>
      <c r="C340" s="82">
        <v>95.33</v>
      </c>
      <c r="D340" s="82">
        <v>23.71</v>
      </c>
      <c r="E340" s="82">
        <v>22.16</v>
      </c>
      <c r="F340" s="82">
        <v>26.52</v>
      </c>
      <c r="G340" s="82">
        <v>3.55</v>
      </c>
      <c r="H340" s="82">
        <v>9.56</v>
      </c>
      <c r="I340" s="82">
        <v>340.55</v>
      </c>
      <c r="J340" s="82">
        <v>10.635</v>
      </c>
      <c r="K340" s="82">
        <v>23.615288312581484</v>
      </c>
      <c r="L340" s="82">
        <v>729.68</v>
      </c>
    </row>
    <row r="341" spans="1:12" x14ac:dyDescent="0.2">
      <c r="A341" s="77">
        <v>338</v>
      </c>
      <c r="B341" s="16">
        <v>8.2100000000000009</v>
      </c>
      <c r="C341" s="82">
        <v>96.24</v>
      </c>
      <c r="D341" s="82">
        <v>23.75</v>
      </c>
      <c r="E341" s="82">
        <v>21.71</v>
      </c>
      <c r="F341" s="82">
        <v>26.77</v>
      </c>
      <c r="G341" s="82">
        <v>2.99</v>
      </c>
      <c r="H341" s="82">
        <v>8.5500000000000007</v>
      </c>
      <c r="I341" s="82">
        <v>324.70999999999998</v>
      </c>
      <c r="J341" s="82">
        <v>11.805</v>
      </c>
      <c r="K341" s="82">
        <v>26.247897239259828</v>
      </c>
      <c r="L341" s="82">
        <v>729.83</v>
      </c>
    </row>
    <row r="342" spans="1:12" x14ac:dyDescent="0.2">
      <c r="A342" s="77">
        <v>339</v>
      </c>
      <c r="B342" s="16">
        <v>0.59</v>
      </c>
      <c r="C342" s="82">
        <v>94.66</v>
      </c>
      <c r="D342" s="82">
        <v>24.34</v>
      </c>
      <c r="E342" s="82">
        <v>22.44</v>
      </c>
      <c r="F342" s="82">
        <v>28.73</v>
      </c>
      <c r="G342" s="82">
        <v>2.39</v>
      </c>
      <c r="H342" s="82">
        <v>7.51</v>
      </c>
      <c r="I342" s="82">
        <v>11.35</v>
      </c>
      <c r="J342" s="82">
        <v>12.399999999999999</v>
      </c>
      <c r="K342" s="82">
        <v>27.557721700318041</v>
      </c>
      <c r="L342" s="82">
        <v>729.87</v>
      </c>
    </row>
    <row r="343" spans="1:12" x14ac:dyDescent="0.2">
      <c r="A343" s="77">
        <v>340</v>
      </c>
      <c r="B343" s="16">
        <v>0.25</v>
      </c>
      <c r="C343" s="82">
        <v>92.29</v>
      </c>
      <c r="D343" s="82">
        <v>24.45</v>
      </c>
      <c r="E343" s="82">
        <v>22.61</v>
      </c>
      <c r="F343" s="82">
        <v>28.87</v>
      </c>
      <c r="G343" s="82">
        <v>3.17</v>
      </c>
      <c r="H343" s="82">
        <v>9.1300000000000008</v>
      </c>
      <c r="I343" s="82">
        <v>353.5</v>
      </c>
      <c r="J343" s="82">
        <v>14.545</v>
      </c>
      <c r="K343" s="82">
        <v>32.850155563254759</v>
      </c>
      <c r="L343" s="82">
        <v>729.58</v>
      </c>
    </row>
    <row r="344" spans="1:12" x14ac:dyDescent="0.2">
      <c r="A344" s="77">
        <v>341</v>
      </c>
      <c r="B344" s="16">
        <v>20.66</v>
      </c>
      <c r="C344" s="82">
        <v>92.04</v>
      </c>
      <c r="D344" s="82">
        <v>24.46</v>
      </c>
      <c r="E344" s="82">
        <v>22.27</v>
      </c>
      <c r="F344" s="82">
        <v>28.95</v>
      </c>
      <c r="G344" s="82">
        <v>2.94</v>
      </c>
      <c r="H344" s="82">
        <v>9.73</v>
      </c>
      <c r="I344" s="82">
        <v>329.08</v>
      </c>
      <c r="J344" s="82">
        <v>14.844999999999999</v>
      </c>
      <c r="K344" s="82">
        <v>33.846347913914464</v>
      </c>
      <c r="L344" s="82">
        <v>729.21</v>
      </c>
    </row>
    <row r="345" spans="1:12" x14ac:dyDescent="0.2">
      <c r="A345" s="77">
        <v>342</v>
      </c>
      <c r="B345" s="16">
        <v>17.440000000000001</v>
      </c>
      <c r="C345" s="82">
        <v>96.37</v>
      </c>
      <c r="D345" s="82">
        <v>23.62</v>
      </c>
      <c r="E345" s="82">
        <v>22.01</v>
      </c>
      <c r="F345" s="82">
        <v>27.26</v>
      </c>
      <c r="G345" s="82">
        <v>2.38</v>
      </c>
      <c r="H345" s="82">
        <v>7.13</v>
      </c>
      <c r="I345" s="82">
        <v>299.31</v>
      </c>
      <c r="J345" s="82">
        <v>9.5350000000000001</v>
      </c>
      <c r="K345" s="82">
        <v>21.903703710103706</v>
      </c>
      <c r="L345" s="82">
        <v>729.66</v>
      </c>
    </row>
    <row r="346" spans="1:12" x14ac:dyDescent="0.2">
      <c r="A346" s="77">
        <v>343</v>
      </c>
      <c r="B346" s="16">
        <v>16.795000000000002</v>
      </c>
      <c r="C346" s="82">
        <v>96.14</v>
      </c>
      <c r="D346" s="82">
        <v>23.72</v>
      </c>
      <c r="E346" s="82">
        <v>22.24</v>
      </c>
      <c r="F346" s="82">
        <v>27.95</v>
      </c>
      <c r="G346" s="82">
        <v>2.65</v>
      </c>
      <c r="H346" s="82">
        <v>7.16</v>
      </c>
      <c r="I346" s="82">
        <v>316.33999999999997</v>
      </c>
      <c r="J346" s="82">
        <v>11.34</v>
      </c>
      <c r="K346" s="82">
        <v>26.066457175392923</v>
      </c>
      <c r="L346" s="82">
        <v>730.2</v>
      </c>
    </row>
    <row r="347" spans="1:12" x14ac:dyDescent="0.2">
      <c r="A347" s="77">
        <v>344</v>
      </c>
      <c r="B347" s="16">
        <v>11.2</v>
      </c>
      <c r="C347" s="82">
        <v>96.63</v>
      </c>
      <c r="D347" s="82">
        <v>23.89</v>
      </c>
      <c r="E347" s="82">
        <v>21.65</v>
      </c>
      <c r="F347" s="82">
        <v>28.32</v>
      </c>
      <c r="G347" s="82">
        <v>2.4700000000000002</v>
      </c>
      <c r="H347" s="82">
        <v>7.69</v>
      </c>
      <c r="I347" s="82">
        <v>318.23</v>
      </c>
      <c r="J347" s="82">
        <v>10.55</v>
      </c>
      <c r="K347" s="82">
        <v>24.182936512393649</v>
      </c>
      <c r="L347" s="82">
        <v>730.41</v>
      </c>
    </row>
    <row r="348" spans="1:12" x14ac:dyDescent="0.2">
      <c r="A348" s="77">
        <v>345</v>
      </c>
      <c r="B348" s="16">
        <v>11.51</v>
      </c>
      <c r="C348" s="82">
        <v>94</v>
      </c>
      <c r="D348" s="82">
        <v>23.2</v>
      </c>
      <c r="E348" s="82">
        <v>21.71</v>
      </c>
      <c r="F348" s="82">
        <v>26.65</v>
      </c>
      <c r="G348" s="82">
        <v>3.21</v>
      </c>
      <c r="H348" s="82">
        <v>8.16</v>
      </c>
      <c r="I348" s="82">
        <v>320.48</v>
      </c>
      <c r="J348" s="82">
        <v>10.385000000000002</v>
      </c>
      <c r="K348" s="82">
        <v>23.519384278823264</v>
      </c>
      <c r="L348" s="82">
        <v>730.38</v>
      </c>
    </row>
    <row r="349" spans="1:12" x14ac:dyDescent="0.2">
      <c r="A349" s="77">
        <v>346</v>
      </c>
      <c r="B349" s="16">
        <v>8.3299999999999983</v>
      </c>
      <c r="C349" s="82">
        <v>94.09</v>
      </c>
      <c r="D349" s="82">
        <v>23.45</v>
      </c>
      <c r="E349" s="82">
        <v>21.8</v>
      </c>
      <c r="F349" s="82">
        <v>26.38</v>
      </c>
      <c r="G349" s="82">
        <v>2.8</v>
      </c>
      <c r="H349" s="82">
        <v>9.4499999999999993</v>
      </c>
      <c r="I349" s="82">
        <v>309.81</v>
      </c>
      <c r="J349" s="82">
        <v>11.280000000000001</v>
      </c>
      <c r="K349" s="82">
        <v>24.268904542654397</v>
      </c>
      <c r="L349" s="82">
        <v>730.12</v>
      </c>
    </row>
    <row r="350" spans="1:12" x14ac:dyDescent="0.2">
      <c r="A350" s="77">
        <v>347</v>
      </c>
      <c r="B350" s="16">
        <v>3.77</v>
      </c>
      <c r="C350" s="82">
        <v>93.38</v>
      </c>
      <c r="D350" s="82">
        <v>23.85</v>
      </c>
      <c r="E350" s="82">
        <v>22.44</v>
      </c>
      <c r="F350" s="82">
        <v>27.13</v>
      </c>
      <c r="G350" s="82">
        <v>3.26</v>
      </c>
      <c r="H350" s="82">
        <v>8.93</v>
      </c>
      <c r="I350" s="82">
        <v>345.18</v>
      </c>
      <c r="J350" s="82">
        <v>10.524999999999999</v>
      </c>
      <c r="K350" s="82">
        <v>23.621768314862443</v>
      </c>
      <c r="L350" s="82">
        <v>730.05</v>
      </c>
    </row>
    <row r="351" spans="1:12" x14ac:dyDescent="0.2">
      <c r="A351" s="77">
        <v>348</v>
      </c>
      <c r="B351" s="16">
        <v>4.7850000000000001</v>
      </c>
      <c r="C351" s="82">
        <v>94.52</v>
      </c>
      <c r="D351" s="82">
        <v>23.89</v>
      </c>
      <c r="E351" s="82">
        <v>22.49</v>
      </c>
      <c r="F351" s="82">
        <v>27.33</v>
      </c>
      <c r="G351" s="82">
        <v>3.21</v>
      </c>
      <c r="H351" s="82">
        <v>7.83</v>
      </c>
      <c r="I351" s="82">
        <v>330.89</v>
      </c>
      <c r="J351" s="82">
        <v>13.145</v>
      </c>
      <c r="K351" s="82">
        <v>29.513386388712011</v>
      </c>
      <c r="L351" s="82">
        <v>729.82</v>
      </c>
    </row>
    <row r="352" spans="1:12" x14ac:dyDescent="0.2">
      <c r="A352" s="77">
        <v>349</v>
      </c>
      <c r="B352" s="16">
        <v>0.63500000000000001</v>
      </c>
      <c r="C352" s="82">
        <v>93.63</v>
      </c>
      <c r="D352" s="82">
        <v>24.18</v>
      </c>
      <c r="E352" s="82">
        <v>22.47</v>
      </c>
      <c r="F352" s="82">
        <v>27.95</v>
      </c>
      <c r="G352" s="82">
        <v>2.76</v>
      </c>
      <c r="H352" s="82">
        <v>7.68</v>
      </c>
      <c r="I352" s="82">
        <v>335.67</v>
      </c>
      <c r="J352" s="82">
        <v>13.3</v>
      </c>
      <c r="K352" s="82">
        <v>29.917306530891896</v>
      </c>
      <c r="L352" s="82">
        <v>729.66</v>
      </c>
    </row>
    <row r="353" spans="1:12" x14ac:dyDescent="0.2">
      <c r="A353" s="77">
        <v>350</v>
      </c>
      <c r="B353" s="16">
        <v>0.125</v>
      </c>
      <c r="C353" s="82">
        <v>90.64</v>
      </c>
      <c r="D353" s="82">
        <v>24.6</v>
      </c>
      <c r="E353" s="82">
        <v>22.79</v>
      </c>
      <c r="F353" s="82">
        <v>27.84</v>
      </c>
      <c r="G353" s="82">
        <v>3.36</v>
      </c>
      <c r="H353" s="82">
        <v>9.43</v>
      </c>
      <c r="I353" s="82">
        <v>4.5999999999999996</v>
      </c>
      <c r="J353" s="82">
        <v>14.870000000000001</v>
      </c>
      <c r="K353" s="82">
        <v>33.490379788613687</v>
      </c>
      <c r="L353" s="82">
        <v>729.62</v>
      </c>
    </row>
    <row r="354" spans="1:12" x14ac:dyDescent="0.2">
      <c r="A354" s="77">
        <v>351</v>
      </c>
      <c r="B354" s="16">
        <v>3.04</v>
      </c>
      <c r="C354" s="82">
        <v>86.88</v>
      </c>
      <c r="D354" s="82">
        <v>24.87</v>
      </c>
      <c r="E354" s="82">
        <v>22.9</v>
      </c>
      <c r="F354" s="82">
        <v>28.31</v>
      </c>
      <c r="G354" s="82">
        <v>3.84</v>
      </c>
      <c r="H354" s="82">
        <v>10.17</v>
      </c>
      <c r="I354" s="82">
        <v>25.23</v>
      </c>
      <c r="J354" s="82">
        <v>14.510000000000002</v>
      </c>
      <c r="K354" s="82">
        <v>32.790107542117852</v>
      </c>
      <c r="L354" s="82">
        <v>729.34</v>
      </c>
    </row>
    <row r="355" spans="1:12" x14ac:dyDescent="0.2">
      <c r="A355" s="77">
        <v>352</v>
      </c>
      <c r="B355" s="16">
        <v>0.33499999999999996</v>
      </c>
      <c r="C355" s="82">
        <v>87.3</v>
      </c>
      <c r="D355" s="82">
        <v>24.78</v>
      </c>
      <c r="E355" s="82">
        <v>22.63</v>
      </c>
      <c r="F355" s="82">
        <v>28.71</v>
      </c>
      <c r="G355" s="82">
        <v>3.94</v>
      </c>
      <c r="H355" s="82">
        <v>10.72</v>
      </c>
      <c r="I355" s="82">
        <v>19.579999999999998</v>
      </c>
      <c r="J355" s="82">
        <v>16.425000000000001</v>
      </c>
      <c r="K355" s="82">
        <v>36.873804979579347</v>
      </c>
      <c r="L355" s="82">
        <v>729.68</v>
      </c>
    </row>
    <row r="356" spans="1:12" x14ac:dyDescent="0.2">
      <c r="A356" s="77">
        <v>353</v>
      </c>
      <c r="B356" s="16">
        <v>0.125</v>
      </c>
      <c r="C356" s="82">
        <v>89.28</v>
      </c>
      <c r="D356" s="82">
        <v>24.75</v>
      </c>
      <c r="E356" s="82">
        <v>22.8</v>
      </c>
      <c r="F356" s="82">
        <v>28.46</v>
      </c>
      <c r="G356" s="82">
        <v>3.33</v>
      </c>
      <c r="H356" s="82">
        <v>9.36</v>
      </c>
      <c r="I356" s="82">
        <v>14.23</v>
      </c>
      <c r="J356" s="82">
        <v>14.895</v>
      </c>
      <c r="K356" s="82">
        <v>33.306779723986459</v>
      </c>
      <c r="L356" s="82">
        <v>729.88</v>
      </c>
    </row>
    <row r="357" spans="1:12" x14ac:dyDescent="0.2">
      <c r="A357" s="77">
        <v>354</v>
      </c>
      <c r="B357" s="16">
        <v>0</v>
      </c>
      <c r="C357" s="82">
        <v>85.04</v>
      </c>
      <c r="D357" s="82">
        <v>25.14</v>
      </c>
      <c r="E357" s="82">
        <v>22.97</v>
      </c>
      <c r="F357" s="82">
        <v>28.72</v>
      </c>
      <c r="G357" s="82">
        <v>4.75</v>
      </c>
      <c r="H357" s="82">
        <v>10.95</v>
      </c>
      <c r="I357" s="82">
        <v>43.9</v>
      </c>
      <c r="J357" s="82">
        <v>18.5</v>
      </c>
      <c r="K357" s="82">
        <v>41.965358771806287</v>
      </c>
      <c r="L357" s="82">
        <v>729.65</v>
      </c>
    </row>
    <row r="358" spans="1:12" x14ac:dyDescent="0.2">
      <c r="A358" s="77">
        <v>355</v>
      </c>
      <c r="B358" s="16">
        <v>0</v>
      </c>
      <c r="C358" s="82">
        <v>84.1</v>
      </c>
      <c r="D358" s="82">
        <v>24.83</v>
      </c>
      <c r="E358" s="82">
        <v>22.93</v>
      </c>
      <c r="F358" s="82">
        <v>28.66</v>
      </c>
      <c r="G358" s="82">
        <v>4.42</v>
      </c>
      <c r="H358" s="82">
        <v>11.15</v>
      </c>
      <c r="I358" s="82">
        <v>39.549999999999997</v>
      </c>
      <c r="J358" s="82">
        <v>17.134999999999998</v>
      </c>
      <c r="K358" s="82">
        <v>38.718445628892859</v>
      </c>
      <c r="L358" s="82">
        <v>729.2</v>
      </c>
    </row>
    <row r="359" spans="1:12" x14ac:dyDescent="0.2">
      <c r="A359" s="77">
        <v>356</v>
      </c>
      <c r="B359" s="16">
        <v>0</v>
      </c>
      <c r="C359" s="82">
        <v>82.34</v>
      </c>
      <c r="D359" s="82">
        <v>25.02</v>
      </c>
      <c r="E359" s="82">
        <v>22.57</v>
      </c>
      <c r="F359" s="82">
        <v>29.27</v>
      </c>
      <c r="G359" s="82">
        <v>3.84</v>
      </c>
      <c r="H359" s="82">
        <v>9.4700000000000006</v>
      </c>
      <c r="I359" s="82">
        <v>35.19</v>
      </c>
      <c r="J359" s="82">
        <v>17.905000000000001</v>
      </c>
      <c r="K359" s="82">
        <v>40.925102405636046</v>
      </c>
      <c r="L359" s="82">
        <v>729.02</v>
      </c>
    </row>
    <row r="360" spans="1:12" x14ac:dyDescent="0.2">
      <c r="A360" s="77">
        <v>357</v>
      </c>
      <c r="B360" s="16">
        <v>13.455</v>
      </c>
      <c r="C360" s="82">
        <v>88.51</v>
      </c>
      <c r="D360" s="82">
        <v>24.37</v>
      </c>
      <c r="E360" s="82">
        <v>22.38</v>
      </c>
      <c r="F360" s="82">
        <v>27.83</v>
      </c>
      <c r="G360" s="82">
        <v>3.23</v>
      </c>
      <c r="H360" s="82">
        <v>9.1999999999999993</v>
      </c>
      <c r="I360" s="82">
        <v>12.97</v>
      </c>
      <c r="J360" s="82">
        <v>13.8</v>
      </c>
      <c r="K360" s="82">
        <v>31.785275188416865</v>
      </c>
      <c r="L360" s="82">
        <v>729.38</v>
      </c>
    </row>
    <row r="361" spans="1:12" x14ac:dyDescent="0.2">
      <c r="A361" s="77">
        <v>358</v>
      </c>
      <c r="B361" s="16">
        <v>3.5550000000000002</v>
      </c>
      <c r="C361" s="82">
        <v>89.21</v>
      </c>
      <c r="D361" s="82">
        <v>24.32</v>
      </c>
      <c r="E361" s="82">
        <v>22.42</v>
      </c>
      <c r="F361" s="82">
        <v>28.39</v>
      </c>
      <c r="G361" s="82">
        <v>3.42</v>
      </c>
      <c r="H361" s="82">
        <v>10.77</v>
      </c>
      <c r="I361" s="82">
        <v>8.48</v>
      </c>
      <c r="J361" s="82">
        <v>15.555</v>
      </c>
      <c r="K361" s="82">
        <v>35.600268531294518</v>
      </c>
      <c r="L361" s="82">
        <v>729.73</v>
      </c>
    </row>
    <row r="362" spans="1:12" x14ac:dyDescent="0.2">
      <c r="A362" s="77">
        <v>359</v>
      </c>
      <c r="B362" s="16">
        <v>0.88500000000000001</v>
      </c>
      <c r="C362" s="82">
        <v>89.07</v>
      </c>
      <c r="D362" s="82">
        <v>24.38</v>
      </c>
      <c r="E362" s="82">
        <v>22.39</v>
      </c>
      <c r="F362" s="82">
        <v>28.19</v>
      </c>
      <c r="G362" s="82">
        <v>3.53</v>
      </c>
      <c r="H362" s="82">
        <v>9.17</v>
      </c>
      <c r="I362" s="82">
        <v>12.29</v>
      </c>
      <c r="J362" s="82">
        <v>15.345000000000001</v>
      </c>
      <c r="K362" s="82">
        <v>35.629212541482815</v>
      </c>
      <c r="L362" s="82">
        <v>729.85</v>
      </c>
    </row>
    <row r="363" spans="1:12" x14ac:dyDescent="0.2">
      <c r="A363" s="77">
        <v>360</v>
      </c>
      <c r="B363" s="16">
        <v>3.2149999999999999</v>
      </c>
      <c r="C363" s="82">
        <v>87.72</v>
      </c>
      <c r="D363" s="82">
        <v>24.41</v>
      </c>
      <c r="E363" s="82">
        <v>22.58</v>
      </c>
      <c r="F363" s="82">
        <v>28.02</v>
      </c>
      <c r="G363" s="82">
        <v>3.41</v>
      </c>
      <c r="H363" s="82">
        <v>9.84</v>
      </c>
      <c r="I363" s="82">
        <v>3.99</v>
      </c>
      <c r="J363" s="82">
        <v>13.955</v>
      </c>
      <c r="K363" s="82">
        <v>32.361563391270309</v>
      </c>
      <c r="L363" s="82">
        <v>729.71</v>
      </c>
    </row>
    <row r="364" spans="1:12" x14ac:dyDescent="0.2">
      <c r="A364" s="77">
        <v>361</v>
      </c>
      <c r="B364" s="16">
        <v>0</v>
      </c>
      <c r="C364" s="82">
        <v>86.68</v>
      </c>
      <c r="D364" s="82">
        <v>24.32</v>
      </c>
      <c r="E364" s="82">
        <v>22.43</v>
      </c>
      <c r="F364" s="82">
        <v>27.96</v>
      </c>
      <c r="G364" s="82">
        <v>4.41</v>
      </c>
      <c r="H364" s="82">
        <v>12.05</v>
      </c>
      <c r="I364" s="82">
        <v>25.89</v>
      </c>
      <c r="J364" s="82">
        <v>16.115000000000002</v>
      </c>
      <c r="K364" s="82">
        <v>36.839676967566291</v>
      </c>
      <c r="L364" s="82">
        <v>729.28</v>
      </c>
    </row>
    <row r="365" spans="1:12" x14ac:dyDescent="0.2">
      <c r="A365" s="77">
        <v>362</v>
      </c>
      <c r="B365" s="16">
        <v>0</v>
      </c>
      <c r="C365" s="82">
        <v>84.19</v>
      </c>
      <c r="D365" s="82">
        <v>24.49</v>
      </c>
      <c r="E365" s="82">
        <v>22.51</v>
      </c>
      <c r="F365" s="82">
        <v>28.45</v>
      </c>
      <c r="G365" s="82">
        <v>4.17</v>
      </c>
      <c r="H365" s="82">
        <v>11.09</v>
      </c>
      <c r="I365" s="82">
        <v>25.99</v>
      </c>
      <c r="J365" s="82">
        <v>16.515000000000001</v>
      </c>
      <c r="K365" s="82">
        <v>37.828957315792969</v>
      </c>
      <c r="L365" s="82">
        <v>729.26</v>
      </c>
    </row>
    <row r="366" spans="1:12" x14ac:dyDescent="0.2">
      <c r="A366" s="77">
        <v>363</v>
      </c>
      <c r="B366" s="16">
        <v>4.91</v>
      </c>
      <c r="C366" s="82">
        <v>89.45</v>
      </c>
      <c r="D366" s="82">
        <v>23.95</v>
      </c>
      <c r="E366" s="82">
        <v>22.12</v>
      </c>
      <c r="F366" s="82">
        <v>26.8</v>
      </c>
      <c r="G366" s="82">
        <v>3.35</v>
      </c>
      <c r="H366" s="82">
        <v>7.79</v>
      </c>
      <c r="I366" s="82">
        <v>350.54</v>
      </c>
      <c r="J366" s="82">
        <v>12.54</v>
      </c>
      <c r="K366" s="82">
        <v>28.532746043526608</v>
      </c>
      <c r="L366" s="82">
        <v>729.89</v>
      </c>
    </row>
    <row r="367" spans="1:12" x14ac:dyDescent="0.2">
      <c r="A367" s="77">
        <v>364</v>
      </c>
      <c r="B367" s="16">
        <v>8.2949999999999999</v>
      </c>
      <c r="C367" s="82">
        <v>88.71</v>
      </c>
      <c r="D367" s="82">
        <v>23.99</v>
      </c>
      <c r="E367" s="82">
        <v>22.19</v>
      </c>
      <c r="F367" s="82">
        <v>27.74</v>
      </c>
      <c r="G367" s="82">
        <v>3.52</v>
      </c>
      <c r="H367" s="82">
        <v>9.1300000000000008</v>
      </c>
      <c r="I367" s="82">
        <v>342.96</v>
      </c>
      <c r="J367" s="82">
        <v>13.8</v>
      </c>
      <c r="K367" s="82">
        <v>31.07722693918388</v>
      </c>
      <c r="L367" s="82">
        <v>730.21</v>
      </c>
    </row>
    <row r="368" spans="1:12" x14ac:dyDescent="0.2">
      <c r="A368" s="77">
        <v>365</v>
      </c>
      <c r="B368" s="16">
        <v>0.08</v>
      </c>
      <c r="C368" s="82">
        <v>87.28</v>
      </c>
      <c r="D368" s="82">
        <v>24.35</v>
      </c>
      <c r="E368" s="82">
        <v>22.27</v>
      </c>
      <c r="F368" s="82">
        <v>28.1</v>
      </c>
      <c r="G368" s="82">
        <v>3.58</v>
      </c>
      <c r="H368" s="82">
        <v>10.69</v>
      </c>
      <c r="I368" s="82">
        <v>21.29</v>
      </c>
      <c r="J368" s="82">
        <v>15.094999999999999</v>
      </c>
      <c r="K368" s="82">
        <v>34.688748210439371</v>
      </c>
      <c r="L368" s="82">
        <v>730.22</v>
      </c>
    </row>
  </sheetData>
  <mergeCells count="3">
    <mergeCell ref="D1:F1"/>
    <mergeCell ref="G1:H1"/>
    <mergeCell ref="J1:K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8"/>
  <sheetViews>
    <sheetView zoomScale="75" zoomScaleNormal="75" workbookViewId="0">
      <pane ySplit="2" topLeftCell="A3" activePane="bottomLeft" state="frozen"/>
      <selection pane="bottomLeft" activeCell="B3" sqref="B3:B98"/>
    </sheetView>
  </sheetViews>
  <sheetFormatPr defaultRowHeight="12.75" x14ac:dyDescent="0.2"/>
  <cols>
    <col min="1" max="1" width="6.28515625" style="29" customWidth="1"/>
    <col min="2" max="2" width="8.85546875" style="30"/>
    <col min="3" max="3" width="11.7109375" style="16" bestFit="1" customWidth="1"/>
    <col min="4" max="4" width="10.28515625" style="16" bestFit="1" customWidth="1"/>
    <col min="5" max="5" width="12.28515625" style="16" bestFit="1" customWidth="1"/>
    <col min="6" max="6" width="9.42578125" style="1" bestFit="1" customWidth="1"/>
    <col min="7" max="7" width="13.140625" style="1" bestFit="1" customWidth="1"/>
    <col min="8" max="8" width="13.140625" style="1" customWidth="1"/>
    <col min="9" max="9" width="10.42578125" style="85" bestFit="1" customWidth="1"/>
  </cols>
  <sheetData>
    <row r="1" spans="1:12" ht="15" x14ac:dyDescent="0.25">
      <c r="B1" s="131" t="s">
        <v>192</v>
      </c>
      <c r="C1" s="132" t="s">
        <v>44</v>
      </c>
      <c r="D1" s="132" t="s">
        <v>193</v>
      </c>
      <c r="E1" s="132" t="s">
        <v>194</v>
      </c>
      <c r="F1" s="153" t="s">
        <v>197</v>
      </c>
      <c r="G1" s="153"/>
      <c r="H1" s="132" t="s">
        <v>201</v>
      </c>
      <c r="I1" s="132" t="s">
        <v>96</v>
      </c>
    </row>
    <row r="2" spans="1:12" ht="15" customHeight="1" x14ac:dyDescent="0.25">
      <c r="A2" s="2" t="s">
        <v>43</v>
      </c>
      <c r="B2" s="133" t="s">
        <v>195</v>
      </c>
      <c r="C2" s="134" t="s">
        <v>195</v>
      </c>
      <c r="D2" s="135" t="s">
        <v>196</v>
      </c>
      <c r="E2" s="135" t="s">
        <v>202</v>
      </c>
      <c r="F2" s="7" t="s">
        <v>198</v>
      </c>
      <c r="G2" s="27" t="s">
        <v>199</v>
      </c>
      <c r="H2" s="27"/>
      <c r="I2" s="40" t="s">
        <v>200</v>
      </c>
      <c r="J2" s="2"/>
      <c r="K2" s="2"/>
      <c r="L2" s="2"/>
    </row>
    <row r="3" spans="1:12" x14ac:dyDescent="0.2">
      <c r="A3" s="29">
        <v>0</v>
      </c>
      <c r="B3" s="16">
        <v>0.2087</v>
      </c>
      <c r="C3" s="16">
        <v>96.093800000000002</v>
      </c>
      <c r="D3" s="16">
        <v>23.438400000000001</v>
      </c>
      <c r="E3" s="16">
        <v>3.0878000000000001</v>
      </c>
      <c r="F3" s="1">
        <v>2.0000000000000001E-4</v>
      </c>
      <c r="G3" s="1">
        <v>1.6199999999999999E-2</v>
      </c>
      <c r="H3" s="1">
        <v>-32.161200000000001</v>
      </c>
      <c r="I3" s="16">
        <v>730.86850000000004</v>
      </c>
    </row>
    <row r="4" spans="1:12" x14ac:dyDescent="0.2">
      <c r="A4" s="29">
        <v>15</v>
      </c>
      <c r="B4" s="16">
        <v>0.23419999999999999</v>
      </c>
      <c r="C4" s="16">
        <v>96.117599999999996</v>
      </c>
      <c r="D4" s="16">
        <v>23.4252</v>
      </c>
      <c r="E4" s="16">
        <v>3.0712999999999999</v>
      </c>
      <c r="F4" s="1">
        <v>6.9999999999999999E-4</v>
      </c>
      <c r="G4" s="1">
        <v>1.7000000000000001E-2</v>
      </c>
      <c r="H4" s="1">
        <v>-31.999700000000001</v>
      </c>
      <c r="I4" s="16"/>
    </row>
    <row r="5" spans="1:12" x14ac:dyDescent="0.2">
      <c r="A5" s="29">
        <v>30</v>
      </c>
      <c r="B5" s="16">
        <v>0.18060000000000001</v>
      </c>
      <c r="C5" s="16">
        <v>96.168599999999998</v>
      </c>
      <c r="D5" s="16">
        <v>23.406099999999999</v>
      </c>
      <c r="E5" s="16">
        <v>3.0598000000000001</v>
      </c>
      <c r="F5" s="1">
        <v>8.9999999999999998E-4</v>
      </c>
      <c r="G5" s="1">
        <v>1.6799999999999999E-2</v>
      </c>
      <c r="H5" s="1">
        <v>-31.423100000000002</v>
      </c>
      <c r="I5" s="16"/>
    </row>
    <row r="6" spans="1:12" x14ac:dyDescent="0.2">
      <c r="A6" s="29">
        <v>45</v>
      </c>
      <c r="B6" s="16">
        <v>0.2427</v>
      </c>
      <c r="C6" s="16">
        <v>96.2226</v>
      </c>
      <c r="D6" s="16">
        <v>23.389900000000001</v>
      </c>
      <c r="E6" s="16">
        <v>3.0438000000000001</v>
      </c>
      <c r="F6" s="1">
        <v>2.9999999999999997E-4</v>
      </c>
      <c r="G6" s="1">
        <v>1.5900000000000001E-2</v>
      </c>
      <c r="H6" s="1">
        <v>-31.290299999999998</v>
      </c>
      <c r="I6" s="16"/>
    </row>
    <row r="7" spans="1:12" x14ac:dyDescent="0.2">
      <c r="A7" s="29">
        <v>100</v>
      </c>
      <c r="B7" s="16">
        <v>0.45610000000000001</v>
      </c>
      <c r="C7" s="16">
        <v>96.269000000000005</v>
      </c>
      <c r="D7" s="16">
        <v>23.367100000000001</v>
      </c>
      <c r="E7" s="16">
        <v>3.0347</v>
      </c>
      <c r="F7" s="1">
        <v>2.0000000000000001E-4</v>
      </c>
      <c r="G7" s="1">
        <v>1.5599999999999999E-2</v>
      </c>
      <c r="H7" s="1">
        <v>-31.401</v>
      </c>
      <c r="I7" s="16">
        <v>730.56200000000001</v>
      </c>
    </row>
    <row r="8" spans="1:12" x14ac:dyDescent="0.2">
      <c r="A8" s="29">
        <v>115</v>
      </c>
      <c r="B8" s="16">
        <v>0.52649999999999997</v>
      </c>
      <c r="C8" s="16">
        <v>96.277000000000001</v>
      </c>
      <c r="D8" s="16">
        <v>23.3474</v>
      </c>
      <c r="E8" s="16">
        <v>3.0246</v>
      </c>
      <c r="F8" s="1">
        <v>0</v>
      </c>
      <c r="G8" s="1">
        <v>1.5599999999999999E-2</v>
      </c>
      <c r="H8" s="1">
        <v>-31.417000000000002</v>
      </c>
      <c r="I8" s="16"/>
    </row>
    <row r="9" spans="1:12" x14ac:dyDescent="0.2">
      <c r="A9" s="29">
        <v>130</v>
      </c>
      <c r="B9" s="16">
        <v>0.31509999999999999</v>
      </c>
      <c r="C9" s="16">
        <v>96.279700000000005</v>
      </c>
      <c r="D9" s="16">
        <v>23.326899999999998</v>
      </c>
      <c r="E9" s="16">
        <v>3.0143</v>
      </c>
      <c r="F9" s="1">
        <v>1E-4</v>
      </c>
      <c r="G9" s="1">
        <v>1.55E-2</v>
      </c>
      <c r="H9" s="1">
        <v>-31.051400000000001</v>
      </c>
      <c r="I9" s="16"/>
    </row>
    <row r="10" spans="1:12" x14ac:dyDescent="0.2">
      <c r="A10" s="29">
        <v>145</v>
      </c>
      <c r="B10" s="16">
        <v>0.26829999999999998</v>
      </c>
      <c r="C10" s="16">
        <v>96.302000000000007</v>
      </c>
      <c r="D10" s="16">
        <v>23.309799999999999</v>
      </c>
      <c r="E10" s="16">
        <v>2.9817999999999998</v>
      </c>
      <c r="F10" s="1">
        <v>2.0000000000000001E-4</v>
      </c>
      <c r="G10" s="1">
        <v>1.4500000000000001E-2</v>
      </c>
      <c r="H10" s="1">
        <v>-30.714300000000001</v>
      </c>
      <c r="I10" s="16"/>
    </row>
    <row r="11" spans="1:12" x14ac:dyDescent="0.2">
      <c r="A11" s="29">
        <v>200</v>
      </c>
      <c r="B11" s="16">
        <v>0.25559999999999999</v>
      </c>
      <c r="C11" s="16">
        <v>96.344499999999996</v>
      </c>
      <c r="D11" s="16">
        <v>23.290800000000001</v>
      </c>
      <c r="E11" s="16">
        <v>2.9687000000000001</v>
      </c>
      <c r="F11" s="1">
        <v>5.0000000000000001E-4</v>
      </c>
      <c r="G11" s="1">
        <v>1.52E-2</v>
      </c>
      <c r="H11" s="1">
        <v>-30.725000000000001</v>
      </c>
      <c r="I11" s="16">
        <v>730.11850000000004</v>
      </c>
    </row>
    <row r="12" spans="1:12" x14ac:dyDescent="0.2">
      <c r="A12" s="29">
        <v>215</v>
      </c>
      <c r="B12" s="16">
        <v>0.3881</v>
      </c>
      <c r="C12" s="16">
        <v>96.359300000000005</v>
      </c>
      <c r="D12" s="16">
        <v>23.270800000000001</v>
      </c>
      <c r="E12" s="16">
        <v>2.9617</v>
      </c>
      <c r="F12" s="1">
        <v>1.2999999999999999E-3</v>
      </c>
      <c r="G12" s="1">
        <v>1.5299999999999999E-2</v>
      </c>
      <c r="H12" s="1">
        <v>-30.824400000000001</v>
      </c>
      <c r="I12" s="16"/>
    </row>
    <row r="13" spans="1:12" x14ac:dyDescent="0.2">
      <c r="A13" s="29">
        <v>230</v>
      </c>
      <c r="B13" s="16">
        <v>0.32579999999999998</v>
      </c>
      <c r="C13" s="16">
        <v>96.3887</v>
      </c>
      <c r="D13" s="16">
        <v>23.2483</v>
      </c>
      <c r="E13" s="16">
        <v>2.95</v>
      </c>
      <c r="F13" s="1">
        <v>1.9E-3</v>
      </c>
      <c r="G13" s="1">
        <v>1.4800000000000001E-2</v>
      </c>
      <c r="H13" s="1">
        <v>-30.514600000000002</v>
      </c>
      <c r="I13" s="16"/>
    </row>
    <row r="14" spans="1:12" x14ac:dyDescent="0.2">
      <c r="A14" s="29">
        <v>245</v>
      </c>
      <c r="B14" s="16">
        <v>0.67179999999999995</v>
      </c>
      <c r="C14" s="16">
        <v>96.398899999999998</v>
      </c>
      <c r="D14" s="16">
        <v>23.231400000000001</v>
      </c>
      <c r="E14" s="16">
        <v>2.9537</v>
      </c>
      <c r="F14" s="1">
        <v>1.6000000000000001E-3</v>
      </c>
      <c r="G14" s="1">
        <v>1.55E-2</v>
      </c>
      <c r="H14" s="1">
        <v>-30.461200000000002</v>
      </c>
      <c r="I14" s="16"/>
    </row>
    <row r="15" spans="1:12" x14ac:dyDescent="0.2">
      <c r="A15" s="29">
        <v>300</v>
      </c>
      <c r="B15" s="16">
        <v>0.66290000000000004</v>
      </c>
      <c r="C15" s="16">
        <v>96.416499999999999</v>
      </c>
      <c r="D15" s="16">
        <v>23.2164</v>
      </c>
      <c r="E15" s="16">
        <v>2.9462000000000002</v>
      </c>
      <c r="F15" s="1">
        <v>2.9999999999999997E-4</v>
      </c>
      <c r="G15" s="1">
        <v>1.47E-2</v>
      </c>
      <c r="H15" s="1">
        <v>-30.409199999999998</v>
      </c>
      <c r="I15" s="16">
        <v>729.72739999999999</v>
      </c>
    </row>
    <row r="16" spans="1:12" x14ac:dyDescent="0.2">
      <c r="A16" s="29">
        <v>315</v>
      </c>
      <c r="B16" s="16">
        <v>0.3619</v>
      </c>
      <c r="C16" s="16">
        <v>96.405900000000003</v>
      </c>
      <c r="D16" s="16">
        <v>23.200399999999998</v>
      </c>
      <c r="E16" s="16">
        <v>2.9401999999999999</v>
      </c>
      <c r="F16" s="1">
        <v>4.0000000000000002E-4</v>
      </c>
      <c r="G16" s="1">
        <v>1.43E-2</v>
      </c>
      <c r="H16" s="1">
        <v>-30.200800000000001</v>
      </c>
      <c r="I16" s="16"/>
    </row>
    <row r="17" spans="1:9" x14ac:dyDescent="0.2">
      <c r="A17" s="29">
        <v>330</v>
      </c>
      <c r="B17" s="16">
        <v>0.30840000000000001</v>
      </c>
      <c r="C17" s="16">
        <v>96.386300000000006</v>
      </c>
      <c r="D17" s="16">
        <v>23.188500000000001</v>
      </c>
      <c r="E17" s="16">
        <v>2.9436</v>
      </c>
      <c r="F17" s="1">
        <v>2.0000000000000001E-4</v>
      </c>
      <c r="G17" s="1">
        <v>1.4800000000000001E-2</v>
      </c>
      <c r="H17" s="1">
        <v>-29.853400000000001</v>
      </c>
      <c r="I17" s="16"/>
    </row>
    <row r="18" spans="1:9" x14ac:dyDescent="0.2">
      <c r="A18" s="29">
        <v>345</v>
      </c>
      <c r="B18" s="16">
        <v>0.26600000000000001</v>
      </c>
      <c r="C18" s="16">
        <v>96.3322</v>
      </c>
      <c r="D18" s="16">
        <v>23.177600000000002</v>
      </c>
      <c r="E18" s="16">
        <v>2.9521000000000002</v>
      </c>
      <c r="F18" s="1">
        <v>2.0000000000000001E-4</v>
      </c>
      <c r="G18" s="1">
        <v>1.44E-2</v>
      </c>
      <c r="H18" s="1">
        <v>-29.567599999999999</v>
      </c>
      <c r="I18" s="16"/>
    </row>
    <row r="19" spans="1:9" x14ac:dyDescent="0.2">
      <c r="A19" s="29">
        <v>400</v>
      </c>
      <c r="B19" s="16">
        <v>0.4536</v>
      </c>
      <c r="C19" s="16">
        <v>96.309100000000001</v>
      </c>
      <c r="D19" s="16">
        <v>23.168900000000001</v>
      </c>
      <c r="E19" s="16">
        <v>2.9455</v>
      </c>
      <c r="F19" s="1">
        <v>5.0000000000000001E-4</v>
      </c>
      <c r="G19" s="1">
        <v>1.4500000000000001E-2</v>
      </c>
      <c r="H19" s="1">
        <v>-29.856300000000001</v>
      </c>
      <c r="I19" s="16">
        <v>729.5213</v>
      </c>
    </row>
    <row r="20" spans="1:9" x14ac:dyDescent="0.2">
      <c r="A20" s="29">
        <v>415</v>
      </c>
      <c r="B20" s="16">
        <v>0.53500000000000003</v>
      </c>
      <c r="C20" s="16">
        <v>96.289100000000005</v>
      </c>
      <c r="D20" s="16">
        <v>23.159400000000002</v>
      </c>
      <c r="E20" s="16">
        <v>2.9281999999999999</v>
      </c>
      <c r="F20" s="1">
        <v>2.9999999999999997E-4</v>
      </c>
      <c r="G20" s="1">
        <v>1.43E-2</v>
      </c>
      <c r="H20" s="1">
        <v>-29.995100000000001</v>
      </c>
      <c r="I20" s="16"/>
    </row>
    <row r="21" spans="1:9" x14ac:dyDescent="0.2">
      <c r="A21" s="29">
        <v>430</v>
      </c>
      <c r="B21" s="16">
        <v>0.43630000000000002</v>
      </c>
      <c r="C21" s="16">
        <v>96.269099999999995</v>
      </c>
      <c r="D21" s="16">
        <v>23.151499999999999</v>
      </c>
      <c r="E21" s="16">
        <v>2.9241999999999999</v>
      </c>
      <c r="F21" s="1">
        <v>1.1000000000000001E-3</v>
      </c>
      <c r="G21" s="1">
        <v>1.3599999999999999E-2</v>
      </c>
      <c r="H21" s="1">
        <v>-29.912400000000002</v>
      </c>
      <c r="I21" s="16"/>
    </row>
    <row r="22" spans="1:9" x14ac:dyDescent="0.2">
      <c r="A22" s="29">
        <v>445</v>
      </c>
      <c r="B22" s="16">
        <v>0.41499999999999998</v>
      </c>
      <c r="C22" s="16">
        <v>96.261700000000005</v>
      </c>
      <c r="D22" s="16">
        <v>23.14</v>
      </c>
      <c r="E22" s="16">
        <v>2.9245999999999999</v>
      </c>
      <c r="F22" s="1">
        <v>2.7000000000000001E-3</v>
      </c>
      <c r="G22" s="1">
        <v>1.3299999999999999E-2</v>
      </c>
      <c r="H22" s="1">
        <v>-29.939399999999999</v>
      </c>
      <c r="I22" s="16"/>
    </row>
    <row r="23" spans="1:9" x14ac:dyDescent="0.2">
      <c r="A23" s="29">
        <v>500</v>
      </c>
      <c r="B23" s="16">
        <v>0.3856</v>
      </c>
      <c r="C23" s="16">
        <v>96.230699999999999</v>
      </c>
      <c r="D23" s="16">
        <v>23.135999999999999</v>
      </c>
      <c r="E23" s="16">
        <v>2.9121999999999999</v>
      </c>
      <c r="F23" s="1">
        <v>8.0000000000000004E-4</v>
      </c>
      <c r="G23" s="1">
        <v>4.0599999999999997E-2</v>
      </c>
      <c r="H23" s="1">
        <v>-29.835799999999999</v>
      </c>
      <c r="I23" s="16">
        <v>729.56060000000002</v>
      </c>
    </row>
    <row r="24" spans="1:9" x14ac:dyDescent="0.2">
      <c r="A24" s="29">
        <v>515</v>
      </c>
      <c r="B24" s="16">
        <v>0.43049999999999999</v>
      </c>
      <c r="C24" s="16">
        <v>96.213999999999999</v>
      </c>
      <c r="D24" s="16">
        <v>23.132400000000001</v>
      </c>
      <c r="E24" s="16">
        <v>2.9037000000000002</v>
      </c>
      <c r="F24" s="1">
        <v>1.1999999999999999E-3</v>
      </c>
      <c r="G24" s="1">
        <v>0.13639999999999999</v>
      </c>
      <c r="H24" s="1">
        <v>-29.706299999999999</v>
      </c>
      <c r="I24" s="16"/>
    </row>
    <row r="25" spans="1:9" x14ac:dyDescent="0.2">
      <c r="A25" s="29">
        <v>530</v>
      </c>
      <c r="B25" s="16">
        <v>0.28720000000000001</v>
      </c>
      <c r="C25" s="16">
        <v>96.206000000000003</v>
      </c>
      <c r="D25" s="16">
        <v>23.1279</v>
      </c>
      <c r="E25" s="16">
        <v>2.8847</v>
      </c>
      <c r="F25" s="1">
        <v>1.2999999999999999E-3</v>
      </c>
      <c r="G25" s="1">
        <v>5.7299999999999997E-2</v>
      </c>
      <c r="H25" s="1">
        <v>-29.8278</v>
      </c>
      <c r="I25" s="16"/>
    </row>
    <row r="26" spans="1:9" x14ac:dyDescent="0.2">
      <c r="A26" s="29">
        <v>545</v>
      </c>
      <c r="B26" s="16">
        <v>0.30459999999999998</v>
      </c>
      <c r="C26" s="16">
        <v>96.206699999999998</v>
      </c>
      <c r="D26" s="16">
        <v>23.119399999999999</v>
      </c>
      <c r="E26" s="16">
        <v>2.8835000000000002</v>
      </c>
      <c r="F26" s="1">
        <v>1.11E-2</v>
      </c>
      <c r="G26" s="1">
        <v>0.28239999999999998</v>
      </c>
      <c r="H26" s="1">
        <v>-29.5059</v>
      </c>
      <c r="I26" s="16"/>
    </row>
    <row r="27" spans="1:9" x14ac:dyDescent="0.2">
      <c r="A27" s="29">
        <v>600</v>
      </c>
      <c r="B27" s="16">
        <v>0.29160000000000003</v>
      </c>
      <c r="C27" s="16">
        <v>96.191900000000004</v>
      </c>
      <c r="D27" s="16">
        <v>23.118300000000001</v>
      </c>
      <c r="E27" s="16">
        <v>2.9144000000000001</v>
      </c>
      <c r="F27" s="1">
        <v>1.0676000000000001</v>
      </c>
      <c r="G27" s="1">
        <v>3.2593000000000001</v>
      </c>
      <c r="H27" s="1">
        <v>-28.680599999999998</v>
      </c>
      <c r="I27" s="16">
        <v>729.78510000000006</v>
      </c>
    </row>
    <row r="28" spans="1:9" x14ac:dyDescent="0.2">
      <c r="A28" s="29">
        <v>615</v>
      </c>
      <c r="B28" s="16">
        <v>0.2467</v>
      </c>
      <c r="C28" s="16">
        <v>96.170299999999997</v>
      </c>
      <c r="D28" s="16">
        <v>23.1282</v>
      </c>
      <c r="E28" s="16">
        <v>2.8929999999999998</v>
      </c>
      <c r="F28" s="1">
        <v>6.7530000000000001</v>
      </c>
      <c r="G28" s="1">
        <v>17.384699999999999</v>
      </c>
      <c r="H28" s="1">
        <v>-23.4892</v>
      </c>
      <c r="I28" s="16"/>
    </row>
    <row r="29" spans="1:9" x14ac:dyDescent="0.2">
      <c r="A29" s="29">
        <v>630</v>
      </c>
      <c r="B29" s="16">
        <v>0.44500000000000001</v>
      </c>
      <c r="C29" s="16">
        <v>96.022000000000006</v>
      </c>
      <c r="D29" s="16">
        <v>23.182500000000001</v>
      </c>
      <c r="E29" s="16">
        <v>2.8673999999999999</v>
      </c>
      <c r="F29" s="1">
        <v>21.572199999999999</v>
      </c>
      <c r="G29" s="1">
        <v>50.5623</v>
      </c>
      <c r="H29" s="1">
        <v>-11.5763</v>
      </c>
      <c r="I29" s="16"/>
    </row>
    <row r="30" spans="1:9" x14ac:dyDescent="0.2">
      <c r="A30" s="29">
        <v>645</v>
      </c>
      <c r="B30" s="16">
        <v>0.37930000000000003</v>
      </c>
      <c r="C30" s="16">
        <v>95.706400000000002</v>
      </c>
      <c r="D30" s="16">
        <v>23.298200000000001</v>
      </c>
      <c r="E30" s="16">
        <v>2.8285</v>
      </c>
      <c r="F30" s="1">
        <v>45.672899999999998</v>
      </c>
      <c r="G30" s="1">
        <v>104.99679999999999</v>
      </c>
      <c r="H30" s="1">
        <v>6.8109999999999999</v>
      </c>
      <c r="I30" s="16"/>
    </row>
    <row r="31" spans="1:9" x14ac:dyDescent="0.2">
      <c r="A31" s="29">
        <v>700</v>
      </c>
      <c r="B31" s="16">
        <v>0.33639999999999998</v>
      </c>
      <c r="C31" s="16">
        <v>95.189400000000006</v>
      </c>
      <c r="D31" s="16">
        <v>23.488900000000001</v>
      </c>
      <c r="E31" s="16">
        <v>2.7526999999999999</v>
      </c>
      <c r="F31" s="1">
        <v>78.002600000000001</v>
      </c>
      <c r="G31" s="1">
        <v>179.85310000000001</v>
      </c>
      <c r="H31" s="1">
        <v>31.3094</v>
      </c>
      <c r="I31" s="16">
        <v>730.15970000000004</v>
      </c>
    </row>
    <row r="32" spans="1:9" x14ac:dyDescent="0.2">
      <c r="A32" s="29">
        <v>715</v>
      </c>
      <c r="B32" s="16">
        <v>0.56459999999999999</v>
      </c>
      <c r="C32" s="16">
        <v>94.530199999999994</v>
      </c>
      <c r="D32" s="16">
        <v>23.724799999999998</v>
      </c>
      <c r="E32" s="16">
        <v>2.6844000000000001</v>
      </c>
      <c r="F32" s="1">
        <v>115.6614</v>
      </c>
      <c r="G32" s="1">
        <v>267.51240000000001</v>
      </c>
      <c r="H32" s="1">
        <v>59.850299999999997</v>
      </c>
      <c r="I32" s="16"/>
    </row>
    <row r="33" spans="1:9" x14ac:dyDescent="0.2">
      <c r="A33" s="29">
        <v>730</v>
      </c>
      <c r="B33" s="16">
        <v>0.66690000000000005</v>
      </c>
      <c r="C33" s="16">
        <v>93.738799999999998</v>
      </c>
      <c r="D33" s="16">
        <v>23.981000000000002</v>
      </c>
      <c r="E33" s="16">
        <v>2.6328</v>
      </c>
      <c r="F33" s="1">
        <v>155.1728</v>
      </c>
      <c r="G33" s="1">
        <v>361.16559999999998</v>
      </c>
      <c r="H33" s="1">
        <v>89.710400000000007</v>
      </c>
      <c r="I33" s="16"/>
    </row>
    <row r="34" spans="1:9" x14ac:dyDescent="0.2">
      <c r="A34" s="29">
        <v>745</v>
      </c>
      <c r="B34" s="16">
        <v>0.85699999999999998</v>
      </c>
      <c r="C34" s="16">
        <v>92.984999999999999</v>
      </c>
      <c r="D34" s="16">
        <v>24.2362</v>
      </c>
      <c r="E34" s="16">
        <v>2.5920000000000001</v>
      </c>
      <c r="F34" s="1">
        <v>196.89060000000001</v>
      </c>
      <c r="G34" s="1">
        <v>455.3809</v>
      </c>
      <c r="H34" s="1">
        <v>119.67570000000001</v>
      </c>
      <c r="I34" s="16"/>
    </row>
    <row r="35" spans="1:9" x14ac:dyDescent="0.2">
      <c r="A35" s="29">
        <v>800</v>
      </c>
      <c r="B35" s="16">
        <v>0.7863</v>
      </c>
      <c r="C35" s="16">
        <v>92.214299999999994</v>
      </c>
      <c r="D35" s="16">
        <v>24.492100000000001</v>
      </c>
      <c r="E35" s="16">
        <v>2.5884</v>
      </c>
      <c r="F35" s="1">
        <v>240.7449</v>
      </c>
      <c r="G35" s="1">
        <v>553.92539999999997</v>
      </c>
      <c r="H35" s="1">
        <v>151.2234</v>
      </c>
      <c r="I35" s="16">
        <v>730.64660000000003</v>
      </c>
    </row>
    <row r="36" spans="1:9" x14ac:dyDescent="0.2">
      <c r="A36" s="29">
        <v>815</v>
      </c>
      <c r="B36" s="16">
        <v>0.65210000000000001</v>
      </c>
      <c r="C36" s="16">
        <v>91.374600000000001</v>
      </c>
      <c r="D36" s="16">
        <v>24.748899999999999</v>
      </c>
      <c r="E36" s="16">
        <v>2.5973999999999999</v>
      </c>
      <c r="F36" s="1">
        <v>281.64800000000002</v>
      </c>
      <c r="G36" s="1">
        <v>644.26620000000003</v>
      </c>
      <c r="H36" s="1">
        <v>182.23079999999999</v>
      </c>
      <c r="I36" s="16"/>
    </row>
    <row r="37" spans="1:9" x14ac:dyDescent="0.2">
      <c r="A37" s="29">
        <v>830</v>
      </c>
      <c r="B37" s="16">
        <v>0.53039999999999998</v>
      </c>
      <c r="C37" s="16">
        <v>90.482500000000002</v>
      </c>
      <c r="D37" s="16">
        <v>24.9984</v>
      </c>
      <c r="E37" s="16">
        <v>2.6154000000000002</v>
      </c>
      <c r="F37" s="1">
        <v>321.0471</v>
      </c>
      <c r="G37" s="1">
        <v>730.97080000000005</v>
      </c>
      <c r="H37" s="1">
        <v>212.1277</v>
      </c>
      <c r="I37" s="16"/>
    </row>
    <row r="38" spans="1:9" x14ac:dyDescent="0.2">
      <c r="A38" s="29">
        <v>845</v>
      </c>
      <c r="B38" s="16">
        <v>0.28720000000000001</v>
      </c>
      <c r="C38" s="16">
        <v>89.537999999999997</v>
      </c>
      <c r="D38" s="16">
        <v>25.253399999999999</v>
      </c>
      <c r="E38" s="16">
        <v>2.6533000000000002</v>
      </c>
      <c r="F38" s="1">
        <v>357.51620000000003</v>
      </c>
      <c r="G38" s="1">
        <v>813.2826</v>
      </c>
      <c r="H38" s="1">
        <v>241.1361</v>
      </c>
      <c r="I38" s="16"/>
    </row>
    <row r="39" spans="1:9" x14ac:dyDescent="0.2">
      <c r="A39" s="29">
        <v>900</v>
      </c>
      <c r="B39" s="16">
        <v>0.38119999999999998</v>
      </c>
      <c r="C39" s="16">
        <v>88.527799999999999</v>
      </c>
      <c r="D39" s="16">
        <v>25.4956</v>
      </c>
      <c r="E39" s="16">
        <v>2.7004000000000001</v>
      </c>
      <c r="F39" s="1">
        <v>393.49990000000003</v>
      </c>
      <c r="G39" s="1">
        <v>890.74710000000005</v>
      </c>
      <c r="H39" s="1">
        <v>268.12610000000001</v>
      </c>
      <c r="I39" s="16">
        <v>731.11569999999995</v>
      </c>
    </row>
    <row r="40" spans="1:9" x14ac:dyDescent="0.2">
      <c r="A40" s="29">
        <v>915</v>
      </c>
      <c r="B40" s="16">
        <v>0.5091</v>
      </c>
      <c r="C40" s="16">
        <v>87.398600000000002</v>
      </c>
      <c r="D40" s="16">
        <v>25.7438</v>
      </c>
      <c r="E40" s="16">
        <v>2.7545999999999999</v>
      </c>
      <c r="F40" s="1">
        <v>415.82729999999998</v>
      </c>
      <c r="G40" s="1">
        <v>942.95320000000004</v>
      </c>
      <c r="H40" s="1">
        <v>288.87459999999999</v>
      </c>
      <c r="I40" s="16"/>
    </row>
    <row r="41" spans="1:9" x14ac:dyDescent="0.2">
      <c r="A41" s="29">
        <v>930</v>
      </c>
      <c r="B41" s="16">
        <v>0.65</v>
      </c>
      <c r="C41" s="16">
        <v>86.353099999999998</v>
      </c>
      <c r="D41" s="16">
        <v>25.9574</v>
      </c>
      <c r="E41" s="16">
        <v>2.8153999999999999</v>
      </c>
      <c r="F41" s="1">
        <v>440.90019999999998</v>
      </c>
      <c r="G41" s="1">
        <v>998.71600000000001</v>
      </c>
      <c r="H41" s="1">
        <v>308.87849999999997</v>
      </c>
      <c r="I41" s="16"/>
    </row>
    <row r="42" spans="1:9" x14ac:dyDescent="0.2">
      <c r="A42" s="29">
        <v>945</v>
      </c>
      <c r="B42" s="16">
        <v>0.73970000000000002</v>
      </c>
      <c r="C42" s="16">
        <v>85.287099999999995</v>
      </c>
      <c r="D42" s="16">
        <v>26.171800000000001</v>
      </c>
      <c r="E42" s="16">
        <v>2.8706999999999998</v>
      </c>
      <c r="F42" s="1">
        <v>465.97820000000002</v>
      </c>
      <c r="G42" s="1">
        <v>1050.8809000000001</v>
      </c>
      <c r="H42" s="1">
        <v>327.93400000000003</v>
      </c>
      <c r="I42" s="16"/>
    </row>
    <row r="43" spans="1:9" x14ac:dyDescent="0.2">
      <c r="A43" s="29">
        <v>1000</v>
      </c>
      <c r="B43" s="16">
        <v>0.81420000000000003</v>
      </c>
      <c r="C43" s="16">
        <v>84.347099999999998</v>
      </c>
      <c r="D43" s="16">
        <v>26.374199999999998</v>
      </c>
      <c r="E43" s="16">
        <v>2.91</v>
      </c>
      <c r="F43" s="1">
        <v>483.43920000000003</v>
      </c>
      <c r="G43" s="1">
        <v>1090.0572</v>
      </c>
      <c r="H43" s="1">
        <v>342.34980000000002</v>
      </c>
      <c r="I43" s="16">
        <v>731.33410000000003</v>
      </c>
    </row>
    <row r="44" spans="1:9" x14ac:dyDescent="0.2">
      <c r="A44" s="29">
        <v>1015</v>
      </c>
      <c r="B44" s="16">
        <v>0.52800000000000002</v>
      </c>
      <c r="C44" s="16">
        <v>83.460599999999999</v>
      </c>
      <c r="D44" s="16">
        <v>26.560500000000001</v>
      </c>
      <c r="E44" s="16">
        <v>2.9388000000000001</v>
      </c>
      <c r="F44" s="1">
        <v>504.21210000000002</v>
      </c>
      <c r="G44" s="1">
        <v>1134.5147999999999</v>
      </c>
      <c r="H44" s="1">
        <v>357.80290000000002</v>
      </c>
      <c r="I44" s="16"/>
    </row>
    <row r="45" spans="1:9" x14ac:dyDescent="0.2">
      <c r="A45" s="29">
        <v>1030</v>
      </c>
      <c r="B45" s="16">
        <v>0.51119999999999999</v>
      </c>
      <c r="C45" s="16">
        <v>82.7209</v>
      </c>
      <c r="D45" s="16">
        <v>26.712800000000001</v>
      </c>
      <c r="E45" s="16">
        <v>3.0428999999999999</v>
      </c>
      <c r="F45" s="1">
        <v>517.35220000000004</v>
      </c>
      <c r="G45" s="1">
        <v>1162.021</v>
      </c>
      <c r="H45" s="1">
        <v>369.54649999999998</v>
      </c>
      <c r="I45" s="16"/>
    </row>
    <row r="46" spans="1:9" x14ac:dyDescent="0.2">
      <c r="A46" s="29">
        <v>1045</v>
      </c>
      <c r="B46" s="16">
        <v>0.93579999999999997</v>
      </c>
      <c r="C46" s="16">
        <v>82.1173</v>
      </c>
      <c r="D46" s="16">
        <v>26.8324</v>
      </c>
      <c r="E46" s="16">
        <v>3.1093000000000002</v>
      </c>
      <c r="F46" s="1">
        <v>528.23710000000005</v>
      </c>
      <c r="G46" s="1">
        <v>1181.9745</v>
      </c>
      <c r="H46" s="1">
        <v>378.2088</v>
      </c>
      <c r="I46" s="16"/>
    </row>
    <row r="47" spans="1:9" x14ac:dyDescent="0.2">
      <c r="A47" s="29">
        <v>1100</v>
      </c>
      <c r="B47" s="16">
        <v>1.0274000000000001</v>
      </c>
      <c r="C47" s="16">
        <v>81.604399999999998</v>
      </c>
      <c r="D47" s="16">
        <v>26.941600000000001</v>
      </c>
      <c r="E47" s="16">
        <v>3.1793999999999998</v>
      </c>
      <c r="F47" s="1">
        <v>541.90719999999999</v>
      </c>
      <c r="G47" s="1">
        <v>1208.8617999999999</v>
      </c>
      <c r="H47" s="1">
        <v>388.1506</v>
      </c>
      <c r="I47" s="16">
        <v>731.31079999999997</v>
      </c>
    </row>
    <row r="48" spans="1:9" x14ac:dyDescent="0.2">
      <c r="A48" s="29">
        <v>1115</v>
      </c>
      <c r="B48" s="16">
        <v>0.93159999999999998</v>
      </c>
      <c r="C48" s="16">
        <v>81.177999999999997</v>
      </c>
      <c r="D48" s="16">
        <v>27.037299999999998</v>
      </c>
      <c r="E48" s="16">
        <v>3.2566000000000002</v>
      </c>
      <c r="F48" s="1">
        <v>556.62040000000002</v>
      </c>
      <c r="G48" s="1">
        <v>1244.3569</v>
      </c>
      <c r="H48" s="1">
        <v>399.94049999999999</v>
      </c>
      <c r="I48" s="16"/>
    </row>
    <row r="49" spans="1:9" x14ac:dyDescent="0.2">
      <c r="A49" s="29">
        <v>1130</v>
      </c>
      <c r="B49" s="16">
        <v>0.8226</v>
      </c>
      <c r="C49" s="16">
        <v>80.816199999999995</v>
      </c>
      <c r="D49" s="16">
        <v>27.1221</v>
      </c>
      <c r="E49" s="16">
        <v>3.3182999999999998</v>
      </c>
      <c r="F49" s="1">
        <v>554.14319999999998</v>
      </c>
      <c r="G49" s="1">
        <v>1253.7585999999999</v>
      </c>
      <c r="H49" s="1">
        <v>400.53399999999999</v>
      </c>
      <c r="I49" s="16"/>
    </row>
    <row r="50" spans="1:9" x14ac:dyDescent="0.2">
      <c r="A50" s="29">
        <v>1145</v>
      </c>
      <c r="B50" s="16">
        <v>0.82030000000000003</v>
      </c>
      <c r="C50" s="16">
        <v>80.569000000000003</v>
      </c>
      <c r="D50" s="16">
        <v>27.177900000000001</v>
      </c>
      <c r="E50" s="16">
        <v>3.4055</v>
      </c>
      <c r="F50" s="1">
        <v>538.06659999999999</v>
      </c>
      <c r="G50" s="1">
        <v>1238.1958999999999</v>
      </c>
      <c r="H50" s="1">
        <v>404.03070000000002</v>
      </c>
      <c r="I50" s="16"/>
    </row>
    <row r="51" spans="1:9" x14ac:dyDescent="0.2">
      <c r="A51" s="29">
        <v>1200</v>
      </c>
      <c r="B51" s="16">
        <v>1.0617000000000001</v>
      </c>
      <c r="C51" s="16">
        <v>80.569299999999998</v>
      </c>
      <c r="D51" s="16">
        <v>27.1752</v>
      </c>
      <c r="E51" s="16">
        <v>3.5074000000000001</v>
      </c>
      <c r="F51" s="1">
        <v>530.1576</v>
      </c>
      <c r="G51" s="1">
        <v>1217.7693999999999</v>
      </c>
      <c r="H51" s="1">
        <v>397.97480000000002</v>
      </c>
      <c r="I51" s="16">
        <v>730.97</v>
      </c>
    </row>
    <row r="52" spans="1:9" x14ac:dyDescent="0.2">
      <c r="A52" s="29">
        <v>1215</v>
      </c>
      <c r="B52" s="16">
        <v>1.0209999999999999</v>
      </c>
      <c r="C52" s="16">
        <v>80.566199999999995</v>
      </c>
      <c r="D52" s="16">
        <v>27.176100000000002</v>
      </c>
      <c r="E52" s="16">
        <v>3.5859999999999999</v>
      </c>
      <c r="F52" s="1">
        <v>505.66899999999998</v>
      </c>
      <c r="G52" s="1">
        <v>1172.2212999999999</v>
      </c>
      <c r="H52" s="1">
        <v>394.45389999999998</v>
      </c>
      <c r="I52" s="16"/>
    </row>
    <row r="53" spans="1:9" x14ac:dyDescent="0.2">
      <c r="A53" s="29">
        <v>1230</v>
      </c>
      <c r="B53" s="16">
        <v>1.964</v>
      </c>
      <c r="C53" s="16">
        <v>80.663200000000003</v>
      </c>
      <c r="D53" s="16">
        <v>27.144600000000001</v>
      </c>
      <c r="E53" s="16">
        <v>3.6637</v>
      </c>
      <c r="F53" s="1">
        <v>494.53070000000002</v>
      </c>
      <c r="G53" s="1">
        <v>1132.9350999999999</v>
      </c>
      <c r="H53" s="1">
        <v>381.78250000000003</v>
      </c>
      <c r="I53" s="16"/>
    </row>
    <row r="54" spans="1:9" x14ac:dyDescent="0.2">
      <c r="A54" s="29">
        <v>1245</v>
      </c>
      <c r="B54" s="16">
        <v>2.8521000000000001</v>
      </c>
      <c r="C54" s="16">
        <v>80.741699999999994</v>
      </c>
      <c r="D54" s="16">
        <v>27.096299999999999</v>
      </c>
      <c r="E54" s="16">
        <v>3.7355</v>
      </c>
      <c r="F54" s="1">
        <v>475.5231</v>
      </c>
      <c r="G54" s="1">
        <v>1065.2339999999999</v>
      </c>
      <c r="H54" s="1">
        <v>371.11770000000001</v>
      </c>
      <c r="I54" s="16"/>
    </row>
    <row r="55" spans="1:9" x14ac:dyDescent="0.2">
      <c r="A55" s="29">
        <v>1300</v>
      </c>
      <c r="B55" s="16">
        <v>3.5568</v>
      </c>
      <c r="C55" s="16">
        <v>80.928399999999996</v>
      </c>
      <c r="D55" s="16">
        <v>27.010100000000001</v>
      </c>
      <c r="E55" s="16">
        <v>3.8237999999999999</v>
      </c>
      <c r="F55" s="1">
        <v>448.96030000000002</v>
      </c>
      <c r="G55" s="1">
        <v>1070.2854</v>
      </c>
      <c r="H55" s="1">
        <v>358.67250000000001</v>
      </c>
      <c r="I55" s="16">
        <v>730.48490000000004</v>
      </c>
    </row>
    <row r="56" spans="1:9" x14ac:dyDescent="0.2">
      <c r="A56" s="29">
        <v>1315</v>
      </c>
      <c r="B56" s="16">
        <v>3.7837999999999998</v>
      </c>
      <c r="C56" s="16">
        <v>81.249499999999998</v>
      </c>
      <c r="D56" s="16">
        <v>26.9467</v>
      </c>
      <c r="E56" s="16">
        <v>3.8925000000000001</v>
      </c>
      <c r="F56" s="1">
        <v>433.60070000000002</v>
      </c>
      <c r="G56" s="1">
        <v>1100.5323000000001</v>
      </c>
      <c r="H56" s="1">
        <v>344.14359999999999</v>
      </c>
      <c r="I56" s="16"/>
    </row>
    <row r="57" spans="1:9" x14ac:dyDescent="0.2">
      <c r="A57" s="29">
        <v>1330</v>
      </c>
      <c r="B57" s="16">
        <v>3.7176</v>
      </c>
      <c r="C57" s="16">
        <v>81.647400000000005</v>
      </c>
      <c r="D57" s="16">
        <v>26.864799999999999</v>
      </c>
      <c r="E57" s="16">
        <v>3.9441000000000002</v>
      </c>
      <c r="F57" s="1">
        <v>429.48950000000002</v>
      </c>
      <c r="G57" s="1">
        <v>1068.0681999999999</v>
      </c>
      <c r="H57" s="1">
        <v>329.3603</v>
      </c>
      <c r="I57" s="16"/>
    </row>
    <row r="58" spans="1:9" x14ac:dyDescent="0.2">
      <c r="A58" s="29">
        <v>1345</v>
      </c>
      <c r="B58" s="16">
        <v>4.5967000000000002</v>
      </c>
      <c r="C58" s="16">
        <v>82.037999999999997</v>
      </c>
      <c r="D58" s="16">
        <v>26.760300000000001</v>
      </c>
      <c r="E58" s="16">
        <v>3.9708999999999999</v>
      </c>
      <c r="F58" s="1">
        <v>422.9076</v>
      </c>
      <c r="G58" s="1">
        <v>1024.5279</v>
      </c>
      <c r="H58" s="1">
        <v>312.47660000000002</v>
      </c>
      <c r="I58" s="16"/>
    </row>
    <row r="59" spans="1:9" x14ac:dyDescent="0.2">
      <c r="A59" s="29">
        <v>1400</v>
      </c>
      <c r="B59" s="16">
        <v>3.7593999999999999</v>
      </c>
      <c r="C59" s="16">
        <v>82.366600000000005</v>
      </c>
      <c r="D59" s="16">
        <v>26.6691</v>
      </c>
      <c r="E59" s="16">
        <v>4.0278999999999998</v>
      </c>
      <c r="F59" s="1">
        <v>407.9744</v>
      </c>
      <c r="G59" s="1">
        <v>987.58180000000004</v>
      </c>
      <c r="H59" s="1">
        <v>300.61700000000002</v>
      </c>
      <c r="I59" s="16">
        <v>729.88070000000005</v>
      </c>
    </row>
    <row r="60" spans="1:9" x14ac:dyDescent="0.2">
      <c r="A60" s="29">
        <v>1415</v>
      </c>
      <c r="B60" s="16">
        <v>3.9083999999999999</v>
      </c>
      <c r="C60" s="16">
        <v>82.763300000000001</v>
      </c>
      <c r="D60" s="16">
        <v>26.557099999999998</v>
      </c>
      <c r="E60" s="16">
        <v>4.0651000000000002</v>
      </c>
      <c r="F60" s="1">
        <v>377.06229999999999</v>
      </c>
      <c r="G60" s="1">
        <v>937.86400000000003</v>
      </c>
      <c r="H60" s="1">
        <v>282.47300000000001</v>
      </c>
      <c r="I60" s="16"/>
    </row>
    <row r="61" spans="1:9" x14ac:dyDescent="0.2">
      <c r="A61" s="29">
        <v>1430</v>
      </c>
      <c r="B61" s="16">
        <v>3.1595</v>
      </c>
      <c r="C61" s="16">
        <v>83.170599999999993</v>
      </c>
      <c r="D61" s="16">
        <v>26.4604</v>
      </c>
      <c r="E61" s="16">
        <v>4.0656999999999996</v>
      </c>
      <c r="F61" s="1">
        <v>367.9606</v>
      </c>
      <c r="G61" s="1">
        <v>887.96550000000002</v>
      </c>
      <c r="H61" s="1">
        <v>263.7217</v>
      </c>
      <c r="I61" s="16"/>
    </row>
    <row r="62" spans="1:9" x14ac:dyDescent="0.2">
      <c r="A62" s="29">
        <v>1445</v>
      </c>
      <c r="B62" s="16">
        <v>3.4417</v>
      </c>
      <c r="C62" s="16">
        <v>83.629400000000004</v>
      </c>
      <c r="D62" s="16">
        <v>26.340399999999999</v>
      </c>
      <c r="E62" s="16">
        <v>4.0609999999999999</v>
      </c>
      <c r="F62" s="1">
        <v>364.4006</v>
      </c>
      <c r="G62" s="1">
        <v>827.30179999999996</v>
      </c>
      <c r="H62" s="1">
        <v>243.2799</v>
      </c>
      <c r="I62" s="16"/>
    </row>
    <row r="63" spans="1:9" x14ac:dyDescent="0.2">
      <c r="A63" s="29">
        <v>1500</v>
      </c>
      <c r="B63" s="16">
        <v>3.4472999999999998</v>
      </c>
      <c r="C63" s="16">
        <v>84.123000000000005</v>
      </c>
      <c r="D63" s="16">
        <v>26.228300000000001</v>
      </c>
      <c r="E63" s="16">
        <v>4.0505000000000004</v>
      </c>
      <c r="F63" s="1">
        <v>341.52379999999999</v>
      </c>
      <c r="G63" s="1">
        <v>774.74170000000004</v>
      </c>
      <c r="H63" s="1">
        <v>224.7654</v>
      </c>
      <c r="I63" s="16">
        <v>729.35140000000001</v>
      </c>
    </row>
    <row r="64" spans="1:9" x14ac:dyDescent="0.2">
      <c r="A64" s="29">
        <v>1515</v>
      </c>
      <c r="B64" s="16">
        <v>3.2330000000000001</v>
      </c>
      <c r="C64" s="16">
        <v>84.6126</v>
      </c>
      <c r="D64" s="16">
        <v>26.1021</v>
      </c>
      <c r="E64" s="16">
        <v>4.0720000000000001</v>
      </c>
      <c r="F64" s="1">
        <v>316.37540000000001</v>
      </c>
      <c r="G64" s="1">
        <v>715.88589999999999</v>
      </c>
      <c r="H64" s="1">
        <v>201.9049</v>
      </c>
      <c r="I64" s="16"/>
    </row>
    <row r="65" spans="1:9" x14ac:dyDescent="0.2">
      <c r="A65" s="29">
        <v>1530</v>
      </c>
      <c r="B65" s="16">
        <v>3.4474999999999998</v>
      </c>
      <c r="C65" s="16">
        <v>85.12</v>
      </c>
      <c r="D65" s="16">
        <v>25.976400000000002</v>
      </c>
      <c r="E65" s="16">
        <v>4.0667</v>
      </c>
      <c r="F65" s="1">
        <v>290.28359999999998</v>
      </c>
      <c r="G65" s="1">
        <v>661.18430000000001</v>
      </c>
      <c r="H65" s="1">
        <v>176.1833</v>
      </c>
      <c r="I65" s="16"/>
    </row>
    <row r="66" spans="1:9" x14ac:dyDescent="0.2">
      <c r="A66" s="29">
        <v>1545</v>
      </c>
      <c r="B66" s="16">
        <v>2.637</v>
      </c>
      <c r="C66" s="16">
        <v>85.558999999999997</v>
      </c>
      <c r="D66" s="16">
        <v>25.852900000000002</v>
      </c>
      <c r="E66" s="16">
        <v>4.0610999999999997</v>
      </c>
      <c r="F66" s="1">
        <v>261.23360000000002</v>
      </c>
      <c r="G66" s="1">
        <v>592.33889999999997</v>
      </c>
      <c r="H66" s="1">
        <v>149.2826</v>
      </c>
      <c r="I66" s="16"/>
    </row>
    <row r="67" spans="1:9" x14ac:dyDescent="0.2">
      <c r="A67" s="29">
        <v>1600</v>
      </c>
      <c r="B67" s="16">
        <v>2.0529000000000002</v>
      </c>
      <c r="C67" s="16">
        <v>86.084299999999999</v>
      </c>
      <c r="D67" s="16">
        <v>25.729900000000001</v>
      </c>
      <c r="E67" s="16">
        <v>4.0175999999999998</v>
      </c>
      <c r="F67" s="1">
        <v>229.92930000000001</v>
      </c>
      <c r="G67" s="1">
        <v>526.24480000000005</v>
      </c>
      <c r="H67" s="1">
        <v>122.623</v>
      </c>
      <c r="I67" s="16">
        <v>729.01729999999998</v>
      </c>
    </row>
    <row r="68" spans="1:9" x14ac:dyDescent="0.2">
      <c r="A68" s="29">
        <v>1615</v>
      </c>
      <c r="B68" s="16">
        <v>2.2570000000000001</v>
      </c>
      <c r="C68" s="16">
        <v>86.645200000000003</v>
      </c>
      <c r="D68" s="16">
        <v>25.596800000000002</v>
      </c>
      <c r="E68" s="16">
        <v>4.0000999999999998</v>
      </c>
      <c r="F68" s="1">
        <v>194.58860000000001</v>
      </c>
      <c r="G68" s="1">
        <v>452.18939999999998</v>
      </c>
      <c r="H68" s="1">
        <v>99.171800000000005</v>
      </c>
      <c r="I68" s="16"/>
    </row>
    <row r="69" spans="1:9" x14ac:dyDescent="0.2">
      <c r="A69" s="29">
        <v>1630</v>
      </c>
      <c r="B69" s="16">
        <v>2.0499000000000001</v>
      </c>
      <c r="C69" s="16">
        <v>87.208799999999997</v>
      </c>
      <c r="D69" s="16">
        <v>25.4666</v>
      </c>
      <c r="E69" s="16">
        <v>3.9493</v>
      </c>
      <c r="F69" s="1">
        <v>161.0052</v>
      </c>
      <c r="G69" s="1">
        <v>392.61160000000001</v>
      </c>
      <c r="H69" s="1">
        <v>78.298400000000001</v>
      </c>
      <c r="I69" s="16"/>
    </row>
    <row r="70" spans="1:9" x14ac:dyDescent="0.2">
      <c r="A70" s="29">
        <v>1645</v>
      </c>
      <c r="B70" s="16">
        <v>1.9177</v>
      </c>
      <c r="C70" s="16">
        <v>87.802999999999997</v>
      </c>
      <c r="D70" s="16">
        <v>25.3231</v>
      </c>
      <c r="E70" s="16">
        <v>3.8856999999999999</v>
      </c>
      <c r="F70" s="1">
        <v>142.83539999999999</v>
      </c>
      <c r="G70" s="1">
        <v>335.05259999999998</v>
      </c>
      <c r="H70" s="1">
        <v>59.101999999999997</v>
      </c>
      <c r="I70" s="16"/>
    </row>
    <row r="71" spans="1:9" x14ac:dyDescent="0.2">
      <c r="A71" s="29">
        <v>1700</v>
      </c>
      <c r="B71" s="16">
        <v>1.7625</v>
      </c>
      <c r="C71" s="16">
        <v>88.490899999999996</v>
      </c>
      <c r="D71" s="16">
        <v>25.165700000000001</v>
      </c>
      <c r="E71" s="16">
        <v>3.8107000000000002</v>
      </c>
      <c r="F71" s="1">
        <v>119.7687</v>
      </c>
      <c r="G71" s="1">
        <v>277.15129999999999</v>
      </c>
      <c r="H71" s="1">
        <v>41.135100000000001</v>
      </c>
      <c r="I71" s="16">
        <v>728.94349999999997</v>
      </c>
    </row>
    <row r="72" spans="1:9" x14ac:dyDescent="0.2">
      <c r="A72" s="29">
        <v>1715</v>
      </c>
      <c r="B72" s="16">
        <v>2.0912999999999999</v>
      </c>
      <c r="C72" s="16">
        <v>89.178600000000003</v>
      </c>
      <c r="D72" s="16">
        <v>25.006399999999999</v>
      </c>
      <c r="E72" s="16">
        <v>3.7688000000000001</v>
      </c>
      <c r="F72" s="1">
        <v>91.427400000000006</v>
      </c>
      <c r="G72" s="1">
        <v>215.96119999999999</v>
      </c>
      <c r="H72" s="1">
        <v>22.773800000000001</v>
      </c>
      <c r="I72" s="16"/>
    </row>
    <row r="73" spans="1:9" x14ac:dyDescent="0.2">
      <c r="A73" s="29">
        <v>1730</v>
      </c>
      <c r="B73" s="16">
        <v>2.0011000000000001</v>
      </c>
      <c r="C73" s="16">
        <v>89.992800000000003</v>
      </c>
      <c r="D73" s="16">
        <v>24.824300000000001</v>
      </c>
      <c r="E73" s="16">
        <v>3.6913</v>
      </c>
      <c r="F73" s="1">
        <v>64.727400000000003</v>
      </c>
      <c r="G73" s="1">
        <v>156.5412</v>
      </c>
      <c r="H73" s="1">
        <v>5.7881999999999998</v>
      </c>
      <c r="I73" s="16"/>
    </row>
    <row r="74" spans="1:9" x14ac:dyDescent="0.2">
      <c r="A74" s="29">
        <v>1745</v>
      </c>
      <c r="B74" s="16">
        <v>1.4492</v>
      </c>
      <c r="C74" s="16">
        <v>90.900400000000005</v>
      </c>
      <c r="D74" s="16">
        <v>24.603899999999999</v>
      </c>
      <c r="E74" s="16">
        <v>3.6311</v>
      </c>
      <c r="F74" s="1">
        <v>41.072299999999998</v>
      </c>
      <c r="G74" s="1">
        <v>100.2358</v>
      </c>
      <c r="H74" s="1">
        <v>-9.5897000000000006</v>
      </c>
      <c r="I74" s="16"/>
    </row>
    <row r="75" spans="1:9" x14ac:dyDescent="0.2">
      <c r="A75" s="29">
        <v>1800</v>
      </c>
      <c r="B75" s="16">
        <v>1.4513</v>
      </c>
      <c r="C75" s="16">
        <v>91.826700000000002</v>
      </c>
      <c r="D75" s="16">
        <v>24.3977</v>
      </c>
      <c r="E75" s="16">
        <v>3.5573000000000001</v>
      </c>
      <c r="F75" s="1">
        <v>21.755299999999998</v>
      </c>
      <c r="G75" s="1">
        <v>53.797800000000002</v>
      </c>
      <c r="H75" s="1">
        <v>-21.364100000000001</v>
      </c>
      <c r="I75" s="16">
        <v>729.13379999999995</v>
      </c>
    </row>
    <row r="76" spans="1:9" x14ac:dyDescent="0.2">
      <c r="A76" s="29">
        <v>1815</v>
      </c>
      <c r="B76" s="16">
        <v>0.84760000000000002</v>
      </c>
      <c r="C76" s="16">
        <v>92.7059</v>
      </c>
      <c r="D76" s="16">
        <v>24.203099999999999</v>
      </c>
      <c r="E76" s="16">
        <v>3.4704000000000002</v>
      </c>
      <c r="F76" s="1">
        <v>8.6890000000000001</v>
      </c>
      <c r="G76" s="1">
        <v>22.0367</v>
      </c>
      <c r="H76" s="1">
        <v>-29.4587</v>
      </c>
      <c r="I76" s="16"/>
    </row>
    <row r="77" spans="1:9" x14ac:dyDescent="0.2">
      <c r="A77" s="29">
        <v>1830</v>
      </c>
      <c r="B77" s="16">
        <v>0.63400000000000001</v>
      </c>
      <c r="C77" s="16">
        <v>93.447400000000002</v>
      </c>
      <c r="D77" s="16">
        <v>24.040299999999998</v>
      </c>
      <c r="E77" s="16">
        <v>3.4335</v>
      </c>
      <c r="F77" s="1">
        <v>1.9562999999999999</v>
      </c>
      <c r="G77" s="1">
        <v>5.3296999999999999</v>
      </c>
      <c r="H77" s="1">
        <v>-34.28</v>
      </c>
      <c r="I77" s="16"/>
    </row>
    <row r="78" spans="1:9" x14ac:dyDescent="0.2">
      <c r="A78" s="29">
        <v>1845</v>
      </c>
      <c r="B78" s="16">
        <v>0.76700000000000002</v>
      </c>
      <c r="C78" s="16">
        <v>94.035499999999999</v>
      </c>
      <c r="D78" s="16">
        <v>23.921700000000001</v>
      </c>
      <c r="E78" s="16">
        <v>3.3925000000000001</v>
      </c>
      <c r="F78" s="1">
        <v>0.21529999999999999</v>
      </c>
      <c r="G78" s="1">
        <v>0.5504</v>
      </c>
      <c r="H78" s="1">
        <v>-35.2273</v>
      </c>
      <c r="I78" s="16"/>
    </row>
    <row r="79" spans="1:9" x14ac:dyDescent="0.2">
      <c r="A79" s="29">
        <v>1900</v>
      </c>
      <c r="B79" s="16">
        <v>0.79039999999999999</v>
      </c>
      <c r="C79" s="16">
        <v>94.461200000000005</v>
      </c>
      <c r="D79" s="16">
        <v>23.837399999999999</v>
      </c>
      <c r="E79" s="16">
        <v>3.3513000000000002</v>
      </c>
      <c r="F79" s="1">
        <v>1.9E-3</v>
      </c>
      <c r="G79" s="1">
        <v>3.3099999999999997E-2</v>
      </c>
      <c r="H79" s="1">
        <v>-34.981099999999998</v>
      </c>
      <c r="I79" s="16">
        <v>729.47090000000003</v>
      </c>
    </row>
    <row r="80" spans="1:9" x14ac:dyDescent="0.2">
      <c r="A80" s="29">
        <v>1915</v>
      </c>
      <c r="B80" s="16">
        <v>0.40029999999999999</v>
      </c>
      <c r="C80" s="16">
        <v>94.791899999999998</v>
      </c>
      <c r="D80" s="16">
        <v>23.775200000000002</v>
      </c>
      <c r="E80" s="16">
        <v>3.3188</v>
      </c>
      <c r="F80" s="1">
        <v>1.8E-3</v>
      </c>
      <c r="G80" s="1">
        <v>1.5299999999999999E-2</v>
      </c>
      <c r="H80" s="1">
        <v>-34.668900000000001</v>
      </c>
      <c r="I80" s="16"/>
    </row>
    <row r="81" spans="1:9" x14ac:dyDescent="0.2">
      <c r="A81" s="29">
        <v>1930</v>
      </c>
      <c r="B81" s="16">
        <v>0.46889999999999998</v>
      </c>
      <c r="C81" s="16">
        <v>95.034999999999997</v>
      </c>
      <c r="D81" s="16">
        <v>23.680800000000001</v>
      </c>
      <c r="E81" s="16">
        <v>3.2927</v>
      </c>
      <c r="F81" s="1">
        <v>3.3999999999999998E-3</v>
      </c>
      <c r="G81" s="1">
        <v>1.5299999999999999E-2</v>
      </c>
      <c r="H81" s="1">
        <v>-34.6325</v>
      </c>
      <c r="I81" s="16"/>
    </row>
    <row r="82" spans="1:9" x14ac:dyDescent="0.2">
      <c r="A82" s="29">
        <v>1945</v>
      </c>
      <c r="B82" s="16">
        <v>0.3337</v>
      </c>
      <c r="C82" s="16">
        <v>95.248099999999994</v>
      </c>
      <c r="D82" s="16">
        <v>23.686800000000002</v>
      </c>
      <c r="E82" s="16">
        <v>3.2948</v>
      </c>
      <c r="F82" s="1">
        <v>2.2000000000000001E-3</v>
      </c>
      <c r="G82" s="1">
        <v>1.61E-2</v>
      </c>
      <c r="H82" s="1">
        <v>-34.485900000000001</v>
      </c>
      <c r="I82" s="16"/>
    </row>
    <row r="83" spans="1:9" x14ac:dyDescent="0.2">
      <c r="A83" s="29">
        <v>2000</v>
      </c>
      <c r="B83" s="16">
        <v>0.39629999999999999</v>
      </c>
      <c r="C83" s="16">
        <v>95.378600000000006</v>
      </c>
      <c r="D83" s="16">
        <v>23.658899999999999</v>
      </c>
      <c r="E83" s="16">
        <v>3.3014999999999999</v>
      </c>
      <c r="F83" s="1">
        <v>1.6000000000000001E-3</v>
      </c>
      <c r="G83" s="1">
        <v>1.7100000000000001E-2</v>
      </c>
      <c r="H83" s="1">
        <v>-34.183999999999997</v>
      </c>
      <c r="I83" s="16">
        <v>729.90890000000002</v>
      </c>
    </row>
    <row r="84" spans="1:9" x14ac:dyDescent="0.2">
      <c r="A84" s="29">
        <v>2015</v>
      </c>
      <c r="B84" s="16">
        <v>0.40670000000000001</v>
      </c>
      <c r="C84" s="16">
        <v>95.476100000000002</v>
      </c>
      <c r="D84" s="16">
        <v>23.635999999999999</v>
      </c>
      <c r="E84" s="16">
        <v>3.2667999999999999</v>
      </c>
      <c r="F84" s="1">
        <v>2.0000000000000001E-4</v>
      </c>
      <c r="G84" s="1">
        <v>1.54E-2</v>
      </c>
      <c r="H84" s="1">
        <v>-34.058399999999999</v>
      </c>
      <c r="I84" s="16"/>
    </row>
    <row r="85" spans="1:9" x14ac:dyDescent="0.2">
      <c r="A85" s="29">
        <v>2030</v>
      </c>
      <c r="B85" s="16">
        <v>0.33839999999999998</v>
      </c>
      <c r="C85" s="16">
        <v>95.5398</v>
      </c>
      <c r="D85" s="16">
        <v>23.6174</v>
      </c>
      <c r="E85" s="16">
        <v>3.2724000000000002</v>
      </c>
      <c r="F85" s="1">
        <v>1E-4</v>
      </c>
      <c r="G85" s="1">
        <v>1.5599999999999999E-2</v>
      </c>
      <c r="H85" s="1">
        <v>-34.15</v>
      </c>
      <c r="I85" s="16"/>
    </row>
    <row r="86" spans="1:9" x14ac:dyDescent="0.2">
      <c r="A86" s="29">
        <v>2045</v>
      </c>
      <c r="B86" s="16">
        <v>0.29809999999999998</v>
      </c>
      <c r="C86" s="16">
        <v>95.605699999999999</v>
      </c>
      <c r="D86" s="16">
        <v>23.6036</v>
      </c>
      <c r="E86" s="16">
        <v>3.2421000000000002</v>
      </c>
      <c r="F86" s="1">
        <v>2.0000000000000001E-4</v>
      </c>
      <c r="G86" s="1">
        <v>1.5599999999999999E-2</v>
      </c>
      <c r="H86" s="1">
        <v>-34.0899</v>
      </c>
      <c r="I86" s="16"/>
    </row>
    <row r="87" spans="1:9" x14ac:dyDescent="0.2">
      <c r="A87" s="29">
        <v>2100</v>
      </c>
      <c r="B87" s="16">
        <v>0.29170000000000001</v>
      </c>
      <c r="C87" s="16">
        <v>95.682100000000005</v>
      </c>
      <c r="D87" s="16">
        <v>23.587299999999999</v>
      </c>
      <c r="E87" s="16">
        <v>3.2397</v>
      </c>
      <c r="F87" s="1">
        <v>1E-3</v>
      </c>
      <c r="G87" s="1">
        <v>1.5599999999999999E-2</v>
      </c>
      <c r="H87" s="1">
        <v>-33.987900000000003</v>
      </c>
      <c r="I87" s="16">
        <v>730.37559999999996</v>
      </c>
    </row>
    <row r="88" spans="1:9" x14ac:dyDescent="0.2">
      <c r="A88" s="29">
        <v>2115</v>
      </c>
      <c r="B88" s="16">
        <v>0.2472</v>
      </c>
      <c r="C88" s="16">
        <v>95.748800000000003</v>
      </c>
      <c r="D88" s="16">
        <v>23.574000000000002</v>
      </c>
      <c r="E88" s="16">
        <v>3.2160000000000002</v>
      </c>
      <c r="F88" s="1">
        <v>8.0000000000000004E-4</v>
      </c>
      <c r="G88" s="1">
        <v>1.55E-2</v>
      </c>
      <c r="H88" s="1">
        <v>-33.942999999999998</v>
      </c>
      <c r="I88" s="16"/>
    </row>
    <row r="89" spans="1:9" x14ac:dyDescent="0.2">
      <c r="A89" s="29">
        <v>2130</v>
      </c>
      <c r="B89" s="16">
        <v>0.33250000000000002</v>
      </c>
      <c r="C89" s="16">
        <v>95.808999999999997</v>
      </c>
      <c r="D89" s="16">
        <v>23.561199999999999</v>
      </c>
      <c r="E89" s="16">
        <v>3.1945999999999999</v>
      </c>
      <c r="F89" s="1">
        <v>8.9999999999999998E-4</v>
      </c>
      <c r="G89" s="1">
        <v>1.52E-2</v>
      </c>
      <c r="H89" s="1">
        <v>-33.901400000000002</v>
      </c>
      <c r="I89" s="16"/>
    </row>
    <row r="90" spans="1:9" x14ac:dyDescent="0.2">
      <c r="A90" s="29">
        <v>2145</v>
      </c>
      <c r="B90" s="16">
        <v>0.43480000000000002</v>
      </c>
      <c r="C90" s="16">
        <v>95.843999999999994</v>
      </c>
      <c r="D90" s="16">
        <v>23.552800000000001</v>
      </c>
      <c r="E90" s="16">
        <v>3.1873999999999998</v>
      </c>
      <c r="F90" s="1">
        <v>8.9999999999999998E-4</v>
      </c>
      <c r="G90" s="1">
        <v>1.46E-2</v>
      </c>
      <c r="H90" s="1">
        <v>-33.887099999999997</v>
      </c>
      <c r="I90" s="16"/>
    </row>
    <row r="91" spans="1:9" x14ac:dyDescent="0.2">
      <c r="A91" s="29">
        <v>2200</v>
      </c>
      <c r="B91" s="16">
        <v>0.31759999999999999</v>
      </c>
      <c r="C91" s="16">
        <v>95.869699999999995</v>
      </c>
      <c r="D91" s="16">
        <v>23.545500000000001</v>
      </c>
      <c r="E91" s="16">
        <v>3.1707999999999998</v>
      </c>
      <c r="F91" s="1">
        <v>4.0000000000000002E-4</v>
      </c>
      <c r="G91" s="1">
        <v>1.54E-2</v>
      </c>
      <c r="H91" s="1">
        <v>-33.870899999999999</v>
      </c>
      <c r="I91" s="16">
        <v>730.76199999999994</v>
      </c>
    </row>
    <row r="92" spans="1:9" x14ac:dyDescent="0.2">
      <c r="A92" s="29">
        <v>2215</v>
      </c>
      <c r="B92" s="16">
        <v>0.3347</v>
      </c>
      <c r="C92" s="16">
        <v>95.9148</v>
      </c>
      <c r="D92" s="16">
        <v>23.531700000000001</v>
      </c>
      <c r="E92" s="16">
        <v>3.1576</v>
      </c>
      <c r="F92" s="1">
        <v>2.0000000000000001E-4</v>
      </c>
      <c r="G92" s="1">
        <v>1.52E-2</v>
      </c>
      <c r="H92" s="1">
        <v>-33.996099999999998</v>
      </c>
      <c r="I92" s="16"/>
    </row>
    <row r="93" spans="1:9" x14ac:dyDescent="0.2">
      <c r="A93" s="29">
        <v>2230</v>
      </c>
      <c r="B93" s="16">
        <v>0.4476</v>
      </c>
      <c r="C93" s="16">
        <v>95.9786</v>
      </c>
      <c r="D93" s="16">
        <v>23.5199</v>
      </c>
      <c r="E93" s="16">
        <v>3.1709000000000001</v>
      </c>
      <c r="F93" s="1">
        <v>1E-4</v>
      </c>
      <c r="G93" s="1">
        <v>1.4800000000000001E-2</v>
      </c>
      <c r="H93" s="1">
        <v>-33.769199999999998</v>
      </c>
      <c r="I93" s="16"/>
    </row>
    <row r="94" spans="1:9" x14ac:dyDescent="0.2">
      <c r="A94" s="29">
        <v>2245</v>
      </c>
      <c r="B94" s="16">
        <v>0.40920000000000001</v>
      </c>
      <c r="C94" s="16">
        <v>95.964100000000002</v>
      </c>
      <c r="D94" s="16">
        <v>23.508700000000001</v>
      </c>
      <c r="E94" s="16">
        <v>3.1507000000000001</v>
      </c>
      <c r="F94" s="1">
        <v>5.0000000000000001E-4</v>
      </c>
      <c r="G94" s="1">
        <v>1.4800000000000001E-2</v>
      </c>
      <c r="H94" s="1">
        <v>-33.315300000000001</v>
      </c>
      <c r="I94" s="16"/>
    </row>
    <row r="95" spans="1:9" x14ac:dyDescent="0.2">
      <c r="A95" s="29">
        <v>2300</v>
      </c>
      <c r="B95" s="16">
        <v>0.42409999999999998</v>
      </c>
      <c r="C95" s="16">
        <v>95.978200000000001</v>
      </c>
      <c r="D95" s="16">
        <v>23.497599999999998</v>
      </c>
      <c r="E95" s="16">
        <v>3.1219000000000001</v>
      </c>
      <c r="F95" s="1">
        <v>2.9999999999999997E-4</v>
      </c>
      <c r="G95" s="1">
        <v>1.54E-2</v>
      </c>
      <c r="H95" s="1">
        <v>-33.061599999999999</v>
      </c>
      <c r="I95" s="16">
        <v>730.94510000000002</v>
      </c>
    </row>
    <row r="96" spans="1:9" x14ac:dyDescent="0.2">
      <c r="A96" s="29">
        <v>2315</v>
      </c>
      <c r="B96" s="16">
        <v>0.30030000000000001</v>
      </c>
      <c r="C96" s="16">
        <v>95.996600000000001</v>
      </c>
      <c r="D96" s="16">
        <v>23.486499999999999</v>
      </c>
      <c r="E96" s="16">
        <v>3.1153</v>
      </c>
      <c r="F96" s="1">
        <v>0</v>
      </c>
      <c r="G96" s="1">
        <v>1.67E-2</v>
      </c>
      <c r="H96" s="1">
        <v>-32.924700000000001</v>
      </c>
      <c r="I96"/>
    </row>
    <row r="97" spans="1:9" x14ac:dyDescent="0.2">
      <c r="A97" s="29">
        <v>2330</v>
      </c>
      <c r="B97" s="16">
        <v>0.2747</v>
      </c>
      <c r="C97" s="16">
        <v>96.016099999999994</v>
      </c>
      <c r="D97" s="16">
        <v>23.472200000000001</v>
      </c>
      <c r="E97" s="16">
        <v>3.1002000000000001</v>
      </c>
      <c r="F97" s="1">
        <v>1E-4</v>
      </c>
      <c r="G97" s="1">
        <v>1.5800000000000002E-2</v>
      </c>
      <c r="H97" s="1">
        <v>-32.631300000000003</v>
      </c>
      <c r="I97"/>
    </row>
    <row r="98" spans="1:9" x14ac:dyDescent="0.2">
      <c r="A98" s="29">
        <v>2345</v>
      </c>
      <c r="B98" s="16">
        <v>0.2492</v>
      </c>
      <c r="C98" s="16">
        <v>96.054900000000004</v>
      </c>
      <c r="D98" s="16">
        <v>23.4542</v>
      </c>
      <c r="E98" s="16">
        <v>3.0920999999999998</v>
      </c>
      <c r="F98" s="1">
        <v>1E-4</v>
      </c>
      <c r="G98" s="1">
        <v>1.6299999999999999E-2</v>
      </c>
      <c r="H98" s="1">
        <v>-32.476900000000001</v>
      </c>
      <c r="I98"/>
    </row>
  </sheetData>
  <mergeCells count="1">
    <mergeCell ref="F1:G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298"/>
  <sheetViews>
    <sheetView topLeftCell="A177" zoomScale="70" zoomScaleNormal="70" workbookViewId="0">
      <selection activeCell="AC266" sqref="AC266:AC268"/>
    </sheetView>
  </sheetViews>
  <sheetFormatPr defaultRowHeight="12.75" x14ac:dyDescent="0.2"/>
  <cols>
    <col min="2" max="13" width="9.140625" style="14"/>
  </cols>
  <sheetData>
    <row r="1" spans="1:29" ht="18.75" x14ac:dyDescent="0.3">
      <c r="A1" s="24" t="s">
        <v>110</v>
      </c>
      <c r="C1" s="95" t="s">
        <v>169</v>
      </c>
      <c r="G1" s="86"/>
    </row>
    <row r="2" spans="1:29" ht="15.75" x14ac:dyDescent="0.25">
      <c r="A2" s="4" t="s">
        <v>15</v>
      </c>
      <c r="B2" s="99" t="s">
        <v>2</v>
      </c>
      <c r="C2" s="99" t="s">
        <v>3</v>
      </c>
      <c r="D2" s="99" t="s">
        <v>4</v>
      </c>
      <c r="E2" s="99" t="s">
        <v>5</v>
      </c>
      <c r="F2" s="99" t="s">
        <v>6</v>
      </c>
      <c r="G2" s="99" t="s">
        <v>16</v>
      </c>
      <c r="H2" s="99" t="s">
        <v>17</v>
      </c>
      <c r="I2" s="99" t="s">
        <v>7</v>
      </c>
      <c r="J2" s="99" t="s">
        <v>8</v>
      </c>
      <c r="K2" s="99" t="s">
        <v>9</v>
      </c>
      <c r="L2" s="99" t="s">
        <v>10</v>
      </c>
      <c r="M2" s="99" t="s">
        <v>11</v>
      </c>
      <c r="N2" s="6" t="s">
        <v>1</v>
      </c>
    </row>
    <row r="3" spans="1:29" ht="15" x14ac:dyDescent="0.25">
      <c r="A3" s="117">
        <v>2015</v>
      </c>
      <c r="B3" s="99"/>
      <c r="C3" s="99"/>
      <c r="D3" s="99"/>
      <c r="E3" s="99"/>
      <c r="F3" s="99">
        <v>0.152</v>
      </c>
      <c r="G3" s="99">
        <v>0.16500000000000001</v>
      </c>
      <c r="H3" s="99">
        <v>0.14699999999999999</v>
      </c>
      <c r="I3" s="99">
        <v>0.156</v>
      </c>
      <c r="J3" s="99">
        <v>0.152</v>
      </c>
      <c r="K3" s="99">
        <v>0.16500000000000001</v>
      </c>
      <c r="L3" s="99">
        <v>0.17</v>
      </c>
      <c r="M3" s="99">
        <v>0.182</v>
      </c>
      <c r="N3" s="96">
        <f t="shared" ref="N3:N8" si="0">AVERAGE(B3:M3)</f>
        <v>0.16112499999999999</v>
      </c>
      <c r="AC3" s="30"/>
    </row>
    <row r="4" spans="1:29" ht="15" x14ac:dyDescent="0.25">
      <c r="A4" s="117">
        <v>2016</v>
      </c>
      <c r="B4" s="99">
        <v>0.20300000000000001</v>
      </c>
      <c r="C4" s="99">
        <v>0.188</v>
      </c>
      <c r="D4" s="99">
        <v>0.188</v>
      </c>
      <c r="E4" s="99">
        <v>0.17100000000000001</v>
      </c>
      <c r="F4" s="99">
        <v>0.14299999999999999</v>
      </c>
      <c r="G4" s="99">
        <v>0.13900000000000001</v>
      </c>
      <c r="H4" s="99">
        <v>0.14499999999999999</v>
      </c>
      <c r="I4" s="99">
        <v>0.16300000000000001</v>
      </c>
      <c r="J4" s="99">
        <v>0.16200000000000001</v>
      </c>
      <c r="K4" s="99">
        <v>0.16300000000000001</v>
      </c>
      <c r="L4" s="99">
        <v>0.156</v>
      </c>
      <c r="M4" s="99">
        <v>0.17599999999999999</v>
      </c>
      <c r="N4" s="96">
        <f t="shared" si="0"/>
        <v>0.16641666666666666</v>
      </c>
      <c r="AC4" s="30"/>
    </row>
    <row r="5" spans="1:29" ht="15" x14ac:dyDescent="0.25">
      <c r="A5" s="117">
        <v>2017</v>
      </c>
      <c r="B5" s="99">
        <v>0.20300000000000001</v>
      </c>
      <c r="C5" s="99">
        <v>0.19700000000000001</v>
      </c>
      <c r="D5" s="99">
        <v>0.20599999999999999</v>
      </c>
      <c r="E5" s="99">
        <v>0.185</v>
      </c>
      <c r="F5" s="99">
        <v>0.14399999999999999</v>
      </c>
      <c r="G5" s="99">
        <v>0.14799999999999999</v>
      </c>
      <c r="H5" s="99">
        <v>0.159</v>
      </c>
      <c r="I5" s="99">
        <v>0.158</v>
      </c>
      <c r="J5" s="99">
        <v>0.187</v>
      </c>
      <c r="K5" s="99">
        <v>0.19</v>
      </c>
      <c r="L5" s="99">
        <v>0.19900000000000001</v>
      </c>
      <c r="M5" s="99">
        <v>0.20100000000000001</v>
      </c>
      <c r="N5" s="96">
        <f t="shared" si="0"/>
        <v>0.18141666666666667</v>
      </c>
      <c r="AC5" s="30"/>
    </row>
    <row r="6" spans="1:29" ht="15" x14ac:dyDescent="0.25">
      <c r="A6" s="117">
        <v>2018</v>
      </c>
      <c r="B6" s="99">
        <v>0.192</v>
      </c>
      <c r="C6" s="99">
        <v>0.19800000000000001</v>
      </c>
      <c r="D6" s="99">
        <v>0.17899999999999999</v>
      </c>
      <c r="E6" s="99">
        <v>0.17100000000000001</v>
      </c>
      <c r="F6" s="99">
        <v>0.17199999999999999</v>
      </c>
      <c r="G6" s="99">
        <v>0.17399999999999999</v>
      </c>
      <c r="H6" s="99">
        <v>0.17399999999999999</v>
      </c>
      <c r="I6" s="99">
        <v>0.187</v>
      </c>
      <c r="J6" s="99">
        <v>0.17699999999999999</v>
      </c>
      <c r="K6" s="99">
        <v>0.20100000000000001</v>
      </c>
      <c r="L6" s="99">
        <v>0.191</v>
      </c>
      <c r="M6" s="99">
        <v>0.221</v>
      </c>
      <c r="N6" s="96">
        <f t="shared" si="0"/>
        <v>0.18641666666666667</v>
      </c>
      <c r="AC6" s="30"/>
    </row>
    <row r="7" spans="1:29" ht="15" x14ac:dyDescent="0.25">
      <c r="A7" s="117">
        <v>2019</v>
      </c>
      <c r="B7" s="99">
        <v>0.19700000000000001</v>
      </c>
      <c r="C7" s="99">
        <v>0.17799999999999999</v>
      </c>
      <c r="D7" s="99">
        <v>0.16700000000000001</v>
      </c>
      <c r="E7" s="99">
        <v>0.157</v>
      </c>
      <c r="F7" s="99">
        <v>0.14399999999999999</v>
      </c>
      <c r="G7" s="99">
        <v>0.15</v>
      </c>
      <c r="H7" s="99">
        <v>0.17699999999999999</v>
      </c>
      <c r="I7" s="99">
        <v>0.186</v>
      </c>
      <c r="J7" s="99">
        <v>0.19800000000000001</v>
      </c>
      <c r="K7" s="99">
        <v>0.19600000000000001</v>
      </c>
      <c r="L7" s="99">
        <v>0.21</v>
      </c>
      <c r="M7" s="99">
        <v>0.21199999999999999</v>
      </c>
      <c r="N7" s="96">
        <f t="shared" si="0"/>
        <v>0.18100000000000002</v>
      </c>
      <c r="AC7" s="30"/>
    </row>
    <row r="8" spans="1:29" ht="15" x14ac:dyDescent="0.25">
      <c r="A8" s="117">
        <v>2020</v>
      </c>
      <c r="B8" s="99">
        <v>0.21</v>
      </c>
      <c r="C8" s="99">
        <v>0.182</v>
      </c>
      <c r="D8" s="99">
        <v>0.17100000000000001</v>
      </c>
      <c r="E8" s="99">
        <v>0.155</v>
      </c>
      <c r="F8" s="99">
        <v>0.17399999999999999</v>
      </c>
      <c r="G8" s="99">
        <v>0.17799999999999999</v>
      </c>
      <c r="H8" s="99">
        <v>0.17499999999999999</v>
      </c>
      <c r="I8" s="99">
        <v>0.182</v>
      </c>
      <c r="J8" s="99">
        <v>0.19</v>
      </c>
      <c r="K8" s="99">
        <v>0.20699999999999999</v>
      </c>
      <c r="L8" s="99">
        <v>0.19900000000000001</v>
      </c>
      <c r="M8" s="99">
        <v>0.216</v>
      </c>
      <c r="N8" s="96">
        <f t="shared" si="0"/>
        <v>0.18658333333333335</v>
      </c>
      <c r="AC8" s="30"/>
    </row>
    <row r="9" spans="1:29" ht="15" x14ac:dyDescent="0.25">
      <c r="A9" s="117">
        <v>2021</v>
      </c>
      <c r="B9" s="99">
        <v>0.20799999999999999</v>
      </c>
      <c r="C9" s="99">
        <v>0.185</v>
      </c>
      <c r="D9" s="99">
        <v>0.18</v>
      </c>
      <c r="E9" s="99">
        <v>0.16800000000000001</v>
      </c>
      <c r="F9" s="99">
        <v>0.17699999999999999</v>
      </c>
      <c r="G9" s="99">
        <v>0.186</v>
      </c>
      <c r="H9" s="99">
        <v>0.183</v>
      </c>
      <c r="I9" s="99">
        <v>0.17199999999999999</v>
      </c>
      <c r="J9" s="99">
        <v>0.192</v>
      </c>
      <c r="K9" s="99">
        <v>0.19400000000000001</v>
      </c>
      <c r="L9" s="99"/>
      <c r="M9" s="99"/>
      <c r="N9" s="96"/>
      <c r="AC9" s="30"/>
    </row>
    <row r="10" spans="1:29" ht="15" x14ac:dyDescent="0.25">
      <c r="A10" s="117">
        <v>2022</v>
      </c>
      <c r="B10" s="99"/>
      <c r="C10" s="99"/>
      <c r="D10" s="99"/>
      <c r="E10" s="99"/>
      <c r="F10" s="99"/>
      <c r="G10" s="99"/>
      <c r="H10" s="99"/>
      <c r="I10" s="99"/>
      <c r="J10" s="99"/>
      <c r="K10" s="99"/>
      <c r="L10" s="99"/>
      <c r="M10" s="99"/>
      <c r="N10" s="96"/>
      <c r="AC10" s="30"/>
    </row>
    <row r="11" spans="1:29" ht="15" x14ac:dyDescent="0.25">
      <c r="A11" s="117">
        <v>2023</v>
      </c>
      <c r="B11" s="99"/>
      <c r="C11" s="99"/>
      <c r="D11" s="99"/>
      <c r="E11" s="99"/>
      <c r="F11" s="99"/>
      <c r="G11" s="99"/>
      <c r="H11" s="99"/>
      <c r="I11" s="99"/>
      <c r="J11" s="99"/>
      <c r="K11" s="99"/>
      <c r="L11" s="99"/>
      <c r="M11" s="99"/>
      <c r="N11" s="96"/>
      <c r="AC11" s="30"/>
    </row>
    <row r="12" spans="1:29" ht="15" x14ac:dyDescent="0.25">
      <c r="A12" s="117">
        <v>2024</v>
      </c>
      <c r="B12" s="99"/>
      <c r="C12" s="99"/>
      <c r="D12" s="99"/>
      <c r="E12" s="99"/>
      <c r="F12" s="99"/>
      <c r="G12" s="99"/>
      <c r="H12" s="99"/>
      <c r="I12" s="99"/>
      <c r="J12" s="99"/>
      <c r="K12" s="99"/>
      <c r="L12" s="99"/>
      <c r="M12" s="99"/>
      <c r="N12" s="96"/>
      <c r="AC12" s="30"/>
    </row>
    <row r="13" spans="1:29" ht="15" x14ac:dyDescent="0.25">
      <c r="A13" s="117">
        <v>2025</v>
      </c>
      <c r="B13" s="99"/>
      <c r="C13" s="99"/>
      <c r="D13" s="99"/>
      <c r="E13" s="99"/>
      <c r="F13" s="99"/>
      <c r="G13" s="99"/>
      <c r="H13" s="99"/>
      <c r="I13" s="99"/>
      <c r="J13" s="99"/>
      <c r="K13" s="99"/>
      <c r="L13" s="99"/>
      <c r="M13" s="99"/>
      <c r="N13" s="96"/>
      <c r="AC13" s="30"/>
    </row>
    <row r="14" spans="1:29" ht="15" x14ac:dyDescent="0.25">
      <c r="A14" s="7"/>
      <c r="B14" s="98"/>
      <c r="C14" s="98"/>
      <c r="D14" s="98"/>
      <c r="E14" s="98"/>
      <c r="F14" s="98"/>
      <c r="G14" s="98"/>
      <c r="H14" s="98"/>
      <c r="I14" s="98"/>
      <c r="J14" s="98"/>
      <c r="K14" s="98"/>
      <c r="L14" s="98"/>
      <c r="M14" s="98"/>
      <c r="N14" s="96"/>
      <c r="AC14" s="30"/>
    </row>
    <row r="15" spans="1:29" ht="15" x14ac:dyDescent="0.25">
      <c r="A15" s="121" t="s">
        <v>18</v>
      </c>
      <c r="B15" s="122">
        <f t="shared" ref="B15:M15" si="1">AVERAGE(B3:B13)</f>
        <v>0.20216666666666669</v>
      </c>
      <c r="C15" s="122">
        <f t="shared" si="1"/>
        <v>0.18799999999999997</v>
      </c>
      <c r="D15" s="122">
        <f t="shared" si="1"/>
        <v>0.18183333333333332</v>
      </c>
      <c r="E15" s="122">
        <f t="shared" si="1"/>
        <v>0.16783333333333336</v>
      </c>
      <c r="F15" s="122">
        <f t="shared" si="1"/>
        <v>0.158</v>
      </c>
      <c r="G15" s="122">
        <f t="shared" si="1"/>
        <v>0.16285714285714287</v>
      </c>
      <c r="H15" s="122">
        <f t="shared" si="1"/>
        <v>0.16571428571428573</v>
      </c>
      <c r="I15" s="122">
        <f t="shared" si="1"/>
        <v>0.17199999999999996</v>
      </c>
      <c r="J15" s="122">
        <f t="shared" si="1"/>
        <v>0.17971428571428569</v>
      </c>
      <c r="K15" s="122">
        <f t="shared" si="1"/>
        <v>0.188</v>
      </c>
      <c r="L15" s="122">
        <f t="shared" si="1"/>
        <v>0.1875</v>
      </c>
      <c r="M15" s="122">
        <f t="shared" si="1"/>
        <v>0.20133333333333334</v>
      </c>
      <c r="N15" s="96">
        <f t="shared" ref="N15" si="2">AVERAGE(N3:N13)</f>
        <v>0.17715972222222223</v>
      </c>
      <c r="AC15" s="30"/>
    </row>
    <row r="16" spans="1:29" ht="15" x14ac:dyDescent="0.25">
      <c r="A16" s="121" t="s">
        <v>19</v>
      </c>
      <c r="B16" s="122">
        <f t="shared" ref="B16:M16" si="3">STDEV(B3:B13)</f>
        <v>6.7354782062349957E-3</v>
      </c>
      <c r="C16" s="122">
        <f t="shared" si="3"/>
        <v>8.0746516952745467E-3</v>
      </c>
      <c r="D16" s="122">
        <f t="shared" si="3"/>
        <v>1.3934369977385647E-2</v>
      </c>
      <c r="E16" s="122">
        <f t="shared" si="3"/>
        <v>1.0925505327748768E-2</v>
      </c>
      <c r="F16" s="122">
        <f t="shared" si="3"/>
        <v>1.5631165450257806E-2</v>
      </c>
      <c r="G16" s="122">
        <f t="shared" si="3"/>
        <v>1.7553998323540338E-2</v>
      </c>
      <c r="H16" s="122">
        <f t="shared" si="3"/>
        <v>1.5304838948453369E-2</v>
      </c>
      <c r="I16" s="122">
        <f t="shared" si="3"/>
        <v>1.3253930234714027E-2</v>
      </c>
      <c r="J16" s="122">
        <f t="shared" si="3"/>
        <v>1.6997198648740972E-2</v>
      </c>
      <c r="K16" s="122">
        <f t="shared" si="3"/>
        <v>1.7262676501632063E-2</v>
      </c>
      <c r="L16" s="122">
        <f t="shared" si="3"/>
        <v>2.0403431084011336E-2</v>
      </c>
      <c r="M16" s="122">
        <f t="shared" si="3"/>
        <v>1.8608241901551761E-2</v>
      </c>
      <c r="N16" s="97">
        <f t="shared" ref="N16" si="4">STDEV(N3:N13)</f>
        <v>1.0769311358189523E-2</v>
      </c>
      <c r="AC16" s="30"/>
    </row>
    <row r="17" spans="1:29" ht="15" x14ac:dyDescent="0.25">
      <c r="A17" s="121" t="s">
        <v>20</v>
      </c>
      <c r="B17" s="122">
        <f t="shared" ref="B17:N17" si="5">B16/B15*100</f>
        <v>3.3316462685416299</v>
      </c>
      <c r="C17" s="122">
        <f t="shared" si="5"/>
        <v>4.295027497486462</v>
      </c>
      <c r="D17" s="122">
        <f t="shared" si="5"/>
        <v>7.6632648821552598</v>
      </c>
      <c r="E17" s="122">
        <f t="shared" si="5"/>
        <v>6.5097350512902272</v>
      </c>
      <c r="F17" s="122">
        <f t="shared" si="5"/>
        <v>9.8931426900365853</v>
      </c>
      <c r="G17" s="122">
        <f t="shared" si="5"/>
        <v>10.778770900419506</v>
      </c>
      <c r="H17" s="122">
        <f t="shared" si="5"/>
        <v>9.2356786757908242</v>
      </c>
      <c r="I17" s="122">
        <f t="shared" si="5"/>
        <v>7.7057733922755984</v>
      </c>
      <c r="J17" s="122">
        <f t="shared" si="5"/>
        <v>9.4579006789496685</v>
      </c>
      <c r="K17" s="122">
        <f t="shared" si="5"/>
        <v>9.1822747349106724</v>
      </c>
      <c r="L17" s="122">
        <f t="shared" si="5"/>
        <v>10.881829911472712</v>
      </c>
      <c r="M17" s="122">
        <f t="shared" si="5"/>
        <v>9.2425042557376305</v>
      </c>
      <c r="N17" s="97">
        <f t="shared" si="5"/>
        <v>6.078871214688923</v>
      </c>
      <c r="AC17" s="30"/>
    </row>
    <row r="18" spans="1:29" ht="15" x14ac:dyDescent="0.25">
      <c r="A18" s="121" t="s">
        <v>21</v>
      </c>
      <c r="B18" s="122">
        <f t="shared" ref="B18:M18" si="6">MIN(B3:B13)</f>
        <v>0.192</v>
      </c>
      <c r="C18" s="122">
        <f t="shared" si="6"/>
        <v>0.17799999999999999</v>
      </c>
      <c r="D18" s="122">
        <f t="shared" si="6"/>
        <v>0.16700000000000001</v>
      </c>
      <c r="E18" s="122">
        <f t="shared" si="6"/>
        <v>0.155</v>
      </c>
      <c r="F18" s="122">
        <f t="shared" si="6"/>
        <v>0.14299999999999999</v>
      </c>
      <c r="G18" s="122">
        <f t="shared" si="6"/>
        <v>0.13900000000000001</v>
      </c>
      <c r="H18" s="122">
        <f t="shared" si="6"/>
        <v>0.14499999999999999</v>
      </c>
      <c r="I18" s="122">
        <f t="shared" si="6"/>
        <v>0.156</v>
      </c>
      <c r="J18" s="122">
        <f t="shared" si="6"/>
        <v>0.152</v>
      </c>
      <c r="K18" s="122">
        <f t="shared" si="6"/>
        <v>0.16300000000000001</v>
      </c>
      <c r="L18" s="122">
        <f t="shared" si="6"/>
        <v>0.156</v>
      </c>
      <c r="M18" s="122">
        <f t="shared" si="6"/>
        <v>0.17599999999999999</v>
      </c>
      <c r="N18" s="97">
        <f t="shared" ref="N18" si="7">MIN(N3:N13)</f>
        <v>0.16112499999999999</v>
      </c>
      <c r="AC18" s="30"/>
    </row>
    <row r="19" spans="1:29" ht="15" x14ac:dyDescent="0.25">
      <c r="A19" s="121" t="s">
        <v>22</v>
      </c>
      <c r="B19" s="122">
        <f t="shared" ref="B19:M19" si="8">MAX(B3:B13)</f>
        <v>0.21</v>
      </c>
      <c r="C19" s="122">
        <f t="shared" si="8"/>
        <v>0.19800000000000001</v>
      </c>
      <c r="D19" s="122">
        <f t="shared" si="8"/>
        <v>0.20599999999999999</v>
      </c>
      <c r="E19" s="122">
        <f t="shared" si="8"/>
        <v>0.185</v>
      </c>
      <c r="F19" s="122">
        <f t="shared" si="8"/>
        <v>0.17699999999999999</v>
      </c>
      <c r="G19" s="122">
        <f t="shared" si="8"/>
        <v>0.186</v>
      </c>
      <c r="H19" s="122">
        <f t="shared" si="8"/>
        <v>0.183</v>
      </c>
      <c r="I19" s="122">
        <f t="shared" si="8"/>
        <v>0.187</v>
      </c>
      <c r="J19" s="122">
        <f t="shared" si="8"/>
        <v>0.19800000000000001</v>
      </c>
      <c r="K19" s="122">
        <f t="shared" si="8"/>
        <v>0.20699999999999999</v>
      </c>
      <c r="L19" s="122">
        <f t="shared" si="8"/>
        <v>0.21</v>
      </c>
      <c r="M19" s="122">
        <f t="shared" si="8"/>
        <v>0.221</v>
      </c>
      <c r="N19" s="97">
        <f t="shared" ref="N19" si="9">MAX(N3:N13)</f>
        <v>0.18658333333333335</v>
      </c>
      <c r="AC19" s="30"/>
    </row>
    <row r="20" spans="1:29" ht="15" x14ac:dyDescent="0.25">
      <c r="A20" s="121" t="s">
        <v>23</v>
      </c>
      <c r="B20" s="122">
        <f t="shared" ref="B20:M20" si="10">QUARTILE(B3:B13,1)</f>
        <v>0.19850000000000001</v>
      </c>
      <c r="C20" s="122">
        <f t="shared" si="10"/>
        <v>0.18275</v>
      </c>
      <c r="D20" s="122">
        <f t="shared" si="10"/>
        <v>0.17300000000000001</v>
      </c>
      <c r="E20" s="122">
        <f t="shared" si="10"/>
        <v>0.15975</v>
      </c>
      <c r="F20" s="122">
        <f t="shared" si="10"/>
        <v>0.14399999999999999</v>
      </c>
      <c r="G20" s="122">
        <f t="shared" si="10"/>
        <v>0.14899999999999999</v>
      </c>
      <c r="H20" s="122">
        <f t="shared" si="10"/>
        <v>0.153</v>
      </c>
      <c r="I20" s="122">
        <f t="shared" si="10"/>
        <v>0.1605</v>
      </c>
      <c r="J20" s="122">
        <f t="shared" si="10"/>
        <v>0.16949999999999998</v>
      </c>
      <c r="K20" s="122">
        <f t="shared" si="10"/>
        <v>0.17749999999999999</v>
      </c>
      <c r="L20" s="122">
        <f t="shared" si="10"/>
        <v>0.17525000000000002</v>
      </c>
      <c r="M20" s="122">
        <f t="shared" si="10"/>
        <v>0.18675</v>
      </c>
      <c r="N20" s="97">
        <f t="shared" ref="N20" si="11">QUARTILE(N3:N13,1)</f>
        <v>0.17006250000000001</v>
      </c>
      <c r="AC20" s="30"/>
    </row>
    <row r="21" spans="1:29" ht="15" x14ac:dyDescent="0.25">
      <c r="A21" s="121" t="s">
        <v>24</v>
      </c>
      <c r="B21" s="122">
        <f t="shared" ref="B21:M21" si="12">QUARTILE(B3:B13,2)</f>
        <v>0.20300000000000001</v>
      </c>
      <c r="C21" s="122">
        <f t="shared" si="12"/>
        <v>0.1865</v>
      </c>
      <c r="D21" s="122">
        <f t="shared" si="12"/>
        <v>0.17949999999999999</v>
      </c>
      <c r="E21" s="122">
        <f t="shared" si="12"/>
        <v>0.16950000000000001</v>
      </c>
      <c r="F21" s="122">
        <f t="shared" si="12"/>
        <v>0.152</v>
      </c>
      <c r="G21" s="122">
        <f t="shared" si="12"/>
        <v>0.16500000000000001</v>
      </c>
      <c r="H21" s="122">
        <f t="shared" si="12"/>
        <v>0.17399999999999999</v>
      </c>
      <c r="I21" s="122">
        <f t="shared" si="12"/>
        <v>0.17199999999999999</v>
      </c>
      <c r="J21" s="122">
        <f t="shared" si="12"/>
        <v>0.187</v>
      </c>
      <c r="K21" s="122">
        <f t="shared" si="12"/>
        <v>0.19400000000000001</v>
      </c>
      <c r="L21" s="122">
        <f t="shared" si="12"/>
        <v>0.19500000000000001</v>
      </c>
      <c r="M21" s="122">
        <f t="shared" si="12"/>
        <v>0.20650000000000002</v>
      </c>
      <c r="N21" s="97">
        <f t="shared" ref="N21" si="13">QUARTILE(N3:N13,2)</f>
        <v>0.18120833333333336</v>
      </c>
      <c r="AC21" s="30"/>
    </row>
    <row r="22" spans="1:29" ht="15" x14ac:dyDescent="0.25">
      <c r="A22" s="121" t="s">
        <v>25</v>
      </c>
      <c r="B22" s="122">
        <f t="shared" ref="B22:M22" si="14">QUARTILE(B3:B13,3)</f>
        <v>0.20674999999999999</v>
      </c>
      <c r="C22" s="122">
        <f t="shared" si="14"/>
        <v>0.19475000000000001</v>
      </c>
      <c r="D22" s="122">
        <f t="shared" si="14"/>
        <v>0.186</v>
      </c>
      <c r="E22" s="122">
        <f t="shared" si="14"/>
        <v>0.17100000000000001</v>
      </c>
      <c r="F22" s="122">
        <f t="shared" si="14"/>
        <v>0.17299999999999999</v>
      </c>
      <c r="G22" s="122">
        <f t="shared" si="14"/>
        <v>0.17599999999999999</v>
      </c>
      <c r="H22" s="122">
        <f t="shared" si="14"/>
        <v>0.17599999999999999</v>
      </c>
      <c r="I22" s="122">
        <f t="shared" si="14"/>
        <v>0.184</v>
      </c>
      <c r="J22" s="122">
        <f t="shared" si="14"/>
        <v>0.191</v>
      </c>
      <c r="K22" s="122">
        <f t="shared" si="14"/>
        <v>0.19850000000000001</v>
      </c>
      <c r="L22" s="122">
        <f t="shared" si="14"/>
        <v>0.19900000000000001</v>
      </c>
      <c r="M22" s="122">
        <f t="shared" si="14"/>
        <v>0.215</v>
      </c>
      <c r="N22" s="97">
        <f t="shared" ref="N22" si="15">QUARTILE(N3:N13,3)</f>
        <v>0.18516666666666667</v>
      </c>
      <c r="AC22" s="30"/>
    </row>
    <row r="23" spans="1:29" x14ac:dyDescent="0.2">
      <c r="A23" s="29"/>
      <c r="B23" s="115"/>
      <c r="C23" s="115"/>
      <c r="D23" s="115"/>
      <c r="E23" s="115"/>
      <c r="F23" s="115"/>
      <c r="G23" s="115"/>
      <c r="H23" s="115"/>
      <c r="I23" s="115"/>
      <c r="J23" s="115"/>
      <c r="K23" s="115"/>
      <c r="L23" s="115"/>
      <c r="M23" s="115"/>
      <c r="AC23" s="30"/>
    </row>
    <row r="24" spans="1:29" x14ac:dyDescent="0.2">
      <c r="AC24" s="30"/>
    </row>
    <row r="25" spans="1:29" ht="18.75" x14ac:dyDescent="0.3">
      <c r="A25" s="24" t="s">
        <v>111</v>
      </c>
      <c r="G25" s="88" t="s">
        <v>125</v>
      </c>
      <c r="AC25" s="30"/>
    </row>
    <row r="26" spans="1:29" ht="15.75" x14ac:dyDescent="0.25">
      <c r="A26" s="117" t="s">
        <v>15</v>
      </c>
      <c r="B26" s="75" t="s">
        <v>2</v>
      </c>
      <c r="C26" s="75" t="s">
        <v>3</v>
      </c>
      <c r="D26" s="75" t="s">
        <v>4</v>
      </c>
      <c r="E26" s="75" t="s">
        <v>5</v>
      </c>
      <c r="F26" s="75" t="s">
        <v>6</v>
      </c>
      <c r="G26" s="75" t="s">
        <v>16</v>
      </c>
      <c r="H26" s="75" t="s">
        <v>17</v>
      </c>
      <c r="I26" s="75" t="s">
        <v>7</v>
      </c>
      <c r="J26" s="75" t="s">
        <v>8</v>
      </c>
      <c r="K26" s="75" t="s">
        <v>9</v>
      </c>
      <c r="L26" s="75" t="s">
        <v>10</v>
      </c>
      <c r="M26" s="75" t="s">
        <v>11</v>
      </c>
      <c r="N26" s="6" t="s">
        <v>1</v>
      </c>
      <c r="AC26" s="30"/>
    </row>
    <row r="27" spans="1:29" ht="15" x14ac:dyDescent="0.25">
      <c r="A27" s="117">
        <v>2015</v>
      </c>
      <c r="B27" s="100"/>
      <c r="C27" s="100"/>
      <c r="D27" s="100"/>
      <c r="E27" s="100"/>
      <c r="F27" s="100">
        <v>421.32</v>
      </c>
      <c r="G27" s="100">
        <v>421.18</v>
      </c>
      <c r="H27" s="100">
        <v>426.04</v>
      </c>
      <c r="I27" s="100">
        <v>427.06</v>
      </c>
      <c r="J27" s="100">
        <v>428.89</v>
      </c>
      <c r="K27" s="100">
        <v>423.37</v>
      </c>
      <c r="L27" s="100">
        <v>419.64</v>
      </c>
      <c r="M27" s="100">
        <v>414.57</v>
      </c>
      <c r="N27" s="8">
        <f t="shared" ref="N27:N32" si="16">AVERAGE(B27:M27)</f>
        <v>422.75874999999996</v>
      </c>
      <c r="AC27" s="30"/>
    </row>
    <row r="28" spans="1:29" ht="15" x14ac:dyDescent="0.25">
      <c r="A28" s="117">
        <v>2016</v>
      </c>
      <c r="B28" s="100">
        <v>396.38</v>
      </c>
      <c r="C28" s="100">
        <v>401.39</v>
      </c>
      <c r="D28" s="100">
        <v>400.95</v>
      </c>
      <c r="E28" s="100">
        <v>412.6</v>
      </c>
      <c r="F28" s="100">
        <v>427.3</v>
      </c>
      <c r="G28" s="100">
        <v>420.92</v>
      </c>
      <c r="H28" s="100">
        <v>426.52</v>
      </c>
      <c r="I28" s="100">
        <v>426.74</v>
      </c>
      <c r="J28" s="100">
        <v>421.86</v>
      </c>
      <c r="K28" s="100">
        <v>420.71</v>
      </c>
      <c r="L28" s="100">
        <v>426.52</v>
      </c>
      <c r="M28" s="100">
        <v>411.86</v>
      </c>
      <c r="N28" s="8">
        <f t="shared" si="16"/>
        <v>416.14583333333326</v>
      </c>
      <c r="AC28" s="30"/>
    </row>
    <row r="29" spans="1:29" ht="15" x14ac:dyDescent="0.25">
      <c r="A29" s="117">
        <v>2017</v>
      </c>
      <c r="B29" s="100">
        <v>388.43</v>
      </c>
      <c r="C29" s="100">
        <v>395.33</v>
      </c>
      <c r="D29" s="100">
        <v>391.95</v>
      </c>
      <c r="E29" s="100">
        <v>409.12</v>
      </c>
      <c r="F29" s="100">
        <v>425.46</v>
      </c>
      <c r="G29" s="100">
        <v>420.51</v>
      </c>
      <c r="H29" s="100">
        <v>427.37</v>
      </c>
      <c r="I29" s="100">
        <v>422.07</v>
      </c>
      <c r="J29" s="100">
        <v>418.9</v>
      </c>
      <c r="K29" s="100">
        <v>421.48</v>
      </c>
      <c r="L29" s="100">
        <v>423.95</v>
      </c>
      <c r="M29" s="100">
        <v>412.21</v>
      </c>
      <c r="N29" s="8">
        <f t="shared" si="16"/>
        <v>413.06500000000005</v>
      </c>
      <c r="AC29" s="30"/>
    </row>
    <row r="30" spans="1:29" ht="15" x14ac:dyDescent="0.25">
      <c r="A30" s="117">
        <v>2018</v>
      </c>
      <c r="B30" s="100">
        <v>411.29</v>
      </c>
      <c r="C30" s="100">
        <v>389.15</v>
      </c>
      <c r="D30" s="100">
        <v>399.67</v>
      </c>
      <c r="E30" s="100">
        <v>407.67</v>
      </c>
      <c r="F30" s="100">
        <v>420.05</v>
      </c>
      <c r="G30" s="100">
        <v>426.71</v>
      </c>
      <c r="H30" s="100">
        <v>427.38</v>
      </c>
      <c r="I30" s="100">
        <v>425.67</v>
      </c>
      <c r="J30" s="100">
        <v>422.68</v>
      </c>
      <c r="K30" s="100">
        <v>415.96</v>
      </c>
      <c r="L30" s="100">
        <v>419.78699999999998</v>
      </c>
      <c r="M30" s="100">
        <v>396.29500000000002</v>
      </c>
      <c r="N30" s="8">
        <f t="shared" si="16"/>
        <v>413.52600000000001</v>
      </c>
      <c r="AC30" s="30"/>
    </row>
    <row r="31" spans="1:29" ht="15" x14ac:dyDescent="0.25">
      <c r="A31" s="117">
        <v>2019</v>
      </c>
      <c r="B31" s="100">
        <v>394.26</v>
      </c>
      <c r="C31" s="100">
        <v>396.78899999999999</v>
      </c>
      <c r="D31" s="100">
        <v>396.24200000000002</v>
      </c>
      <c r="E31" s="100">
        <v>409.05</v>
      </c>
      <c r="F31" s="100">
        <v>423.08600000000001</v>
      </c>
      <c r="G31" s="100">
        <v>425.10500000000002</v>
      </c>
      <c r="H31" s="100">
        <v>424.09699999999998</v>
      </c>
      <c r="I31" s="100">
        <v>423.61399999999998</v>
      </c>
      <c r="J31" s="100">
        <v>426.71</v>
      </c>
      <c r="K31" s="100">
        <v>418.24700000000001</v>
      </c>
      <c r="L31" s="100">
        <v>420.15899999999999</v>
      </c>
      <c r="M31" s="100">
        <v>419.858</v>
      </c>
      <c r="N31" s="8">
        <f t="shared" si="16"/>
        <v>414.76808333333332</v>
      </c>
      <c r="AC31" s="30"/>
    </row>
    <row r="32" spans="1:29" ht="15" x14ac:dyDescent="0.25">
      <c r="A32" s="117">
        <v>2020</v>
      </c>
      <c r="B32" s="100">
        <v>402.02100000000002</v>
      </c>
      <c r="C32" s="100">
        <v>397.47899999999998</v>
      </c>
      <c r="D32" s="100">
        <v>390.68299999999999</v>
      </c>
      <c r="E32" s="100">
        <v>413.017</v>
      </c>
      <c r="F32" s="100">
        <v>426.33199999999999</v>
      </c>
      <c r="G32" s="100">
        <v>424.44299999999998</v>
      </c>
      <c r="H32" s="100">
        <v>422.39400000000001</v>
      </c>
      <c r="I32" s="100">
        <v>423.16399999999999</v>
      </c>
      <c r="J32" s="100">
        <v>418.98399999999998</v>
      </c>
      <c r="K32" s="100">
        <v>419.74099999999999</v>
      </c>
      <c r="L32" s="100">
        <v>419.00700000000001</v>
      </c>
      <c r="M32" s="100">
        <v>412.22199999999998</v>
      </c>
      <c r="N32" s="8">
        <f t="shared" si="16"/>
        <v>414.12391666666662</v>
      </c>
      <c r="AC32" s="30"/>
    </row>
    <row r="33" spans="1:29" ht="15" x14ac:dyDescent="0.25">
      <c r="A33" s="117">
        <v>2021</v>
      </c>
      <c r="B33" s="100">
        <v>397.31400000000002</v>
      </c>
      <c r="C33" s="100">
        <v>397.53399999999999</v>
      </c>
      <c r="D33" s="100">
        <v>397.97199999999998</v>
      </c>
      <c r="E33" s="100">
        <v>415.84899999999999</v>
      </c>
      <c r="F33" s="100">
        <v>422.16</v>
      </c>
      <c r="G33" s="100">
        <v>420.77600000000001</v>
      </c>
      <c r="H33" s="100">
        <v>422.48200000000003</v>
      </c>
      <c r="I33" s="100">
        <v>422.77800000000002</v>
      </c>
      <c r="J33" s="100">
        <v>421.86900000000003</v>
      </c>
      <c r="K33" s="100">
        <v>421.10500000000002</v>
      </c>
      <c r="L33" s="100"/>
      <c r="M33" s="100"/>
      <c r="N33" s="8"/>
      <c r="AC33" s="30"/>
    </row>
    <row r="34" spans="1:29" ht="15" x14ac:dyDescent="0.25">
      <c r="A34" s="117">
        <v>2022</v>
      </c>
      <c r="B34" s="100"/>
      <c r="C34" s="100"/>
      <c r="D34" s="100"/>
      <c r="E34" s="100"/>
      <c r="F34" s="100"/>
      <c r="G34" s="100"/>
      <c r="H34" s="100"/>
      <c r="I34" s="100"/>
      <c r="J34" s="100"/>
      <c r="K34" s="100"/>
      <c r="L34" s="100"/>
      <c r="M34" s="100"/>
      <c r="N34" s="8"/>
      <c r="AC34" s="30"/>
    </row>
    <row r="35" spans="1:29" ht="15" x14ac:dyDescent="0.25">
      <c r="A35" s="117">
        <v>2023</v>
      </c>
      <c r="B35" s="100"/>
      <c r="C35" s="100"/>
      <c r="D35" s="100"/>
      <c r="E35" s="100"/>
      <c r="F35" s="100"/>
      <c r="G35" s="100"/>
      <c r="H35" s="100"/>
      <c r="I35" s="100"/>
      <c r="J35" s="100"/>
      <c r="K35" s="100"/>
      <c r="L35" s="100"/>
      <c r="M35" s="100"/>
      <c r="N35" s="8"/>
      <c r="AC35" s="30"/>
    </row>
    <row r="36" spans="1:29" ht="15" x14ac:dyDescent="0.25">
      <c r="A36" s="117">
        <v>2024</v>
      </c>
      <c r="B36" s="100"/>
      <c r="C36" s="100"/>
      <c r="D36" s="100"/>
      <c r="E36" s="100"/>
      <c r="F36" s="100"/>
      <c r="G36" s="100"/>
      <c r="H36" s="100"/>
      <c r="I36" s="100"/>
      <c r="J36" s="100"/>
      <c r="K36" s="100"/>
      <c r="L36" s="100"/>
      <c r="M36" s="100"/>
      <c r="N36" s="8"/>
      <c r="AC36" s="30"/>
    </row>
    <row r="37" spans="1:29" ht="15" x14ac:dyDescent="0.25">
      <c r="A37" s="117">
        <v>2025</v>
      </c>
      <c r="B37" s="100"/>
      <c r="C37" s="100"/>
      <c r="D37" s="100"/>
      <c r="E37" s="100"/>
      <c r="F37" s="100"/>
      <c r="G37" s="100"/>
      <c r="H37" s="100"/>
      <c r="I37" s="100"/>
      <c r="J37" s="100"/>
      <c r="K37" s="100"/>
      <c r="L37" s="100"/>
      <c r="M37" s="100"/>
      <c r="N37" s="8"/>
      <c r="AC37" s="30"/>
    </row>
    <row r="38" spans="1:29" ht="15" x14ac:dyDescent="0.25">
      <c r="A38" s="7"/>
      <c r="B38" s="98"/>
      <c r="C38" s="98"/>
      <c r="D38" s="98"/>
      <c r="E38" s="98"/>
      <c r="F38" s="98"/>
      <c r="G38" s="98"/>
      <c r="H38" s="98"/>
      <c r="I38" s="98"/>
      <c r="J38" s="98"/>
      <c r="K38" s="98"/>
      <c r="L38" s="98"/>
      <c r="M38" s="98"/>
      <c r="N38" s="10"/>
      <c r="AC38" s="30"/>
    </row>
    <row r="39" spans="1:29" ht="15" x14ac:dyDescent="0.25">
      <c r="A39" s="121" t="s">
        <v>18</v>
      </c>
      <c r="B39" s="122">
        <f t="shared" ref="B39:N39" si="17">AVERAGE(B27:B37)</f>
        <v>398.28249999999997</v>
      </c>
      <c r="C39" s="122">
        <f t="shared" si="17"/>
        <v>396.27866666666665</v>
      </c>
      <c r="D39" s="122">
        <f t="shared" si="17"/>
        <v>396.24449999999996</v>
      </c>
      <c r="E39" s="122">
        <f t="shared" si="17"/>
        <v>411.21766666666667</v>
      </c>
      <c r="F39" s="122">
        <f t="shared" si="17"/>
        <v>423.67257142857136</v>
      </c>
      <c r="G39" s="122">
        <f t="shared" si="17"/>
        <v>422.80628571428576</v>
      </c>
      <c r="H39" s="122">
        <f t="shared" si="17"/>
        <v>425.18328571428577</v>
      </c>
      <c r="I39" s="122">
        <f t="shared" si="17"/>
        <v>424.44228571428579</v>
      </c>
      <c r="J39" s="122">
        <f t="shared" si="17"/>
        <v>422.84185714285712</v>
      </c>
      <c r="K39" s="122">
        <f t="shared" si="17"/>
        <v>420.08757142857138</v>
      </c>
      <c r="L39" s="122">
        <f t="shared" si="17"/>
        <v>421.51050000000004</v>
      </c>
      <c r="M39" s="122">
        <f t="shared" si="17"/>
        <v>411.16916666666674</v>
      </c>
      <c r="N39" s="8">
        <f t="shared" si="17"/>
        <v>415.73126388888886</v>
      </c>
      <c r="AC39" s="30"/>
    </row>
    <row r="40" spans="1:29" ht="15" x14ac:dyDescent="0.25">
      <c r="A40" s="121" t="s">
        <v>19</v>
      </c>
      <c r="B40" s="122">
        <f t="shared" ref="B40:N40" si="18">STDEV(B27:B37)</f>
        <v>7.7586235828270542</v>
      </c>
      <c r="C40" s="122">
        <f t="shared" si="18"/>
        <v>4.0279197443179893</v>
      </c>
      <c r="D40" s="122">
        <f t="shared" si="18"/>
        <v>4.1529039358020343</v>
      </c>
      <c r="E40" s="122">
        <f t="shared" si="18"/>
        <v>3.1074947251228959</v>
      </c>
      <c r="F40" s="122">
        <f t="shared" si="18"/>
        <v>2.7299344837769017</v>
      </c>
      <c r="G40" s="122">
        <f t="shared" si="18"/>
        <v>2.5429567249093856</v>
      </c>
      <c r="H40" s="122">
        <f t="shared" si="18"/>
        <v>2.1750522380152653</v>
      </c>
      <c r="I40" s="122">
        <f t="shared" si="18"/>
        <v>2.0148142771552404</v>
      </c>
      <c r="J40" s="122">
        <f t="shared" si="18"/>
        <v>3.7394418669355538</v>
      </c>
      <c r="K40" s="122">
        <f t="shared" si="18"/>
        <v>2.4041780894339593</v>
      </c>
      <c r="L40" s="122">
        <f t="shared" si="18"/>
        <v>3.0202495757801167</v>
      </c>
      <c r="M40" s="122">
        <f t="shared" si="18"/>
        <v>7.8863346217787749</v>
      </c>
      <c r="N40" s="11">
        <f t="shared" si="18"/>
        <v>3.6066844244081531</v>
      </c>
      <c r="AC40" s="30"/>
    </row>
    <row r="41" spans="1:29" ht="15" x14ac:dyDescent="0.25">
      <c r="A41" s="121" t="s">
        <v>20</v>
      </c>
      <c r="B41" s="122">
        <f t="shared" ref="B41:N41" si="19">B40/B39*100</f>
        <v>1.9480202074725992</v>
      </c>
      <c r="C41" s="122">
        <f t="shared" si="19"/>
        <v>1.0164361806804276</v>
      </c>
      <c r="D41" s="122">
        <f t="shared" si="19"/>
        <v>1.0480660137369817</v>
      </c>
      <c r="E41" s="122">
        <f t="shared" si="19"/>
        <v>0.75568123089464279</v>
      </c>
      <c r="F41" s="122">
        <f t="shared" si="19"/>
        <v>0.64435006367580072</v>
      </c>
      <c r="G41" s="122">
        <f t="shared" si="19"/>
        <v>0.6014472373827966</v>
      </c>
      <c r="H41" s="122">
        <f t="shared" si="19"/>
        <v>0.51155638311635199</v>
      </c>
      <c r="I41" s="122">
        <f t="shared" si="19"/>
        <v>0.47469687751882406</v>
      </c>
      <c r="J41" s="122">
        <f t="shared" si="19"/>
        <v>0.88435943693062136</v>
      </c>
      <c r="K41" s="122">
        <f t="shared" si="19"/>
        <v>0.57230402729083074</v>
      </c>
      <c r="L41" s="122">
        <f t="shared" si="19"/>
        <v>0.71653009255525457</v>
      </c>
      <c r="M41" s="122">
        <f t="shared" si="19"/>
        <v>1.9180267542221123</v>
      </c>
      <c r="N41" s="11">
        <f t="shared" si="19"/>
        <v>0.86755188692570884</v>
      </c>
      <c r="AC41" s="30"/>
    </row>
    <row r="42" spans="1:29" ht="15" x14ac:dyDescent="0.25">
      <c r="A42" s="121" t="s">
        <v>21</v>
      </c>
      <c r="B42" s="122">
        <f t="shared" ref="B42:N42" si="20">MIN(B27:B37)</f>
        <v>388.43</v>
      </c>
      <c r="C42" s="122">
        <f t="shared" si="20"/>
        <v>389.15</v>
      </c>
      <c r="D42" s="122">
        <f t="shared" si="20"/>
        <v>390.68299999999999</v>
      </c>
      <c r="E42" s="122">
        <f t="shared" si="20"/>
        <v>407.67</v>
      </c>
      <c r="F42" s="122">
        <f t="shared" si="20"/>
        <v>420.05</v>
      </c>
      <c r="G42" s="122">
        <f t="shared" si="20"/>
        <v>420.51</v>
      </c>
      <c r="H42" s="122">
        <f t="shared" si="20"/>
        <v>422.39400000000001</v>
      </c>
      <c r="I42" s="122">
        <f t="shared" si="20"/>
        <v>422.07</v>
      </c>
      <c r="J42" s="122">
        <f t="shared" si="20"/>
        <v>418.9</v>
      </c>
      <c r="K42" s="122">
        <f t="shared" si="20"/>
        <v>415.96</v>
      </c>
      <c r="L42" s="122">
        <f t="shared" si="20"/>
        <v>419.00700000000001</v>
      </c>
      <c r="M42" s="122">
        <f t="shared" si="20"/>
        <v>396.29500000000002</v>
      </c>
      <c r="N42" s="11">
        <f t="shared" si="20"/>
        <v>413.06500000000005</v>
      </c>
      <c r="AC42" s="30"/>
    </row>
    <row r="43" spans="1:29" ht="15" x14ac:dyDescent="0.25">
      <c r="A43" s="121" t="s">
        <v>22</v>
      </c>
      <c r="B43" s="122">
        <f t="shared" ref="B43:N43" si="21">MAX(B27:B37)</f>
        <v>411.29</v>
      </c>
      <c r="C43" s="122">
        <f t="shared" si="21"/>
        <v>401.39</v>
      </c>
      <c r="D43" s="122">
        <f t="shared" si="21"/>
        <v>400.95</v>
      </c>
      <c r="E43" s="122">
        <f t="shared" si="21"/>
        <v>415.84899999999999</v>
      </c>
      <c r="F43" s="122">
        <f t="shared" si="21"/>
        <v>427.3</v>
      </c>
      <c r="G43" s="122">
        <f t="shared" si="21"/>
        <v>426.71</v>
      </c>
      <c r="H43" s="122">
        <f t="shared" si="21"/>
        <v>427.38</v>
      </c>
      <c r="I43" s="122">
        <f t="shared" si="21"/>
        <v>427.06</v>
      </c>
      <c r="J43" s="122">
        <f t="shared" si="21"/>
        <v>428.89</v>
      </c>
      <c r="K43" s="122">
        <f t="shared" si="21"/>
        <v>423.37</v>
      </c>
      <c r="L43" s="122">
        <f t="shared" si="21"/>
        <v>426.52</v>
      </c>
      <c r="M43" s="122">
        <f t="shared" si="21"/>
        <v>419.858</v>
      </c>
      <c r="N43" s="11">
        <f t="shared" si="21"/>
        <v>422.75874999999996</v>
      </c>
      <c r="AC43" s="30"/>
    </row>
    <row r="44" spans="1:29" ht="15" x14ac:dyDescent="0.25">
      <c r="A44" s="121" t="s">
        <v>23</v>
      </c>
      <c r="B44" s="122">
        <f t="shared" ref="B44:N44" si="22">QUARTILE(B27:B37,1)</f>
        <v>394.78999999999996</v>
      </c>
      <c r="C44" s="122">
        <f t="shared" si="22"/>
        <v>395.69475</v>
      </c>
      <c r="D44" s="122">
        <f t="shared" si="22"/>
        <v>393.02300000000002</v>
      </c>
      <c r="E44" s="122">
        <f t="shared" si="22"/>
        <v>409.0675</v>
      </c>
      <c r="F44" s="122">
        <f t="shared" si="22"/>
        <v>421.74</v>
      </c>
      <c r="G44" s="122">
        <f t="shared" si="22"/>
        <v>420.84800000000001</v>
      </c>
      <c r="H44" s="122">
        <f t="shared" si="22"/>
        <v>423.28949999999998</v>
      </c>
      <c r="I44" s="122">
        <f t="shared" si="22"/>
        <v>422.971</v>
      </c>
      <c r="J44" s="122">
        <f t="shared" si="22"/>
        <v>420.42200000000003</v>
      </c>
      <c r="K44" s="122">
        <f t="shared" si="22"/>
        <v>418.99400000000003</v>
      </c>
      <c r="L44" s="122">
        <f t="shared" si="22"/>
        <v>419.67674999999997</v>
      </c>
      <c r="M44" s="122">
        <f t="shared" si="22"/>
        <v>411.94749999999999</v>
      </c>
      <c r="N44" s="11">
        <f t="shared" si="22"/>
        <v>413.67547916666666</v>
      </c>
      <c r="AC44" s="30"/>
    </row>
    <row r="45" spans="1:29" ht="15" x14ac:dyDescent="0.25">
      <c r="A45" s="121" t="s">
        <v>24</v>
      </c>
      <c r="B45" s="122">
        <f t="shared" ref="B45:N45" si="23">QUARTILE(B27:B37,2)</f>
        <v>396.84699999999998</v>
      </c>
      <c r="C45" s="122">
        <f t="shared" si="23"/>
        <v>397.13400000000001</v>
      </c>
      <c r="D45" s="122">
        <f t="shared" si="23"/>
        <v>397.10699999999997</v>
      </c>
      <c r="E45" s="122">
        <f t="shared" si="23"/>
        <v>410.86</v>
      </c>
      <c r="F45" s="122">
        <f t="shared" si="23"/>
        <v>423.08600000000001</v>
      </c>
      <c r="G45" s="122">
        <f t="shared" si="23"/>
        <v>421.18</v>
      </c>
      <c r="H45" s="122">
        <f t="shared" si="23"/>
        <v>426.04</v>
      </c>
      <c r="I45" s="122">
        <f t="shared" si="23"/>
        <v>423.61399999999998</v>
      </c>
      <c r="J45" s="122">
        <f t="shared" si="23"/>
        <v>421.86900000000003</v>
      </c>
      <c r="K45" s="122">
        <f t="shared" si="23"/>
        <v>420.71</v>
      </c>
      <c r="L45" s="122">
        <f t="shared" si="23"/>
        <v>419.97299999999996</v>
      </c>
      <c r="M45" s="122">
        <f t="shared" si="23"/>
        <v>412.21600000000001</v>
      </c>
      <c r="N45" s="11">
        <f t="shared" si="23"/>
        <v>414.44599999999997</v>
      </c>
    </row>
    <row r="46" spans="1:29" ht="15" x14ac:dyDescent="0.25">
      <c r="A46" s="121" t="s">
        <v>25</v>
      </c>
      <c r="B46" s="122">
        <f t="shared" ref="B46:N46" si="24">QUARTILE(B27:B37,3)</f>
        <v>400.84424999999999</v>
      </c>
      <c r="C46" s="122">
        <f t="shared" si="24"/>
        <v>397.52024999999998</v>
      </c>
      <c r="D46" s="122">
        <f t="shared" si="24"/>
        <v>399.24549999999999</v>
      </c>
      <c r="E46" s="122">
        <f t="shared" si="24"/>
        <v>412.91275000000002</v>
      </c>
      <c r="F46" s="122">
        <f t="shared" si="24"/>
        <v>425.89599999999996</v>
      </c>
      <c r="G46" s="122">
        <f t="shared" si="24"/>
        <v>424.774</v>
      </c>
      <c r="H46" s="122">
        <f t="shared" si="24"/>
        <v>426.94499999999999</v>
      </c>
      <c r="I46" s="122">
        <f t="shared" si="24"/>
        <v>426.20500000000004</v>
      </c>
      <c r="J46" s="122">
        <f t="shared" si="24"/>
        <v>424.69499999999999</v>
      </c>
      <c r="K46" s="122">
        <f t="shared" si="24"/>
        <v>421.29250000000002</v>
      </c>
      <c r="L46" s="122">
        <f t="shared" si="24"/>
        <v>423.00225</v>
      </c>
      <c r="M46" s="122">
        <f t="shared" si="24"/>
        <v>413.983</v>
      </c>
      <c r="N46" s="11">
        <f t="shared" si="24"/>
        <v>415.80139583333329</v>
      </c>
    </row>
    <row r="50" spans="1:32" ht="18.75" x14ac:dyDescent="0.3">
      <c r="A50" s="24" t="s">
        <v>112</v>
      </c>
      <c r="G50" s="88" t="s">
        <v>126</v>
      </c>
      <c r="AB50" s="86"/>
      <c r="AC50" s="86"/>
      <c r="AD50" s="86"/>
      <c r="AE50" s="86"/>
      <c r="AF50" s="86"/>
    </row>
    <row r="51" spans="1:32" ht="15.75" x14ac:dyDescent="0.25">
      <c r="A51" s="4" t="s">
        <v>15</v>
      </c>
      <c r="B51" s="75" t="s">
        <v>2</v>
      </c>
      <c r="C51" s="75" t="s">
        <v>3</v>
      </c>
      <c r="D51" s="75" t="s">
        <v>4</v>
      </c>
      <c r="E51" s="75" t="s">
        <v>5</v>
      </c>
      <c r="F51" s="75" t="s">
        <v>6</v>
      </c>
      <c r="G51" s="75" t="s">
        <v>16</v>
      </c>
      <c r="H51" s="75" t="s">
        <v>17</v>
      </c>
      <c r="I51" s="75" t="s">
        <v>7</v>
      </c>
      <c r="J51" s="75" t="s">
        <v>8</v>
      </c>
      <c r="K51" s="75" t="s">
        <v>9</v>
      </c>
      <c r="L51" s="75" t="s">
        <v>10</v>
      </c>
      <c r="M51" s="75" t="s">
        <v>11</v>
      </c>
      <c r="N51" s="6" t="s">
        <v>1</v>
      </c>
    </row>
    <row r="52" spans="1:32" ht="15" x14ac:dyDescent="0.25">
      <c r="A52" s="117">
        <v>2015</v>
      </c>
      <c r="B52" s="100"/>
      <c r="C52" s="100"/>
      <c r="D52" s="100"/>
      <c r="E52" s="100"/>
      <c r="F52" s="100">
        <v>172.76</v>
      </c>
      <c r="G52" s="100">
        <v>179.46</v>
      </c>
      <c r="H52" s="100">
        <v>153.47</v>
      </c>
      <c r="I52" s="100">
        <v>154.86000000000001</v>
      </c>
      <c r="J52" s="100">
        <v>147.38</v>
      </c>
      <c r="K52" s="100">
        <v>152.77000000000001</v>
      </c>
      <c r="L52" s="100">
        <v>152.72</v>
      </c>
      <c r="M52" s="100">
        <v>177.67</v>
      </c>
      <c r="N52" s="8">
        <f t="shared" ref="N52:N57" si="25">AVERAGE(B52:M52)</f>
        <v>161.38625000000002</v>
      </c>
    </row>
    <row r="53" spans="1:32" ht="15" x14ac:dyDescent="0.25">
      <c r="A53" s="117">
        <v>2016</v>
      </c>
      <c r="B53" s="100">
        <v>207.38</v>
      </c>
      <c r="C53" s="100">
        <v>203.44</v>
      </c>
      <c r="D53" s="100">
        <v>211.89</v>
      </c>
      <c r="E53" s="100">
        <v>204.54</v>
      </c>
      <c r="F53" s="100">
        <v>160.41</v>
      </c>
      <c r="G53" s="100">
        <v>149.55000000000001</v>
      </c>
      <c r="H53" s="100">
        <v>122.88</v>
      </c>
      <c r="I53" s="100">
        <v>142.21</v>
      </c>
      <c r="J53" s="100">
        <v>136.22999999999999</v>
      </c>
      <c r="K53" s="100">
        <v>142.54</v>
      </c>
      <c r="L53" s="100">
        <v>122.51</v>
      </c>
      <c r="M53" s="100">
        <v>163.74</v>
      </c>
      <c r="N53" s="8">
        <f t="shared" si="25"/>
        <v>163.94333333333336</v>
      </c>
    </row>
    <row r="54" spans="1:32" ht="15" x14ac:dyDescent="0.25">
      <c r="A54" s="117">
        <v>2017</v>
      </c>
      <c r="B54" s="100">
        <v>218.08</v>
      </c>
      <c r="C54" s="100">
        <v>212.19</v>
      </c>
      <c r="D54" s="100">
        <v>239.93</v>
      </c>
      <c r="E54" s="100">
        <v>201.33</v>
      </c>
      <c r="F54" s="100">
        <v>153.33000000000001</v>
      </c>
      <c r="G54" s="100">
        <v>143.81</v>
      </c>
      <c r="H54" s="100">
        <v>121.02</v>
      </c>
      <c r="I54" s="100">
        <v>150.29</v>
      </c>
      <c r="J54" s="100">
        <v>156.58000000000001</v>
      </c>
      <c r="K54" s="100">
        <v>148.5</v>
      </c>
      <c r="L54" s="100">
        <v>131.01</v>
      </c>
      <c r="M54" s="100">
        <v>152.69</v>
      </c>
      <c r="N54" s="8">
        <f t="shared" si="25"/>
        <v>169.06333333333333</v>
      </c>
    </row>
    <row r="55" spans="1:32" ht="15" x14ac:dyDescent="0.25">
      <c r="A55" s="117">
        <v>2018</v>
      </c>
      <c r="B55" s="100">
        <v>160.35</v>
      </c>
      <c r="C55" s="100">
        <v>216.66</v>
      </c>
      <c r="D55" s="100">
        <v>205.64</v>
      </c>
      <c r="E55" s="100">
        <v>198.5</v>
      </c>
      <c r="F55" s="100">
        <v>161.41</v>
      </c>
      <c r="G55" s="100">
        <v>120.31</v>
      </c>
      <c r="H55" s="100">
        <v>137.41</v>
      </c>
      <c r="I55" s="100">
        <v>142.38</v>
      </c>
      <c r="J55" s="100">
        <v>135.36000000000001</v>
      </c>
      <c r="K55" s="100">
        <v>146.85</v>
      </c>
      <c r="L55" s="100">
        <v>126.605</v>
      </c>
      <c r="M55" s="100">
        <v>186.69499999999999</v>
      </c>
      <c r="N55" s="8">
        <f t="shared" si="25"/>
        <v>161.51416666666665</v>
      </c>
    </row>
    <row r="56" spans="1:32" ht="15" x14ac:dyDescent="0.25">
      <c r="A56" s="117">
        <v>2019</v>
      </c>
      <c r="B56" s="100">
        <v>198.846</v>
      </c>
      <c r="C56" s="100">
        <v>205.91900000000001</v>
      </c>
      <c r="D56" s="100">
        <v>216.93199999999999</v>
      </c>
      <c r="E56" s="100">
        <v>210.45</v>
      </c>
      <c r="F56" s="100">
        <v>157.13399999999999</v>
      </c>
      <c r="G56" s="100">
        <v>142.12700000000001</v>
      </c>
      <c r="H56" s="100">
        <v>140.24</v>
      </c>
      <c r="I56" s="100">
        <v>135.68600000000001</v>
      </c>
      <c r="J56" s="100">
        <v>142.87100000000001</v>
      </c>
      <c r="K56" s="16">
        <v>148.52799999999999</v>
      </c>
      <c r="L56" s="100">
        <v>146.22800000000001</v>
      </c>
      <c r="M56" s="100">
        <v>149.25</v>
      </c>
      <c r="N56" s="8">
        <f t="shared" si="25"/>
        <v>166.18424999999999</v>
      </c>
    </row>
    <row r="57" spans="1:32" ht="15" x14ac:dyDescent="0.25">
      <c r="A57" s="117">
        <v>2020</v>
      </c>
      <c r="B57" s="100">
        <v>193.108</v>
      </c>
      <c r="C57" s="100">
        <v>217.60900000000001</v>
      </c>
      <c r="D57" s="100">
        <v>236.37</v>
      </c>
      <c r="E57" s="100">
        <v>195.73699999999999</v>
      </c>
      <c r="F57" s="100">
        <v>167.19399999999999</v>
      </c>
      <c r="G57" s="100">
        <v>137.624</v>
      </c>
      <c r="H57" s="100">
        <v>146.614</v>
      </c>
      <c r="I57" s="100">
        <v>142.012</v>
      </c>
      <c r="J57" s="100">
        <v>155.57900000000001</v>
      </c>
      <c r="K57" s="100">
        <v>161.07499999999999</v>
      </c>
      <c r="L57" s="100">
        <v>144.44399999999999</v>
      </c>
      <c r="M57" s="100">
        <v>172.25</v>
      </c>
      <c r="N57" s="8">
        <f t="shared" si="25"/>
        <v>172.46799999999999</v>
      </c>
    </row>
    <row r="58" spans="1:32" ht="15" x14ac:dyDescent="0.25">
      <c r="A58" s="117">
        <v>2021</v>
      </c>
      <c r="B58" s="100">
        <v>202.39500000000001</v>
      </c>
      <c r="C58" s="100">
        <v>218.33</v>
      </c>
      <c r="D58" s="100">
        <v>212.00299999999999</v>
      </c>
      <c r="E58" s="100">
        <v>179.72399999999999</v>
      </c>
      <c r="F58" s="100">
        <v>157.14699999999999</v>
      </c>
      <c r="G58" s="100">
        <v>146.42099999999999</v>
      </c>
      <c r="H58" s="100">
        <v>147.50299999999999</v>
      </c>
      <c r="I58" s="100">
        <v>144.76900000000001</v>
      </c>
      <c r="J58" s="100">
        <v>153.46899999999999</v>
      </c>
      <c r="K58" s="100">
        <v>138.72300000000001</v>
      </c>
      <c r="L58" s="100"/>
      <c r="M58" s="100"/>
      <c r="N58" s="8"/>
    </row>
    <row r="59" spans="1:32" ht="15" x14ac:dyDescent="0.25">
      <c r="A59" s="117">
        <v>2022</v>
      </c>
      <c r="B59" s="100"/>
      <c r="D59" s="100"/>
      <c r="E59" s="100"/>
      <c r="F59" s="100"/>
      <c r="G59" s="100"/>
      <c r="H59" s="100"/>
      <c r="I59" s="100"/>
      <c r="J59" s="100"/>
      <c r="K59" s="100"/>
      <c r="L59" s="100"/>
      <c r="M59" s="100"/>
      <c r="N59" s="8"/>
    </row>
    <row r="60" spans="1:32" ht="15" x14ac:dyDescent="0.25">
      <c r="A60" s="117">
        <v>2023</v>
      </c>
      <c r="B60" s="100"/>
      <c r="C60" s="100"/>
      <c r="D60" s="100"/>
      <c r="E60" s="100"/>
      <c r="F60" s="100"/>
      <c r="G60" s="100"/>
      <c r="H60" s="100"/>
      <c r="I60" s="100"/>
      <c r="J60" s="100"/>
      <c r="K60" s="100"/>
      <c r="L60" s="100"/>
      <c r="M60" s="100"/>
      <c r="N60" s="8"/>
    </row>
    <row r="61" spans="1:32" ht="15" x14ac:dyDescent="0.25">
      <c r="A61" s="117">
        <v>2024</v>
      </c>
      <c r="B61" s="100"/>
      <c r="C61" s="100"/>
      <c r="D61" s="100"/>
      <c r="E61" s="100"/>
      <c r="F61" s="100"/>
      <c r="G61" s="100"/>
      <c r="H61" s="100"/>
      <c r="I61" s="100"/>
      <c r="J61" s="100"/>
      <c r="K61" s="100"/>
      <c r="L61" s="100"/>
      <c r="M61" s="100"/>
      <c r="N61" s="8"/>
    </row>
    <row r="62" spans="1:32" ht="15" x14ac:dyDescent="0.25">
      <c r="A62" s="117">
        <v>2025</v>
      </c>
      <c r="B62" s="100"/>
      <c r="C62" s="100"/>
      <c r="D62" s="100"/>
      <c r="E62" s="100"/>
      <c r="F62" s="100"/>
      <c r="G62" s="100"/>
      <c r="H62" s="100"/>
      <c r="I62" s="100"/>
      <c r="J62" s="100"/>
      <c r="K62" s="100"/>
      <c r="L62" s="100"/>
      <c r="M62" s="100"/>
      <c r="N62" s="8"/>
    </row>
    <row r="63" spans="1:32" ht="15" x14ac:dyDescent="0.25">
      <c r="A63" s="7"/>
      <c r="B63" s="98"/>
      <c r="C63" s="98"/>
      <c r="D63" s="98"/>
      <c r="E63" s="98"/>
      <c r="F63" s="98"/>
      <c r="G63" s="98"/>
      <c r="H63" s="98"/>
      <c r="I63" s="98"/>
      <c r="J63" s="98"/>
      <c r="K63" s="98"/>
      <c r="L63" s="98"/>
      <c r="M63" s="98"/>
      <c r="N63" s="10"/>
    </row>
    <row r="64" spans="1:32" ht="15" x14ac:dyDescent="0.25">
      <c r="A64" s="121" t="s">
        <v>18</v>
      </c>
      <c r="B64" s="122">
        <f t="shared" ref="B64:N64" si="26">AVERAGE(B52:B62)</f>
        <v>196.69316666666668</v>
      </c>
      <c r="C64" s="122">
        <f t="shared" si="26"/>
        <v>212.35799999999998</v>
      </c>
      <c r="D64" s="122">
        <f t="shared" si="26"/>
        <v>220.46083333333334</v>
      </c>
      <c r="E64" s="122">
        <f t="shared" si="26"/>
        <v>198.38016666666667</v>
      </c>
      <c r="F64" s="122">
        <f t="shared" si="26"/>
        <v>161.34071428571428</v>
      </c>
      <c r="G64" s="122">
        <f t="shared" si="26"/>
        <v>145.61457142857145</v>
      </c>
      <c r="H64" s="122">
        <f t="shared" si="26"/>
        <v>138.44814285714284</v>
      </c>
      <c r="I64" s="122">
        <f t="shared" si="26"/>
        <v>144.60100000000003</v>
      </c>
      <c r="J64" s="122">
        <f t="shared" si="26"/>
        <v>146.78128571428573</v>
      </c>
      <c r="K64" s="122">
        <f t="shared" si="26"/>
        <v>148.42657142857141</v>
      </c>
      <c r="L64" s="122">
        <f t="shared" si="26"/>
        <v>137.25283333333334</v>
      </c>
      <c r="M64" s="122">
        <f t="shared" si="26"/>
        <v>167.04916666666665</v>
      </c>
      <c r="N64" s="8">
        <f t="shared" si="26"/>
        <v>165.7598888888889</v>
      </c>
    </row>
    <row r="65" spans="1:14" ht="15" x14ac:dyDescent="0.25">
      <c r="A65" s="121" t="s">
        <v>19</v>
      </c>
      <c r="B65" s="122">
        <f t="shared" ref="B65:N65" si="27">STDEV(B52:B62)</f>
        <v>19.710047310107271</v>
      </c>
      <c r="C65" s="122">
        <f t="shared" si="27"/>
        <v>6.3681183720153962</v>
      </c>
      <c r="D65" s="122">
        <f t="shared" si="27"/>
        <v>14.207420095382094</v>
      </c>
      <c r="E65" s="122">
        <f t="shared" si="27"/>
        <v>10.463070150135987</v>
      </c>
      <c r="F65" s="122">
        <f t="shared" si="27"/>
        <v>6.6456413965416852</v>
      </c>
      <c r="G65" s="122">
        <f t="shared" si="27"/>
        <v>17.707066196456875</v>
      </c>
      <c r="H65" s="122">
        <f t="shared" si="27"/>
        <v>12.414531679025343</v>
      </c>
      <c r="I65" s="122">
        <f t="shared" si="27"/>
        <v>6.251265125289974</v>
      </c>
      <c r="J65" s="122">
        <f t="shared" si="27"/>
        <v>8.9028487147707533</v>
      </c>
      <c r="K65" s="122">
        <f t="shared" si="27"/>
        <v>7.1898121870960043</v>
      </c>
      <c r="L65" s="122">
        <f t="shared" si="27"/>
        <v>12.175386620829197</v>
      </c>
      <c r="M65" s="122">
        <f t="shared" si="27"/>
        <v>14.558544713214523</v>
      </c>
      <c r="N65" s="11">
        <f t="shared" si="27"/>
        <v>4.394231005176195</v>
      </c>
    </row>
    <row r="66" spans="1:14" ht="15" x14ac:dyDescent="0.25">
      <c r="A66" s="121" t="s">
        <v>20</v>
      </c>
      <c r="B66" s="122">
        <f t="shared" ref="B66:N66" si="28">B65/B64*100</f>
        <v>10.020707706389022</v>
      </c>
      <c r="C66" s="122">
        <f t="shared" si="28"/>
        <v>2.9987654677551099</v>
      </c>
      <c r="D66" s="122">
        <f t="shared" si="28"/>
        <v>6.4444191199716174</v>
      </c>
      <c r="E66" s="122">
        <f t="shared" si="28"/>
        <v>5.2742521220464678</v>
      </c>
      <c r="F66" s="122">
        <f t="shared" si="28"/>
        <v>4.1190107692055227</v>
      </c>
      <c r="G66" s="122">
        <f t="shared" si="28"/>
        <v>12.160229586049876</v>
      </c>
      <c r="H66" s="122">
        <f t="shared" si="28"/>
        <v>8.9669181708238792</v>
      </c>
      <c r="I66" s="122">
        <f t="shared" si="28"/>
        <v>4.323113343123473</v>
      </c>
      <c r="J66" s="122">
        <f t="shared" si="28"/>
        <v>6.0653840654457962</v>
      </c>
      <c r="K66" s="122">
        <f t="shared" si="28"/>
        <v>4.8440195834854407</v>
      </c>
      <c r="L66" s="122">
        <f t="shared" si="28"/>
        <v>8.8707725189613775</v>
      </c>
      <c r="M66" s="122">
        <f t="shared" si="28"/>
        <v>8.7151256146431084</v>
      </c>
      <c r="N66" s="11">
        <f t="shared" si="28"/>
        <v>2.6509616015257516</v>
      </c>
    </row>
    <row r="67" spans="1:14" ht="15" x14ac:dyDescent="0.25">
      <c r="A67" s="121" t="s">
        <v>21</v>
      </c>
      <c r="B67" s="122">
        <f t="shared" ref="B67:N67" si="29">MIN(B52:B62)</f>
        <v>160.35</v>
      </c>
      <c r="C67" s="122">
        <f t="shared" si="29"/>
        <v>203.44</v>
      </c>
      <c r="D67" s="122">
        <f t="shared" si="29"/>
        <v>205.64</v>
      </c>
      <c r="E67" s="122">
        <f t="shared" si="29"/>
        <v>179.72399999999999</v>
      </c>
      <c r="F67" s="122">
        <f t="shared" si="29"/>
        <v>153.33000000000001</v>
      </c>
      <c r="G67" s="122">
        <f t="shared" si="29"/>
        <v>120.31</v>
      </c>
      <c r="H67" s="122">
        <f t="shared" si="29"/>
        <v>121.02</v>
      </c>
      <c r="I67" s="122">
        <f t="shared" si="29"/>
        <v>135.68600000000001</v>
      </c>
      <c r="J67" s="122">
        <f t="shared" si="29"/>
        <v>135.36000000000001</v>
      </c>
      <c r="K67" s="122">
        <f t="shared" si="29"/>
        <v>138.72300000000001</v>
      </c>
      <c r="L67" s="122">
        <f t="shared" si="29"/>
        <v>122.51</v>
      </c>
      <c r="M67" s="122">
        <f t="shared" si="29"/>
        <v>149.25</v>
      </c>
      <c r="N67" s="11">
        <f t="shared" si="29"/>
        <v>161.38625000000002</v>
      </c>
    </row>
    <row r="68" spans="1:14" ht="15" x14ac:dyDescent="0.25">
      <c r="A68" s="121" t="s">
        <v>22</v>
      </c>
      <c r="B68" s="122">
        <f t="shared" ref="B68:N68" si="30">MAX(B52:B62)</f>
        <v>218.08</v>
      </c>
      <c r="C68" s="122">
        <f t="shared" si="30"/>
        <v>218.33</v>
      </c>
      <c r="D68" s="122">
        <f t="shared" si="30"/>
        <v>239.93</v>
      </c>
      <c r="E68" s="122">
        <f t="shared" si="30"/>
        <v>210.45</v>
      </c>
      <c r="F68" s="122">
        <f t="shared" si="30"/>
        <v>172.76</v>
      </c>
      <c r="G68" s="122">
        <f t="shared" si="30"/>
        <v>179.46</v>
      </c>
      <c r="H68" s="122">
        <f t="shared" si="30"/>
        <v>153.47</v>
      </c>
      <c r="I68" s="122">
        <f t="shared" si="30"/>
        <v>154.86000000000001</v>
      </c>
      <c r="J68" s="122">
        <f t="shared" si="30"/>
        <v>156.58000000000001</v>
      </c>
      <c r="K68" s="122">
        <f t="shared" si="30"/>
        <v>161.07499999999999</v>
      </c>
      <c r="L68" s="122">
        <f t="shared" si="30"/>
        <v>152.72</v>
      </c>
      <c r="M68" s="122">
        <f t="shared" si="30"/>
        <v>186.69499999999999</v>
      </c>
      <c r="N68" s="11">
        <f t="shared" si="30"/>
        <v>172.46799999999999</v>
      </c>
    </row>
    <row r="69" spans="1:14" ht="15" x14ac:dyDescent="0.25">
      <c r="A69" s="121" t="s">
        <v>23</v>
      </c>
      <c r="B69" s="122">
        <f t="shared" ref="B69:N69" si="31">QUARTILE(B52:B62,1)</f>
        <v>194.54250000000002</v>
      </c>
      <c r="C69" s="122">
        <f t="shared" si="31"/>
        <v>207.48675</v>
      </c>
      <c r="D69" s="122">
        <f t="shared" si="31"/>
        <v>211.91825</v>
      </c>
      <c r="E69" s="122">
        <f t="shared" si="31"/>
        <v>196.42775</v>
      </c>
      <c r="F69" s="122">
        <f t="shared" si="31"/>
        <v>157.14049999999997</v>
      </c>
      <c r="G69" s="122">
        <f t="shared" si="31"/>
        <v>139.87549999999999</v>
      </c>
      <c r="H69" s="122">
        <f t="shared" si="31"/>
        <v>130.14499999999998</v>
      </c>
      <c r="I69" s="122">
        <f t="shared" si="31"/>
        <v>142.11099999999999</v>
      </c>
      <c r="J69" s="122">
        <f t="shared" si="31"/>
        <v>139.5505</v>
      </c>
      <c r="K69" s="122">
        <f t="shared" si="31"/>
        <v>144.69499999999999</v>
      </c>
      <c r="L69" s="122">
        <f t="shared" si="31"/>
        <v>127.70625</v>
      </c>
      <c r="M69" s="122">
        <f t="shared" si="31"/>
        <v>155.45249999999999</v>
      </c>
      <c r="N69" s="11">
        <f t="shared" si="31"/>
        <v>162.12145833333332</v>
      </c>
    </row>
    <row r="70" spans="1:14" ht="15" x14ac:dyDescent="0.25">
      <c r="A70" s="121" t="s">
        <v>24</v>
      </c>
      <c r="B70" s="122">
        <f t="shared" ref="B70:N70" si="32">QUARTILE(B52:B62,2)</f>
        <v>200.62049999999999</v>
      </c>
      <c r="C70" s="122">
        <f t="shared" si="32"/>
        <v>214.42500000000001</v>
      </c>
      <c r="D70" s="122">
        <f t="shared" si="32"/>
        <v>214.46749999999997</v>
      </c>
      <c r="E70" s="122">
        <f t="shared" si="32"/>
        <v>199.91500000000002</v>
      </c>
      <c r="F70" s="122">
        <f t="shared" si="32"/>
        <v>160.41</v>
      </c>
      <c r="G70" s="122">
        <f t="shared" si="32"/>
        <v>143.81</v>
      </c>
      <c r="H70" s="122">
        <f t="shared" si="32"/>
        <v>140.24</v>
      </c>
      <c r="I70" s="122">
        <f t="shared" si="32"/>
        <v>142.38</v>
      </c>
      <c r="J70" s="122">
        <f t="shared" si="32"/>
        <v>147.38</v>
      </c>
      <c r="K70" s="122">
        <f t="shared" si="32"/>
        <v>148.5</v>
      </c>
      <c r="L70" s="122">
        <f t="shared" si="32"/>
        <v>137.72699999999998</v>
      </c>
      <c r="M70" s="122">
        <f t="shared" si="32"/>
        <v>167.995</v>
      </c>
      <c r="N70" s="11">
        <f t="shared" si="32"/>
        <v>165.06379166666667</v>
      </c>
    </row>
    <row r="71" spans="1:14" ht="15" x14ac:dyDescent="0.25">
      <c r="A71" s="121" t="s">
        <v>25</v>
      </c>
      <c r="B71" s="122">
        <f t="shared" ref="B71:N71" si="33">QUARTILE(B52:B62,3)</f>
        <v>206.13374999999999</v>
      </c>
      <c r="C71" s="122">
        <f t="shared" si="33"/>
        <v>217.37175000000002</v>
      </c>
      <c r="D71" s="122">
        <f t="shared" si="33"/>
        <v>231.51050000000001</v>
      </c>
      <c r="E71" s="122">
        <f t="shared" si="33"/>
        <v>203.73750000000001</v>
      </c>
      <c r="F71" s="122">
        <f t="shared" si="33"/>
        <v>164.30199999999999</v>
      </c>
      <c r="G71" s="122">
        <f t="shared" si="33"/>
        <v>147.9855</v>
      </c>
      <c r="H71" s="122">
        <f t="shared" si="33"/>
        <v>147.05849999999998</v>
      </c>
      <c r="I71" s="122">
        <f t="shared" si="33"/>
        <v>147.52949999999998</v>
      </c>
      <c r="J71" s="122">
        <f t="shared" si="33"/>
        <v>154.524</v>
      </c>
      <c r="K71" s="122">
        <f t="shared" si="33"/>
        <v>150.649</v>
      </c>
      <c r="L71" s="122">
        <f t="shared" si="33"/>
        <v>145.78200000000001</v>
      </c>
      <c r="M71" s="122">
        <f t="shared" si="33"/>
        <v>176.315</v>
      </c>
      <c r="N71" s="11">
        <f t="shared" si="33"/>
        <v>168.34356249999999</v>
      </c>
    </row>
    <row r="75" spans="1:14" ht="18.75" x14ac:dyDescent="0.3">
      <c r="A75" s="24" t="s">
        <v>113</v>
      </c>
      <c r="G75" s="88" t="s">
        <v>127</v>
      </c>
    </row>
    <row r="76" spans="1:14" ht="15.75" x14ac:dyDescent="0.25">
      <c r="A76" s="4" t="s">
        <v>15</v>
      </c>
      <c r="B76" s="75" t="s">
        <v>2</v>
      </c>
      <c r="C76" s="75" t="s">
        <v>3</v>
      </c>
      <c r="D76" s="75" t="s">
        <v>4</v>
      </c>
      <c r="E76" s="75" t="s">
        <v>5</v>
      </c>
      <c r="F76" s="75" t="s">
        <v>6</v>
      </c>
      <c r="G76" s="75" t="s">
        <v>16</v>
      </c>
      <c r="H76" s="75" t="s">
        <v>17</v>
      </c>
      <c r="I76" s="75" t="s">
        <v>7</v>
      </c>
      <c r="J76" s="75" t="s">
        <v>8</v>
      </c>
      <c r="K76" s="75" t="s">
        <v>9</v>
      </c>
      <c r="L76" s="75" t="s">
        <v>10</v>
      </c>
      <c r="M76" s="75" t="s">
        <v>11</v>
      </c>
      <c r="N76" s="6" t="s">
        <v>1</v>
      </c>
    </row>
    <row r="77" spans="1:14" ht="15" x14ac:dyDescent="0.25">
      <c r="A77" s="117">
        <v>2015</v>
      </c>
      <c r="B77" s="98"/>
      <c r="C77" s="98"/>
      <c r="D77" s="101"/>
      <c r="E77" s="98"/>
      <c r="F77" s="100">
        <v>-38.57</v>
      </c>
      <c r="G77" s="100">
        <v>-44.99</v>
      </c>
      <c r="H77" s="100">
        <v>-32.090000000000003</v>
      </c>
      <c r="I77" s="100">
        <v>-30.58</v>
      </c>
      <c r="J77" s="100">
        <v>-28.8</v>
      </c>
      <c r="K77" s="100">
        <v>-34.31</v>
      </c>
      <c r="L77" s="100">
        <v>-36.26</v>
      </c>
      <c r="M77" s="100">
        <v>-48.04</v>
      </c>
      <c r="N77" s="8">
        <f t="shared" ref="N77:N82" si="34">AVERAGE(B77:M77)</f>
        <v>-36.705000000000005</v>
      </c>
    </row>
    <row r="78" spans="1:14" ht="15" x14ac:dyDescent="0.25">
      <c r="A78" s="117">
        <v>2016</v>
      </c>
      <c r="B78" s="100">
        <v>-71</v>
      </c>
      <c r="C78" s="100">
        <v>-65.45</v>
      </c>
      <c r="D78" s="100">
        <v>-73.36</v>
      </c>
      <c r="E78" s="100">
        <v>-61.77</v>
      </c>
      <c r="F78" s="100">
        <v>-33.479999999999997</v>
      </c>
      <c r="G78" s="100">
        <v>-36</v>
      </c>
      <c r="H78" s="100">
        <v>-26.59</v>
      </c>
      <c r="I78" s="100">
        <v>-28.42</v>
      </c>
      <c r="J78" s="100">
        <v>-29.85</v>
      </c>
      <c r="K78" s="100">
        <v>-31.02</v>
      </c>
      <c r="L78" s="100">
        <v>-20.48</v>
      </c>
      <c r="M78" s="100">
        <v>-40.26</v>
      </c>
      <c r="N78" s="8">
        <f t="shared" si="34"/>
        <v>-43.140000000000008</v>
      </c>
    </row>
    <row r="79" spans="1:14" ht="15" x14ac:dyDescent="0.25">
      <c r="A79" s="117">
        <v>2017</v>
      </c>
      <c r="B79" s="100">
        <v>-72.64</v>
      </c>
      <c r="C79" s="100">
        <v>-68.59</v>
      </c>
      <c r="D79" s="100">
        <v>-82.91</v>
      </c>
      <c r="E79" s="100">
        <v>-60.98</v>
      </c>
      <c r="F79" s="100">
        <v>-32.82</v>
      </c>
      <c r="G79" s="100">
        <v>-33.82</v>
      </c>
      <c r="H79" s="100">
        <v>-25.45</v>
      </c>
      <c r="I79" s="100">
        <v>-32.53</v>
      </c>
      <c r="J79" s="100">
        <v>-34.06</v>
      </c>
      <c r="K79" s="100">
        <v>-33.61</v>
      </c>
      <c r="L79" s="100">
        <v>-24.1</v>
      </c>
      <c r="M79" s="100">
        <v>-39.03</v>
      </c>
      <c r="N79" s="8">
        <f t="shared" si="34"/>
        <v>-45.045000000000009</v>
      </c>
    </row>
    <row r="80" spans="1:14" ht="15" x14ac:dyDescent="0.25">
      <c r="A80" s="117">
        <v>2018</v>
      </c>
      <c r="B80" s="100">
        <v>-39.61</v>
      </c>
      <c r="C80" s="100">
        <v>-71.36</v>
      </c>
      <c r="D80" s="100">
        <v>-59.2</v>
      </c>
      <c r="E80" s="100">
        <v>-51.84</v>
      </c>
      <c r="F80" s="100">
        <v>-35.58</v>
      </c>
      <c r="G80" s="100">
        <v>-25.87</v>
      </c>
      <c r="H80" s="100">
        <v>-28.82</v>
      </c>
      <c r="I80" s="100">
        <v>-29.95</v>
      </c>
      <c r="J80" s="100">
        <v>-30.23</v>
      </c>
      <c r="K80" s="100">
        <v>-34.65</v>
      </c>
      <c r="L80" s="100">
        <v>-31.783999999999999</v>
      </c>
      <c r="M80" s="100">
        <v>-56.808999999999997</v>
      </c>
      <c r="N80" s="8">
        <f t="shared" si="34"/>
        <v>-41.308583333333331</v>
      </c>
    </row>
    <row r="81" spans="1:14" ht="15" x14ac:dyDescent="0.25">
      <c r="A81" s="117">
        <v>2019</v>
      </c>
      <c r="B81" s="100">
        <v>-62.026000000000003</v>
      </c>
      <c r="C81" s="100">
        <v>-67.352999999999994</v>
      </c>
      <c r="D81" s="100">
        <v>-69.680000000000007</v>
      </c>
      <c r="E81" s="100">
        <v>-61.85</v>
      </c>
      <c r="F81" s="100">
        <v>-36.866999999999997</v>
      </c>
      <c r="G81" s="100">
        <v>-33.162999999999997</v>
      </c>
      <c r="H81" s="100">
        <v>-28.777000000000001</v>
      </c>
      <c r="I81" s="100">
        <v>-30.297000000000001</v>
      </c>
      <c r="J81" s="100">
        <v>-24.402000000000001</v>
      </c>
      <c r="K81" s="100">
        <v>-32.262999999999998</v>
      </c>
      <c r="L81" s="100">
        <v>-30.82</v>
      </c>
      <c r="M81" s="100">
        <v>-31.619</v>
      </c>
      <c r="N81" s="8">
        <f t="shared" si="34"/>
        <v>-42.426416666666661</v>
      </c>
    </row>
    <row r="82" spans="1:14" ht="15" x14ac:dyDescent="0.25">
      <c r="A82" s="117">
        <v>2020</v>
      </c>
      <c r="B82" s="100">
        <v>-48.936999999999998</v>
      </c>
      <c r="C82" s="100">
        <v>-58.953000000000003</v>
      </c>
      <c r="D82" s="100">
        <v>-73.665999999999997</v>
      </c>
      <c r="E82" s="100">
        <v>-49.072000000000003</v>
      </c>
      <c r="F82" s="100">
        <v>-34.906999999999996</v>
      </c>
      <c r="G82" s="100">
        <v>-28.605</v>
      </c>
      <c r="H82" s="100">
        <v>-31.459</v>
      </c>
      <c r="I82" s="100">
        <v>-30.071999999999999</v>
      </c>
      <c r="J82" s="100">
        <v>-35.607999999999997</v>
      </c>
      <c r="K82" s="100">
        <v>-33.1</v>
      </c>
      <c r="L82" s="100">
        <v>-29.33</v>
      </c>
      <c r="M82" s="100">
        <v>-38.5</v>
      </c>
      <c r="N82" s="8">
        <f t="shared" si="34"/>
        <v>-41.017416666666669</v>
      </c>
    </row>
    <row r="83" spans="1:14" ht="15" x14ac:dyDescent="0.25">
      <c r="A83" s="117">
        <v>2021</v>
      </c>
      <c r="B83" s="100">
        <v>-56.749000000000002</v>
      </c>
      <c r="C83" s="100">
        <v>-62.762</v>
      </c>
      <c r="D83" s="100">
        <v>-62.070999999999998</v>
      </c>
      <c r="E83" s="100">
        <v>-40.118000000000002</v>
      </c>
      <c r="F83" s="100">
        <v>-32.109000000000002</v>
      </c>
      <c r="G83" s="100">
        <v>-31.007999999999999</v>
      </c>
      <c r="H83" s="100">
        <v>-31.390999999999998</v>
      </c>
      <c r="I83" s="100">
        <v>-29.472000000000001</v>
      </c>
      <c r="J83" s="100">
        <v>-30.562000000000001</v>
      </c>
      <c r="K83" s="100">
        <v>-31.218</v>
      </c>
      <c r="L83" s="100"/>
      <c r="M83" s="100"/>
      <c r="N83" s="8"/>
    </row>
    <row r="84" spans="1:14" ht="15" x14ac:dyDescent="0.25">
      <c r="A84" s="117">
        <v>2022</v>
      </c>
      <c r="B84" s="100"/>
      <c r="C84" s="100"/>
      <c r="D84" s="100"/>
      <c r="E84" s="100"/>
      <c r="F84" s="100"/>
      <c r="G84" s="100"/>
      <c r="H84" s="100"/>
      <c r="I84" s="100"/>
      <c r="J84" s="100"/>
      <c r="K84" s="100"/>
      <c r="L84" s="100"/>
      <c r="M84" s="100"/>
      <c r="N84" s="8"/>
    </row>
    <row r="85" spans="1:14" ht="15" x14ac:dyDescent="0.25">
      <c r="A85" s="117">
        <v>2023</v>
      </c>
      <c r="B85" s="100"/>
      <c r="C85" s="100"/>
      <c r="D85" s="100"/>
      <c r="E85" s="100"/>
      <c r="F85" s="100"/>
      <c r="G85" s="100"/>
      <c r="H85" s="100"/>
      <c r="I85" s="100"/>
      <c r="J85" s="100"/>
      <c r="K85" s="100"/>
      <c r="L85" s="100"/>
      <c r="M85" s="100"/>
      <c r="N85" s="8"/>
    </row>
    <row r="86" spans="1:14" ht="15" x14ac:dyDescent="0.25">
      <c r="A86" s="117">
        <v>2024</v>
      </c>
      <c r="B86" s="100"/>
      <c r="C86" s="100"/>
      <c r="D86" s="100"/>
      <c r="E86" s="100"/>
      <c r="F86" s="100"/>
      <c r="G86" s="100"/>
      <c r="H86" s="100"/>
      <c r="I86" s="100"/>
      <c r="J86" s="100"/>
      <c r="K86" s="100"/>
      <c r="L86" s="100"/>
      <c r="M86" s="100"/>
      <c r="N86" s="8"/>
    </row>
    <row r="87" spans="1:14" ht="15" x14ac:dyDescent="0.25">
      <c r="A87" s="117">
        <v>2025</v>
      </c>
      <c r="B87" s="100"/>
      <c r="C87" s="100"/>
      <c r="D87" s="100"/>
      <c r="E87" s="100"/>
      <c r="F87" s="100"/>
      <c r="G87" s="100"/>
      <c r="H87" s="100"/>
      <c r="I87" s="100"/>
      <c r="J87" s="100"/>
      <c r="K87" s="100"/>
      <c r="L87" s="100"/>
      <c r="M87" s="100"/>
      <c r="N87" s="8"/>
    </row>
    <row r="88" spans="1:14" ht="15" x14ac:dyDescent="0.25">
      <c r="A88" s="7"/>
      <c r="B88" s="98"/>
      <c r="C88" s="98"/>
      <c r="D88" s="98"/>
      <c r="E88" s="98"/>
      <c r="F88" s="98"/>
      <c r="G88" s="98"/>
      <c r="H88" s="98"/>
      <c r="I88" s="98"/>
      <c r="J88" s="98"/>
      <c r="K88" s="98"/>
      <c r="L88" s="98"/>
      <c r="M88" s="98"/>
      <c r="N88" s="10"/>
    </row>
    <row r="89" spans="1:14" ht="15" x14ac:dyDescent="0.25">
      <c r="A89" s="121" t="s">
        <v>18</v>
      </c>
      <c r="B89" s="122">
        <f t="shared" ref="B89:N89" si="35">AVERAGE(B77:B87)</f>
        <v>-58.493666666666677</v>
      </c>
      <c r="C89" s="122">
        <f t="shared" si="35"/>
        <v>-65.744666666666674</v>
      </c>
      <c r="D89" s="122">
        <f t="shared" si="35"/>
        <v>-70.147833333333324</v>
      </c>
      <c r="E89" s="122">
        <f t="shared" si="35"/>
        <v>-54.271666666666668</v>
      </c>
      <c r="F89" s="122">
        <f t="shared" si="35"/>
        <v>-34.904714285714284</v>
      </c>
      <c r="G89" s="122">
        <f t="shared" si="35"/>
        <v>-33.350857142857144</v>
      </c>
      <c r="H89" s="122">
        <f t="shared" si="35"/>
        <v>-29.225285714285718</v>
      </c>
      <c r="I89" s="122">
        <f t="shared" si="35"/>
        <v>-30.18871428571429</v>
      </c>
      <c r="J89" s="122">
        <f t="shared" si="35"/>
        <v>-30.501714285714289</v>
      </c>
      <c r="K89" s="122">
        <f t="shared" si="35"/>
        <v>-32.881571428571426</v>
      </c>
      <c r="L89" s="122">
        <f t="shared" si="35"/>
        <v>-28.795666666666666</v>
      </c>
      <c r="M89" s="122">
        <f t="shared" si="35"/>
        <v>-42.376333333333335</v>
      </c>
      <c r="N89" s="8">
        <f t="shared" si="35"/>
        <v>-41.607069444444441</v>
      </c>
    </row>
    <row r="90" spans="1:14" ht="15" x14ac:dyDescent="0.25">
      <c r="A90" s="121" t="s">
        <v>19</v>
      </c>
      <c r="B90" s="122">
        <f t="shared" ref="B90:N90" si="36">STDEV(B77:B87)</f>
        <v>12.80602284343837</v>
      </c>
      <c r="C90" s="122">
        <f t="shared" si="36"/>
        <v>4.4119041542928672</v>
      </c>
      <c r="D90" s="122">
        <f t="shared" si="36"/>
        <v>8.6125207556596006</v>
      </c>
      <c r="E90" s="122">
        <f t="shared" si="36"/>
        <v>8.8536285367450951</v>
      </c>
      <c r="F90" s="122">
        <f t="shared" si="36"/>
        <v>2.3069736101861325</v>
      </c>
      <c r="G90" s="122">
        <f t="shared" si="36"/>
        <v>6.1470637008946829</v>
      </c>
      <c r="H90" s="122">
        <f t="shared" si="36"/>
        <v>2.5641475330855235</v>
      </c>
      <c r="I90" s="122">
        <f t="shared" si="36"/>
        <v>1.2489385779246995</v>
      </c>
      <c r="J90" s="122">
        <f t="shared" si="36"/>
        <v>3.63639224664065</v>
      </c>
      <c r="K90" s="122">
        <f t="shared" si="36"/>
        <v>1.4353638164988995</v>
      </c>
      <c r="L90" s="122">
        <f t="shared" si="36"/>
        <v>5.6609088198509738</v>
      </c>
      <c r="M90" s="122">
        <f t="shared" si="36"/>
        <v>8.795475897679788</v>
      </c>
      <c r="N90" s="11">
        <f t="shared" si="36"/>
        <v>2.8038417094609618</v>
      </c>
    </row>
    <row r="91" spans="1:14" ht="15" x14ac:dyDescent="0.25">
      <c r="A91" s="121" t="s">
        <v>20</v>
      </c>
      <c r="B91" s="122">
        <f t="shared" ref="B91:N91" si="37">B90/B89*100</f>
        <v>-21.893007522361454</v>
      </c>
      <c r="C91" s="122">
        <f t="shared" si="37"/>
        <v>-6.7106647245802451</v>
      </c>
      <c r="D91" s="122">
        <f t="shared" si="37"/>
        <v>-12.277671805961603</v>
      </c>
      <c r="E91" s="122">
        <f t="shared" si="37"/>
        <v>-16.31353721108945</v>
      </c>
      <c r="F91" s="122">
        <f t="shared" si="37"/>
        <v>-6.6093467813610642</v>
      </c>
      <c r="G91" s="122">
        <f t="shared" si="37"/>
        <v>-18.431501399091381</v>
      </c>
      <c r="H91" s="122">
        <f t="shared" si="37"/>
        <v>-8.7737295647109228</v>
      </c>
      <c r="I91" s="122">
        <f t="shared" si="37"/>
        <v>-4.1371042373795772</v>
      </c>
      <c r="J91" s="122">
        <f t="shared" si="37"/>
        <v>-11.921927445054397</v>
      </c>
      <c r="K91" s="122">
        <f t="shared" si="37"/>
        <v>-4.3652531011692597</v>
      </c>
      <c r="L91" s="122">
        <f t="shared" si="37"/>
        <v>-19.658891337299504</v>
      </c>
      <c r="M91" s="122">
        <f t="shared" si="37"/>
        <v>-20.755632226352258</v>
      </c>
      <c r="N91" s="11">
        <f t="shared" si="37"/>
        <v>-6.7388589172442739</v>
      </c>
    </row>
    <row r="92" spans="1:14" ht="15" x14ac:dyDescent="0.25">
      <c r="A92" s="121" t="s">
        <v>21</v>
      </c>
      <c r="B92" s="122">
        <f t="shared" ref="B92:N92" si="38">MIN(B77:B87)</f>
        <v>-72.64</v>
      </c>
      <c r="C92" s="122">
        <f t="shared" si="38"/>
        <v>-71.36</v>
      </c>
      <c r="D92" s="122">
        <f t="shared" si="38"/>
        <v>-82.91</v>
      </c>
      <c r="E92" s="122">
        <f t="shared" si="38"/>
        <v>-61.85</v>
      </c>
      <c r="F92" s="122">
        <f t="shared" si="38"/>
        <v>-38.57</v>
      </c>
      <c r="G92" s="122">
        <f t="shared" si="38"/>
        <v>-44.99</v>
      </c>
      <c r="H92" s="122">
        <f t="shared" si="38"/>
        <v>-32.090000000000003</v>
      </c>
      <c r="I92" s="122">
        <f t="shared" si="38"/>
        <v>-32.53</v>
      </c>
      <c r="J92" s="122">
        <f t="shared" si="38"/>
        <v>-35.607999999999997</v>
      </c>
      <c r="K92" s="122">
        <f t="shared" si="38"/>
        <v>-34.65</v>
      </c>
      <c r="L92" s="122">
        <f t="shared" si="38"/>
        <v>-36.26</v>
      </c>
      <c r="M92" s="122">
        <f t="shared" si="38"/>
        <v>-56.808999999999997</v>
      </c>
      <c r="N92" s="11">
        <f t="shared" si="38"/>
        <v>-45.045000000000009</v>
      </c>
    </row>
    <row r="93" spans="1:14" ht="15" x14ac:dyDescent="0.25">
      <c r="A93" s="121" t="s">
        <v>22</v>
      </c>
      <c r="B93" s="122">
        <f t="shared" ref="B93:N93" si="39">MAX(B77:B87)</f>
        <v>-39.61</v>
      </c>
      <c r="C93" s="122">
        <f t="shared" si="39"/>
        <v>-58.953000000000003</v>
      </c>
      <c r="D93" s="122">
        <f t="shared" si="39"/>
        <v>-59.2</v>
      </c>
      <c r="E93" s="122">
        <f t="shared" si="39"/>
        <v>-40.118000000000002</v>
      </c>
      <c r="F93" s="122">
        <f t="shared" si="39"/>
        <v>-32.109000000000002</v>
      </c>
      <c r="G93" s="122">
        <f t="shared" si="39"/>
        <v>-25.87</v>
      </c>
      <c r="H93" s="122">
        <f t="shared" si="39"/>
        <v>-25.45</v>
      </c>
      <c r="I93" s="122">
        <f t="shared" si="39"/>
        <v>-28.42</v>
      </c>
      <c r="J93" s="122">
        <f t="shared" si="39"/>
        <v>-24.402000000000001</v>
      </c>
      <c r="K93" s="122">
        <f t="shared" si="39"/>
        <v>-31.02</v>
      </c>
      <c r="L93" s="122">
        <f t="shared" si="39"/>
        <v>-20.48</v>
      </c>
      <c r="M93" s="122">
        <f t="shared" si="39"/>
        <v>-31.619</v>
      </c>
      <c r="N93" s="11">
        <f t="shared" si="39"/>
        <v>-36.705000000000005</v>
      </c>
    </row>
    <row r="94" spans="1:14" ht="15" x14ac:dyDescent="0.25">
      <c r="A94" s="121" t="s">
        <v>23</v>
      </c>
      <c r="B94" s="122">
        <f t="shared" ref="B94:N94" si="40">QUARTILE(B77:B87,1)</f>
        <v>-68.756500000000003</v>
      </c>
      <c r="C94" s="122">
        <f t="shared" si="40"/>
        <v>-68.280749999999998</v>
      </c>
      <c r="D94" s="122">
        <f t="shared" si="40"/>
        <v>-73.589500000000001</v>
      </c>
      <c r="E94" s="122">
        <f t="shared" si="40"/>
        <v>-61.572500000000005</v>
      </c>
      <c r="F94" s="122">
        <f t="shared" si="40"/>
        <v>-36.223500000000001</v>
      </c>
      <c r="G94" s="122">
        <f t="shared" si="40"/>
        <v>-34.909999999999997</v>
      </c>
      <c r="H94" s="122">
        <f t="shared" si="40"/>
        <v>-31.424999999999997</v>
      </c>
      <c r="I94" s="122">
        <f t="shared" si="40"/>
        <v>-30.438499999999998</v>
      </c>
      <c r="J94" s="122">
        <f t="shared" si="40"/>
        <v>-32.311</v>
      </c>
      <c r="K94" s="122">
        <f t="shared" si="40"/>
        <v>-33.96</v>
      </c>
      <c r="L94" s="122">
        <f t="shared" si="40"/>
        <v>-31.542999999999999</v>
      </c>
      <c r="M94" s="122">
        <f t="shared" si="40"/>
        <v>-46.094999999999999</v>
      </c>
      <c r="N94" s="11">
        <f t="shared" si="40"/>
        <v>-42.961604166666675</v>
      </c>
    </row>
    <row r="95" spans="1:14" ht="15" x14ac:dyDescent="0.25">
      <c r="A95" s="121" t="s">
        <v>24</v>
      </c>
      <c r="B95" s="122">
        <f t="shared" ref="B95:N95" si="41">QUARTILE(B77:B87,2)</f>
        <v>-59.387500000000003</v>
      </c>
      <c r="C95" s="122">
        <f t="shared" si="41"/>
        <v>-66.401499999999999</v>
      </c>
      <c r="D95" s="122">
        <f t="shared" si="41"/>
        <v>-71.52000000000001</v>
      </c>
      <c r="E95" s="122">
        <f t="shared" si="41"/>
        <v>-56.41</v>
      </c>
      <c r="F95" s="122">
        <f t="shared" si="41"/>
        <v>-34.906999999999996</v>
      </c>
      <c r="G95" s="122">
        <f t="shared" si="41"/>
        <v>-33.162999999999997</v>
      </c>
      <c r="H95" s="122">
        <f t="shared" si="41"/>
        <v>-28.82</v>
      </c>
      <c r="I95" s="122">
        <f t="shared" si="41"/>
        <v>-30.071999999999999</v>
      </c>
      <c r="J95" s="122">
        <f t="shared" si="41"/>
        <v>-30.23</v>
      </c>
      <c r="K95" s="122">
        <f t="shared" si="41"/>
        <v>-33.1</v>
      </c>
      <c r="L95" s="122">
        <f t="shared" si="41"/>
        <v>-30.074999999999999</v>
      </c>
      <c r="M95" s="122">
        <f t="shared" si="41"/>
        <v>-39.644999999999996</v>
      </c>
      <c r="N95" s="11">
        <f t="shared" si="41"/>
        <v>-41.867499999999993</v>
      </c>
    </row>
    <row r="96" spans="1:14" ht="15" x14ac:dyDescent="0.25">
      <c r="A96" s="121" t="s">
        <v>25</v>
      </c>
      <c r="B96" s="122">
        <f t="shared" ref="B96:N96" si="42">QUARTILE(B77:B87,3)</f>
        <v>-50.89</v>
      </c>
      <c r="C96" s="122">
        <f t="shared" si="42"/>
        <v>-63.433999999999997</v>
      </c>
      <c r="D96" s="122">
        <f t="shared" si="42"/>
        <v>-63.97325</v>
      </c>
      <c r="E96" s="122">
        <f t="shared" si="42"/>
        <v>-49.764000000000003</v>
      </c>
      <c r="F96" s="122">
        <f t="shared" si="42"/>
        <v>-33.15</v>
      </c>
      <c r="G96" s="122">
        <f t="shared" si="42"/>
        <v>-29.8065</v>
      </c>
      <c r="H96" s="122">
        <f t="shared" si="42"/>
        <v>-27.683500000000002</v>
      </c>
      <c r="I96" s="122">
        <f t="shared" si="42"/>
        <v>-29.710999999999999</v>
      </c>
      <c r="J96" s="122">
        <f t="shared" si="42"/>
        <v>-29.325000000000003</v>
      </c>
      <c r="K96" s="122">
        <f t="shared" si="42"/>
        <v>-31.740499999999997</v>
      </c>
      <c r="L96" s="122">
        <f t="shared" si="42"/>
        <v>-25.407499999999999</v>
      </c>
      <c r="M96" s="122">
        <f t="shared" si="42"/>
        <v>-38.6325</v>
      </c>
      <c r="N96" s="11">
        <f t="shared" si="42"/>
        <v>-41.090208333333337</v>
      </c>
    </row>
    <row r="100" spans="1:40" ht="18.75" x14ac:dyDescent="0.3">
      <c r="A100" s="24" t="s">
        <v>114</v>
      </c>
      <c r="G100" s="88" t="s">
        <v>128</v>
      </c>
      <c r="AC100" s="1"/>
      <c r="AD100" s="1"/>
      <c r="AE100" s="1"/>
      <c r="AF100" s="1"/>
      <c r="AG100" s="1"/>
      <c r="AH100" s="1"/>
      <c r="AI100" s="1"/>
      <c r="AJ100" s="1"/>
      <c r="AK100" s="1"/>
      <c r="AL100" s="1"/>
      <c r="AM100" s="1"/>
      <c r="AN100" s="1"/>
    </row>
    <row r="101" spans="1:40" ht="15.75" x14ac:dyDescent="0.25">
      <c r="A101" s="4" t="s">
        <v>15</v>
      </c>
      <c r="B101" s="75" t="s">
        <v>2</v>
      </c>
      <c r="C101" s="75" t="s">
        <v>3</v>
      </c>
      <c r="D101" s="75" t="s">
        <v>4</v>
      </c>
      <c r="E101" s="75" t="s">
        <v>5</v>
      </c>
      <c r="F101" s="75" t="s">
        <v>6</v>
      </c>
      <c r="G101" s="75" t="s">
        <v>16</v>
      </c>
      <c r="H101" s="75" t="s">
        <v>17</v>
      </c>
      <c r="I101" s="75" t="s">
        <v>7</v>
      </c>
      <c r="J101" s="75" t="s">
        <v>8</v>
      </c>
      <c r="K101" s="75" t="s">
        <v>9</v>
      </c>
      <c r="L101" s="75" t="s">
        <v>10</v>
      </c>
      <c r="M101" s="75" t="s">
        <v>11</v>
      </c>
      <c r="N101" s="6" t="s">
        <v>1</v>
      </c>
      <c r="AC101" s="1"/>
      <c r="AD101" s="1"/>
      <c r="AE101" s="1"/>
      <c r="AF101" s="1"/>
      <c r="AG101" s="1"/>
      <c r="AH101" s="1"/>
      <c r="AI101" s="1"/>
      <c r="AJ101" s="1"/>
      <c r="AK101" s="1"/>
      <c r="AL101" s="1"/>
      <c r="AM101" s="1"/>
      <c r="AN101" s="1"/>
    </row>
    <row r="102" spans="1:40" ht="15" x14ac:dyDescent="0.25">
      <c r="A102" s="117">
        <v>2015</v>
      </c>
      <c r="B102" s="100"/>
      <c r="C102" s="100"/>
      <c r="D102" s="100"/>
      <c r="E102" s="100"/>
      <c r="F102" s="100">
        <v>107.26</v>
      </c>
      <c r="G102" s="100">
        <v>103.58</v>
      </c>
      <c r="H102" s="100">
        <v>96.99</v>
      </c>
      <c r="I102" s="100">
        <v>99.14</v>
      </c>
      <c r="J102" s="100">
        <v>95.33</v>
      </c>
      <c r="K102" s="100">
        <v>92.91</v>
      </c>
      <c r="L102" s="100">
        <v>90.21</v>
      </c>
      <c r="M102" s="100">
        <v>96</v>
      </c>
      <c r="N102" s="8">
        <f t="shared" ref="N102:N107" si="43">AVERAGE(B102:M102)</f>
        <v>97.677499999999995</v>
      </c>
      <c r="AC102" s="1"/>
      <c r="AD102" s="1"/>
      <c r="AE102" s="1"/>
      <c r="AF102" s="1"/>
      <c r="AG102" s="1"/>
      <c r="AH102" s="1"/>
      <c r="AI102" s="1"/>
      <c r="AJ102" s="1"/>
      <c r="AK102" s="1"/>
      <c r="AL102" s="1"/>
      <c r="AM102" s="1"/>
      <c r="AN102" s="1"/>
    </row>
    <row r="103" spans="1:40" ht="15" x14ac:dyDescent="0.25">
      <c r="A103" s="117">
        <v>2016</v>
      </c>
      <c r="B103" s="100">
        <v>94.26</v>
      </c>
      <c r="C103" s="100">
        <v>98.32</v>
      </c>
      <c r="D103" s="100">
        <v>96.86</v>
      </c>
      <c r="E103" s="100">
        <v>105.24</v>
      </c>
      <c r="F103" s="100">
        <v>102.64</v>
      </c>
      <c r="G103" s="100">
        <v>91.39</v>
      </c>
      <c r="H103" s="100">
        <v>78.09</v>
      </c>
      <c r="I103" s="100">
        <v>90.16</v>
      </c>
      <c r="J103" s="100">
        <v>83.96</v>
      </c>
      <c r="K103" s="100">
        <v>87.59</v>
      </c>
      <c r="L103" s="100">
        <v>82.39</v>
      </c>
      <c r="M103" s="100">
        <v>94</v>
      </c>
      <c r="N103" s="8">
        <f t="shared" si="43"/>
        <v>92.075000000000003</v>
      </c>
      <c r="AC103" s="1"/>
      <c r="AD103" s="1"/>
      <c r="AE103" s="1"/>
      <c r="AF103" s="1"/>
      <c r="AG103" s="1"/>
      <c r="AH103" s="1"/>
      <c r="AI103" s="1"/>
      <c r="AJ103" s="1"/>
      <c r="AK103" s="1"/>
      <c r="AL103" s="1"/>
      <c r="AM103" s="1"/>
      <c r="AN103" s="1"/>
    </row>
    <row r="104" spans="1:40" ht="15" x14ac:dyDescent="0.25">
      <c r="A104" s="117">
        <v>2017</v>
      </c>
      <c r="B104" s="100">
        <v>101.53</v>
      </c>
      <c r="C104" s="100">
        <v>100.71</v>
      </c>
      <c r="D104" s="100">
        <v>106.1</v>
      </c>
      <c r="E104" s="100">
        <v>101.46</v>
      </c>
      <c r="F104" s="100">
        <v>97.99</v>
      </c>
      <c r="G104" s="100">
        <v>87.95</v>
      </c>
      <c r="H104" s="100">
        <v>75.87</v>
      </c>
      <c r="I104" s="100">
        <v>93.58</v>
      </c>
      <c r="J104" s="100">
        <v>93.65</v>
      </c>
      <c r="K104" s="100">
        <v>87.02</v>
      </c>
      <c r="L104" s="100">
        <v>81.45</v>
      </c>
      <c r="M104" s="100">
        <v>83.5</v>
      </c>
      <c r="N104" s="8">
        <f t="shared" si="43"/>
        <v>92.567499999999995</v>
      </c>
    </row>
    <row r="105" spans="1:40" ht="15" x14ac:dyDescent="0.25">
      <c r="A105" s="117">
        <v>2018</v>
      </c>
      <c r="B105" s="100">
        <v>89.89</v>
      </c>
      <c r="C105" s="100">
        <v>103.62</v>
      </c>
      <c r="D105" s="100">
        <v>109.31</v>
      </c>
      <c r="E105" s="100">
        <v>112.34</v>
      </c>
      <c r="F105" s="100">
        <v>97.87</v>
      </c>
      <c r="G105" s="100">
        <v>73.09</v>
      </c>
      <c r="H105" s="100">
        <v>83.74</v>
      </c>
      <c r="I105" s="100">
        <v>86.24</v>
      </c>
      <c r="J105" s="100">
        <v>80.39</v>
      </c>
      <c r="K105" s="100">
        <v>83.66</v>
      </c>
      <c r="L105" s="100">
        <v>70.5</v>
      </c>
      <c r="M105" s="100">
        <v>91.582999999999998</v>
      </c>
      <c r="N105" s="8">
        <f t="shared" si="43"/>
        <v>90.186083333333329</v>
      </c>
    </row>
    <row r="106" spans="1:40" ht="15" x14ac:dyDescent="0.25">
      <c r="A106" s="117">
        <v>2019</v>
      </c>
      <c r="B106" s="100">
        <v>98.804000000000002</v>
      </c>
      <c r="C106" s="100">
        <v>101.902</v>
      </c>
      <c r="D106" s="100">
        <v>110.245</v>
      </c>
      <c r="E106" s="100">
        <v>114.43</v>
      </c>
      <c r="F106" s="100">
        <v>96.881</v>
      </c>
      <c r="G106" s="100">
        <v>86.587999999999994</v>
      </c>
      <c r="H106" s="100">
        <v>85.692999999999998</v>
      </c>
      <c r="I106" s="100">
        <v>79.596999999999994</v>
      </c>
      <c r="J106" s="100">
        <v>90.072000000000003</v>
      </c>
      <c r="K106" s="100">
        <v>88.066999999999993</v>
      </c>
      <c r="L106" s="100">
        <v>85.741</v>
      </c>
      <c r="M106" s="100">
        <v>86.790999999999997</v>
      </c>
      <c r="N106" s="8">
        <f t="shared" si="43"/>
        <v>93.734249999999989</v>
      </c>
    </row>
    <row r="107" spans="1:40" ht="15" x14ac:dyDescent="0.25">
      <c r="A107" s="117">
        <v>2020</v>
      </c>
      <c r="B107" s="100">
        <v>105.358</v>
      </c>
      <c r="C107" s="100">
        <v>120.32899999999999</v>
      </c>
      <c r="D107" s="100">
        <v>122.85299999999999</v>
      </c>
      <c r="E107" s="100">
        <v>115.539</v>
      </c>
      <c r="F107" s="100">
        <v>103.852</v>
      </c>
      <c r="G107" s="100">
        <v>83.683000000000007</v>
      </c>
      <c r="H107" s="100">
        <v>88.951999999999998</v>
      </c>
      <c r="I107" s="100">
        <v>86.308000000000007</v>
      </c>
      <c r="J107" s="100">
        <v>90.328000000000003</v>
      </c>
      <c r="K107" s="100">
        <v>96.293000000000006</v>
      </c>
      <c r="L107" s="100">
        <v>86.585999999999999</v>
      </c>
      <c r="M107" s="100">
        <v>98.825000000000003</v>
      </c>
      <c r="N107" s="8">
        <f t="shared" si="43"/>
        <v>99.908833333333334</v>
      </c>
    </row>
    <row r="108" spans="1:40" ht="15" x14ac:dyDescent="0.25">
      <c r="A108" s="117">
        <v>2021</v>
      </c>
      <c r="B108" s="100">
        <v>105.76900000000001</v>
      </c>
      <c r="C108" s="100">
        <v>116.621</v>
      </c>
      <c r="D108" s="100">
        <v>111.633</v>
      </c>
      <c r="E108" s="100">
        <v>108.621</v>
      </c>
      <c r="F108" s="100">
        <v>96.567999999999998</v>
      </c>
      <c r="G108" s="100">
        <v>87.694999999999993</v>
      </c>
      <c r="H108" s="100">
        <v>88.456000000000003</v>
      </c>
      <c r="I108" s="100">
        <v>89.238</v>
      </c>
      <c r="J108" s="100">
        <v>93.498000000000005</v>
      </c>
      <c r="K108" s="100">
        <v>80.506</v>
      </c>
      <c r="L108" s="100"/>
      <c r="M108" s="100"/>
      <c r="N108" s="8"/>
    </row>
    <row r="109" spans="1:40" ht="15" x14ac:dyDescent="0.25">
      <c r="A109" s="117">
        <v>2022</v>
      </c>
      <c r="B109" s="100"/>
      <c r="C109" s="100"/>
      <c r="D109" s="100"/>
      <c r="E109" s="100"/>
      <c r="F109" s="100"/>
      <c r="G109" s="100"/>
      <c r="H109" s="100"/>
      <c r="I109" s="100"/>
      <c r="J109" s="100"/>
      <c r="K109" s="100"/>
      <c r="L109" s="100"/>
      <c r="M109" s="100"/>
      <c r="N109" s="8"/>
    </row>
    <row r="110" spans="1:40" ht="15" x14ac:dyDescent="0.25">
      <c r="A110" s="117">
        <v>2023</v>
      </c>
      <c r="B110" s="100"/>
      <c r="C110" s="100"/>
      <c r="D110" s="100"/>
      <c r="E110" s="100"/>
      <c r="F110" s="100"/>
      <c r="G110" s="100"/>
      <c r="H110" s="100"/>
      <c r="I110" s="100"/>
      <c r="J110" s="100"/>
      <c r="K110" s="100"/>
      <c r="L110" s="100"/>
      <c r="M110" s="100"/>
      <c r="N110" s="8"/>
    </row>
    <row r="111" spans="1:40" ht="15" x14ac:dyDescent="0.25">
      <c r="A111" s="117">
        <v>2024</v>
      </c>
      <c r="B111" s="100"/>
      <c r="C111" s="100"/>
      <c r="D111" s="100"/>
      <c r="E111" s="100"/>
      <c r="F111" s="100"/>
      <c r="G111" s="100"/>
      <c r="H111" s="100"/>
      <c r="I111" s="100"/>
      <c r="J111" s="100"/>
      <c r="K111" s="100"/>
      <c r="L111" s="100"/>
      <c r="M111" s="100"/>
      <c r="N111" s="8"/>
    </row>
    <row r="112" spans="1:40" ht="15" x14ac:dyDescent="0.25">
      <c r="A112" s="117">
        <v>2025</v>
      </c>
      <c r="B112" s="100"/>
      <c r="C112" s="100"/>
      <c r="D112" s="100"/>
      <c r="E112" s="100"/>
      <c r="F112" s="100"/>
      <c r="G112" s="100"/>
      <c r="H112" s="100"/>
      <c r="I112" s="100"/>
      <c r="J112" s="100"/>
      <c r="K112" s="100"/>
      <c r="L112" s="100"/>
      <c r="M112" s="100"/>
      <c r="N112" s="8"/>
    </row>
    <row r="113" spans="1:14" ht="15" x14ac:dyDescent="0.25">
      <c r="A113" s="7"/>
      <c r="B113" s="98"/>
      <c r="C113" s="98"/>
      <c r="D113" s="98"/>
      <c r="E113" s="98"/>
      <c r="F113" s="98"/>
      <c r="G113" s="98"/>
      <c r="H113" s="98"/>
      <c r="I113" s="98"/>
      <c r="J113" s="98"/>
      <c r="K113" s="98"/>
      <c r="L113" s="98"/>
      <c r="M113" s="98"/>
      <c r="N113" s="10"/>
    </row>
    <row r="114" spans="1:14" ht="15" x14ac:dyDescent="0.25">
      <c r="A114" s="121" t="s">
        <v>18</v>
      </c>
      <c r="B114" s="122">
        <f t="shared" ref="B114:N114" si="44">AVERAGE(B102:B112)</f>
        <v>99.268500000000017</v>
      </c>
      <c r="C114" s="122">
        <f t="shared" si="44"/>
        <v>106.91699999999999</v>
      </c>
      <c r="D114" s="122">
        <f t="shared" si="44"/>
        <v>109.50016666666666</v>
      </c>
      <c r="E114" s="122">
        <f t="shared" si="44"/>
        <v>109.605</v>
      </c>
      <c r="F114" s="122">
        <f t="shared" si="44"/>
        <v>100.43728571428571</v>
      </c>
      <c r="G114" s="122">
        <f t="shared" si="44"/>
        <v>87.710857142857122</v>
      </c>
      <c r="H114" s="122">
        <f t="shared" si="44"/>
        <v>85.398714285714277</v>
      </c>
      <c r="I114" s="122">
        <f t="shared" si="44"/>
        <v>89.180428571428564</v>
      </c>
      <c r="J114" s="122">
        <f t="shared" si="44"/>
        <v>89.604000000000013</v>
      </c>
      <c r="K114" s="122">
        <f t="shared" si="44"/>
        <v>88.006571428571419</v>
      </c>
      <c r="L114" s="122">
        <f t="shared" si="44"/>
        <v>82.81283333333333</v>
      </c>
      <c r="M114" s="122">
        <f t="shared" si="44"/>
        <v>91.783166666666659</v>
      </c>
      <c r="N114" s="8">
        <f t="shared" si="44"/>
        <v>94.358194444444436</v>
      </c>
    </row>
    <row r="115" spans="1:14" ht="15" x14ac:dyDescent="0.25">
      <c r="A115" s="121" t="s">
        <v>19</v>
      </c>
      <c r="B115" s="122">
        <f t="shared" ref="B115:N115" si="45">STDEV(B102:B112)</f>
        <v>6.2882427990655714</v>
      </c>
      <c r="C115" s="122">
        <f t="shared" si="45"/>
        <v>9.1924431137755747</v>
      </c>
      <c r="D115" s="122">
        <f t="shared" si="45"/>
        <v>8.4234556190833363</v>
      </c>
      <c r="E115" s="122">
        <f t="shared" si="45"/>
        <v>5.519704919649242</v>
      </c>
      <c r="F115" s="122">
        <f t="shared" si="45"/>
        <v>4.1485008824186833</v>
      </c>
      <c r="G115" s="122">
        <f t="shared" si="45"/>
        <v>9.0983252383533273</v>
      </c>
      <c r="H115" s="122">
        <f t="shared" si="45"/>
        <v>7.1108177849969216</v>
      </c>
      <c r="I115" s="122">
        <f t="shared" si="45"/>
        <v>6.1678093857582565</v>
      </c>
      <c r="J115" s="122">
        <f t="shared" si="45"/>
        <v>5.5047882187540464</v>
      </c>
      <c r="K115" s="122">
        <f t="shared" si="45"/>
        <v>5.3073890585717978</v>
      </c>
      <c r="L115" s="122">
        <f t="shared" si="45"/>
        <v>6.799573351811615</v>
      </c>
      <c r="M115" s="122">
        <f t="shared" si="45"/>
        <v>5.7594460642206453</v>
      </c>
      <c r="N115" s="11">
        <f t="shared" si="45"/>
        <v>3.688977167283737</v>
      </c>
    </row>
    <row r="116" spans="1:14" ht="15" x14ac:dyDescent="0.25">
      <c r="A116" s="121" t="s">
        <v>20</v>
      </c>
      <c r="B116" s="122">
        <f t="shared" ref="B116:N116" si="46">B115/B114*100</f>
        <v>6.3345802536208069</v>
      </c>
      <c r="C116" s="122">
        <f t="shared" si="46"/>
        <v>8.5977376037258573</v>
      </c>
      <c r="D116" s="122">
        <f t="shared" si="46"/>
        <v>7.6926418246699813</v>
      </c>
      <c r="E116" s="122">
        <f t="shared" si="46"/>
        <v>5.0359973720626261</v>
      </c>
      <c r="F116" s="122">
        <f t="shared" si="46"/>
        <v>4.1304390624612637</v>
      </c>
      <c r="G116" s="122">
        <f t="shared" si="46"/>
        <v>10.373088959254646</v>
      </c>
      <c r="H116" s="122">
        <f t="shared" si="46"/>
        <v>8.3266098845547116</v>
      </c>
      <c r="I116" s="122">
        <f t="shared" si="46"/>
        <v>6.9161019795034777</v>
      </c>
      <c r="J116" s="122">
        <f t="shared" si="46"/>
        <v>6.1434625895652486</v>
      </c>
      <c r="K116" s="122">
        <f t="shared" si="46"/>
        <v>6.0306735876870539</v>
      </c>
      <c r="L116" s="122">
        <f t="shared" si="46"/>
        <v>8.2107725072542479</v>
      </c>
      <c r="M116" s="122">
        <f t="shared" si="46"/>
        <v>6.2750570430169432</v>
      </c>
      <c r="N116" s="11">
        <f t="shared" si="46"/>
        <v>3.9095461597198193</v>
      </c>
    </row>
    <row r="117" spans="1:14" ht="15" x14ac:dyDescent="0.25">
      <c r="A117" s="121" t="s">
        <v>21</v>
      </c>
      <c r="B117" s="122">
        <f t="shared" ref="B117:N117" si="47">MIN(B102:B112)</f>
        <v>89.89</v>
      </c>
      <c r="C117" s="122">
        <f t="shared" si="47"/>
        <v>98.32</v>
      </c>
      <c r="D117" s="122">
        <f t="shared" si="47"/>
        <v>96.86</v>
      </c>
      <c r="E117" s="122">
        <f t="shared" si="47"/>
        <v>101.46</v>
      </c>
      <c r="F117" s="122">
        <f t="shared" si="47"/>
        <v>96.567999999999998</v>
      </c>
      <c r="G117" s="122">
        <f t="shared" si="47"/>
        <v>73.09</v>
      </c>
      <c r="H117" s="122">
        <f t="shared" si="47"/>
        <v>75.87</v>
      </c>
      <c r="I117" s="122">
        <f t="shared" si="47"/>
        <v>79.596999999999994</v>
      </c>
      <c r="J117" s="122">
        <f t="shared" si="47"/>
        <v>80.39</v>
      </c>
      <c r="K117" s="122">
        <f t="shared" si="47"/>
        <v>80.506</v>
      </c>
      <c r="L117" s="122">
        <f t="shared" si="47"/>
        <v>70.5</v>
      </c>
      <c r="M117" s="122">
        <f t="shared" si="47"/>
        <v>83.5</v>
      </c>
      <c r="N117" s="11">
        <f t="shared" si="47"/>
        <v>90.186083333333329</v>
      </c>
    </row>
    <row r="118" spans="1:14" ht="15" x14ac:dyDescent="0.25">
      <c r="A118" s="121" t="s">
        <v>22</v>
      </c>
      <c r="B118" s="122">
        <f t="shared" ref="B118:N118" si="48">MAX(B102:B112)</f>
        <v>105.76900000000001</v>
      </c>
      <c r="C118" s="122">
        <f t="shared" si="48"/>
        <v>120.32899999999999</v>
      </c>
      <c r="D118" s="122">
        <f t="shared" si="48"/>
        <v>122.85299999999999</v>
      </c>
      <c r="E118" s="122">
        <f t="shared" si="48"/>
        <v>115.539</v>
      </c>
      <c r="F118" s="122">
        <f t="shared" si="48"/>
        <v>107.26</v>
      </c>
      <c r="G118" s="122">
        <f t="shared" si="48"/>
        <v>103.58</v>
      </c>
      <c r="H118" s="122">
        <f t="shared" si="48"/>
        <v>96.99</v>
      </c>
      <c r="I118" s="122">
        <f t="shared" si="48"/>
        <v>99.14</v>
      </c>
      <c r="J118" s="122">
        <f t="shared" si="48"/>
        <v>95.33</v>
      </c>
      <c r="K118" s="122">
        <f t="shared" si="48"/>
        <v>96.293000000000006</v>
      </c>
      <c r="L118" s="122">
        <f t="shared" si="48"/>
        <v>90.21</v>
      </c>
      <c r="M118" s="122">
        <f t="shared" si="48"/>
        <v>98.825000000000003</v>
      </c>
      <c r="N118" s="11">
        <f t="shared" si="48"/>
        <v>99.908833333333334</v>
      </c>
    </row>
    <row r="119" spans="1:14" ht="15" x14ac:dyDescent="0.25">
      <c r="A119" s="121" t="s">
        <v>23</v>
      </c>
      <c r="B119" s="122">
        <f t="shared" ref="B119:N119" si="49">QUARTILE(B102:B112,1)</f>
        <v>95.396000000000001</v>
      </c>
      <c r="C119" s="122">
        <f t="shared" si="49"/>
        <v>101.008</v>
      </c>
      <c r="D119" s="122">
        <f t="shared" si="49"/>
        <v>106.9025</v>
      </c>
      <c r="E119" s="122">
        <f t="shared" si="49"/>
        <v>106.08525</v>
      </c>
      <c r="F119" s="122">
        <f t="shared" si="49"/>
        <v>97.375500000000002</v>
      </c>
      <c r="G119" s="122">
        <f t="shared" si="49"/>
        <v>85.135500000000008</v>
      </c>
      <c r="H119" s="122">
        <f t="shared" si="49"/>
        <v>80.914999999999992</v>
      </c>
      <c r="I119" s="122">
        <f t="shared" si="49"/>
        <v>86.274000000000001</v>
      </c>
      <c r="J119" s="122">
        <f t="shared" si="49"/>
        <v>87.015999999999991</v>
      </c>
      <c r="K119" s="122">
        <f t="shared" si="49"/>
        <v>85.34</v>
      </c>
      <c r="L119" s="122">
        <f t="shared" si="49"/>
        <v>81.685000000000002</v>
      </c>
      <c r="M119" s="122">
        <f t="shared" si="49"/>
        <v>87.989000000000004</v>
      </c>
      <c r="N119" s="11">
        <f t="shared" si="49"/>
        <v>92.198125000000005</v>
      </c>
    </row>
    <row r="120" spans="1:14" ht="15" x14ac:dyDescent="0.25">
      <c r="A120" s="121" t="s">
        <v>24</v>
      </c>
      <c r="B120" s="122">
        <f t="shared" ref="B120:N120" si="50">QUARTILE(B102:B112,2)</f>
        <v>100.167</v>
      </c>
      <c r="C120" s="122">
        <f t="shared" si="50"/>
        <v>102.761</v>
      </c>
      <c r="D120" s="122">
        <f t="shared" si="50"/>
        <v>109.7775</v>
      </c>
      <c r="E120" s="122">
        <f t="shared" si="50"/>
        <v>110.48050000000001</v>
      </c>
      <c r="F120" s="122">
        <f t="shared" si="50"/>
        <v>97.99</v>
      </c>
      <c r="G120" s="122">
        <f t="shared" si="50"/>
        <v>87.694999999999993</v>
      </c>
      <c r="H120" s="122">
        <f t="shared" si="50"/>
        <v>85.692999999999998</v>
      </c>
      <c r="I120" s="122">
        <f t="shared" si="50"/>
        <v>89.238</v>
      </c>
      <c r="J120" s="122">
        <f t="shared" si="50"/>
        <v>90.328000000000003</v>
      </c>
      <c r="K120" s="122">
        <f t="shared" si="50"/>
        <v>87.59</v>
      </c>
      <c r="L120" s="122">
        <f t="shared" si="50"/>
        <v>84.0655</v>
      </c>
      <c r="M120" s="122">
        <f t="shared" si="50"/>
        <v>92.791499999999999</v>
      </c>
      <c r="N120" s="11">
        <f t="shared" si="50"/>
        <v>93.150874999999985</v>
      </c>
    </row>
    <row r="121" spans="1:14" ht="15" x14ac:dyDescent="0.25">
      <c r="A121" s="121" t="s">
        <v>25</v>
      </c>
      <c r="B121" s="122">
        <f t="shared" ref="B121:N121" si="51">QUARTILE(B102:B112,3)</f>
        <v>104.40100000000001</v>
      </c>
      <c r="C121" s="122">
        <f t="shared" si="51"/>
        <v>113.37075</v>
      </c>
      <c r="D121" s="122">
        <f t="shared" si="51"/>
        <v>111.286</v>
      </c>
      <c r="E121" s="122">
        <f t="shared" si="51"/>
        <v>113.9075</v>
      </c>
      <c r="F121" s="122">
        <f t="shared" si="51"/>
        <v>103.24600000000001</v>
      </c>
      <c r="G121" s="122">
        <f t="shared" si="51"/>
        <v>89.67</v>
      </c>
      <c r="H121" s="122">
        <f t="shared" si="51"/>
        <v>88.704000000000008</v>
      </c>
      <c r="I121" s="122">
        <f t="shared" si="51"/>
        <v>91.87</v>
      </c>
      <c r="J121" s="122">
        <f t="shared" si="51"/>
        <v>93.574000000000012</v>
      </c>
      <c r="K121" s="122">
        <f t="shared" si="51"/>
        <v>90.488499999999988</v>
      </c>
      <c r="L121" s="122">
        <f t="shared" si="51"/>
        <v>86.374750000000006</v>
      </c>
      <c r="M121" s="122">
        <f t="shared" si="51"/>
        <v>95.5</v>
      </c>
      <c r="N121" s="11">
        <f t="shared" si="51"/>
        <v>96.6916875</v>
      </c>
    </row>
    <row r="122" spans="1:14" ht="15" x14ac:dyDescent="0.25">
      <c r="A122" s="9"/>
      <c r="B122" s="16"/>
      <c r="C122" s="16"/>
      <c r="D122" s="16"/>
      <c r="E122" s="16"/>
      <c r="F122" s="16"/>
      <c r="G122" s="16"/>
      <c r="H122" s="16"/>
      <c r="I122" s="16"/>
      <c r="J122" s="16"/>
      <c r="K122" s="16"/>
      <c r="L122" s="16"/>
      <c r="M122" s="16"/>
      <c r="N122" s="11"/>
    </row>
    <row r="123" spans="1:14" ht="15" x14ac:dyDescent="0.25">
      <c r="A123" s="9"/>
      <c r="B123" s="16"/>
      <c r="C123" s="16"/>
      <c r="D123" s="41">
        <f>34583/288</f>
        <v>120.07986111111111</v>
      </c>
      <c r="E123" s="16"/>
      <c r="F123" s="16"/>
      <c r="G123" s="16"/>
      <c r="H123" s="16"/>
      <c r="I123" s="16"/>
      <c r="J123" s="16"/>
      <c r="K123" s="16"/>
      <c r="L123" s="16"/>
      <c r="M123" s="16"/>
      <c r="N123" s="11"/>
    </row>
    <row r="125" spans="1:14" ht="18.75" x14ac:dyDescent="0.3">
      <c r="A125" s="24" t="s">
        <v>115</v>
      </c>
      <c r="G125" s="88" t="s">
        <v>161</v>
      </c>
    </row>
    <row r="126" spans="1:14" ht="15.75" x14ac:dyDescent="0.25">
      <c r="A126" s="4" t="s">
        <v>15</v>
      </c>
      <c r="B126" s="75" t="s">
        <v>2</v>
      </c>
      <c r="C126" s="75" t="s">
        <v>3</v>
      </c>
      <c r="D126" s="75" t="s">
        <v>4</v>
      </c>
      <c r="E126" s="75" t="s">
        <v>5</v>
      </c>
      <c r="F126" s="75" t="s">
        <v>6</v>
      </c>
      <c r="G126" s="75" t="s">
        <v>16</v>
      </c>
      <c r="H126" s="75" t="s">
        <v>17</v>
      </c>
      <c r="I126" s="75" t="s">
        <v>7</v>
      </c>
      <c r="J126" s="75" t="s">
        <v>8</v>
      </c>
      <c r="K126" s="75" t="s">
        <v>9</v>
      </c>
      <c r="L126" s="75" t="s">
        <v>10</v>
      </c>
      <c r="M126" s="75" t="s">
        <v>11</v>
      </c>
      <c r="N126" s="6" t="s">
        <v>1</v>
      </c>
    </row>
    <row r="127" spans="1:14" ht="15" x14ac:dyDescent="0.25">
      <c r="A127" s="117">
        <v>2015</v>
      </c>
      <c r="B127" s="100"/>
      <c r="C127" s="100"/>
      <c r="D127" s="100"/>
      <c r="E127" s="100"/>
      <c r="F127" s="100">
        <v>145.84</v>
      </c>
      <c r="G127" s="100">
        <v>148.5</v>
      </c>
      <c r="H127" s="100">
        <v>129.08000000000001</v>
      </c>
      <c r="I127" s="100">
        <v>129.72999999999999</v>
      </c>
      <c r="J127" s="100">
        <v>124.13</v>
      </c>
      <c r="K127" s="100">
        <v>127.22</v>
      </c>
      <c r="L127" s="100">
        <v>126.48</v>
      </c>
      <c r="M127" s="100">
        <v>144.04</v>
      </c>
      <c r="N127" s="8">
        <f t="shared" ref="N127:N132" si="52">AVERAGE(B127:M127)</f>
        <v>134.37750000000003</v>
      </c>
    </row>
    <row r="128" spans="1:14" ht="15" x14ac:dyDescent="0.25">
      <c r="A128" s="117">
        <v>2016</v>
      </c>
      <c r="B128" s="100">
        <v>165.26</v>
      </c>
      <c r="C128" s="100">
        <v>163.77000000000001</v>
      </c>
      <c r="D128" s="100">
        <v>170.23</v>
      </c>
      <c r="E128" s="100">
        <v>167.01</v>
      </c>
      <c r="F128" s="100">
        <v>136.11000000000001</v>
      </c>
      <c r="G128" s="100">
        <v>127.39</v>
      </c>
      <c r="H128" s="100">
        <v>104.68</v>
      </c>
      <c r="I128" s="100">
        <v>118.58</v>
      </c>
      <c r="J128" s="100">
        <v>113.81</v>
      </c>
      <c r="K128" s="100">
        <v>118.61</v>
      </c>
      <c r="L128" s="100">
        <v>102.87</v>
      </c>
      <c r="M128" s="100">
        <v>134.26</v>
      </c>
      <c r="N128" s="8">
        <f t="shared" si="52"/>
        <v>135.21499999999997</v>
      </c>
    </row>
    <row r="129" spans="1:14" ht="15" x14ac:dyDescent="0.25">
      <c r="A129" s="117">
        <v>2017</v>
      </c>
      <c r="B129" s="100">
        <v>174.16</v>
      </c>
      <c r="C129" s="100">
        <v>169.3</v>
      </c>
      <c r="D129" s="100">
        <v>189</v>
      </c>
      <c r="E129" s="100">
        <v>162.44999999999999</v>
      </c>
      <c r="F129" s="100">
        <v>130.81</v>
      </c>
      <c r="G129" s="100">
        <v>121.77</v>
      </c>
      <c r="H129" s="100">
        <v>101.32</v>
      </c>
      <c r="I129" s="100">
        <v>126.11</v>
      </c>
      <c r="J129" s="100">
        <v>127.71</v>
      </c>
      <c r="K129" s="100">
        <v>120.62</v>
      </c>
      <c r="L129" s="100">
        <v>105.55</v>
      </c>
      <c r="M129" s="100">
        <v>122.53</v>
      </c>
      <c r="N129" s="8">
        <f t="shared" si="52"/>
        <v>137.61083333333332</v>
      </c>
    </row>
    <row r="130" spans="1:14" ht="15" x14ac:dyDescent="0.25">
      <c r="A130" s="117">
        <v>2018</v>
      </c>
      <c r="B130" s="100">
        <v>129.49</v>
      </c>
      <c r="C130" s="100">
        <v>174.98</v>
      </c>
      <c r="D130" s="100">
        <v>168.51</v>
      </c>
      <c r="E130" s="100">
        <v>164.18</v>
      </c>
      <c r="F130" s="100">
        <v>133.44999999999999</v>
      </c>
      <c r="G130" s="100">
        <v>98.94</v>
      </c>
      <c r="H130" s="100">
        <v>112.56</v>
      </c>
      <c r="I130" s="100">
        <v>116.19</v>
      </c>
      <c r="J130" s="100">
        <v>110.62</v>
      </c>
      <c r="K130" s="100">
        <v>118.31</v>
      </c>
      <c r="L130" s="100">
        <v>102.28400000000001</v>
      </c>
      <c r="M130" s="100">
        <v>148.392</v>
      </c>
      <c r="N130" s="8">
        <f t="shared" si="52"/>
        <v>131.49216666666669</v>
      </c>
    </row>
    <row r="131" spans="1:14" ht="15" x14ac:dyDescent="0.25">
      <c r="A131" s="117">
        <v>2019</v>
      </c>
      <c r="B131" s="100">
        <v>160.83099999999999</v>
      </c>
      <c r="C131" s="100">
        <v>169.256</v>
      </c>
      <c r="D131" s="100">
        <v>179.92599999999999</v>
      </c>
      <c r="E131" s="100">
        <v>176.28</v>
      </c>
      <c r="F131" s="100">
        <v>133.74799999999999</v>
      </c>
      <c r="G131" s="100">
        <v>119.751</v>
      </c>
      <c r="H131" s="100">
        <v>114.46899999999999</v>
      </c>
      <c r="I131" s="100">
        <v>109.89400000000001</v>
      </c>
      <c r="J131" s="100">
        <v>114.474</v>
      </c>
      <c r="K131" s="100">
        <v>120.33</v>
      </c>
      <c r="L131" s="100">
        <v>116.56100000000001</v>
      </c>
      <c r="M131" s="100">
        <v>118.41</v>
      </c>
      <c r="N131" s="8">
        <f t="shared" si="52"/>
        <v>136.16083333333333</v>
      </c>
    </row>
    <row r="132" spans="1:14" ht="15" x14ac:dyDescent="0.25">
      <c r="A132" s="117">
        <v>2020</v>
      </c>
      <c r="B132" s="100">
        <v>154.29400000000001</v>
      </c>
      <c r="C132" s="100">
        <v>179.28200000000001</v>
      </c>
      <c r="D132" s="100">
        <v>196.52</v>
      </c>
      <c r="E132" s="100">
        <v>164.61</v>
      </c>
      <c r="F132" s="100">
        <v>138.75899999999999</v>
      </c>
      <c r="G132" s="100">
        <v>112.289</v>
      </c>
      <c r="H132" s="100">
        <v>120.41200000000001</v>
      </c>
      <c r="I132" s="100">
        <v>116.379</v>
      </c>
      <c r="J132" s="100">
        <v>125.937</v>
      </c>
      <c r="K132" s="100">
        <v>129.393</v>
      </c>
      <c r="L132" s="100">
        <v>115.916</v>
      </c>
      <c r="M132" s="100">
        <v>137.32400000000001</v>
      </c>
      <c r="N132" s="8">
        <f t="shared" si="52"/>
        <v>140.92624999999998</v>
      </c>
    </row>
    <row r="133" spans="1:14" ht="15" x14ac:dyDescent="0.25">
      <c r="A133" s="117">
        <v>2021</v>
      </c>
      <c r="B133" s="100">
        <v>162.518</v>
      </c>
      <c r="C133" s="100">
        <v>179.38300000000001</v>
      </c>
      <c r="D133" s="100">
        <v>173.703</v>
      </c>
      <c r="E133" s="100">
        <v>148.739</v>
      </c>
      <c r="F133" s="100">
        <v>128.67699999999999</v>
      </c>
      <c r="G133" s="100">
        <v>118.705</v>
      </c>
      <c r="H133" s="100">
        <v>119.84699999999999</v>
      </c>
      <c r="I133" s="100">
        <v>118.71</v>
      </c>
      <c r="J133" s="100">
        <v>124.06100000000001</v>
      </c>
      <c r="K133" s="100">
        <v>111.724</v>
      </c>
      <c r="L133" s="100"/>
      <c r="M133" s="100"/>
      <c r="N133" s="8"/>
    </row>
    <row r="134" spans="1:14" ht="15" x14ac:dyDescent="0.25">
      <c r="A134" s="117">
        <v>2022</v>
      </c>
      <c r="B134" s="100"/>
      <c r="C134" s="100"/>
      <c r="D134" s="100"/>
      <c r="E134" s="100"/>
      <c r="F134" s="100"/>
      <c r="G134" s="100"/>
      <c r="H134" s="100"/>
      <c r="I134" s="100"/>
      <c r="J134" s="100"/>
      <c r="K134" s="100"/>
      <c r="L134" s="100"/>
      <c r="M134" s="100"/>
      <c r="N134" s="8"/>
    </row>
    <row r="135" spans="1:14" ht="15" x14ac:dyDescent="0.25">
      <c r="A135" s="117">
        <v>2023</v>
      </c>
      <c r="B135" s="100"/>
      <c r="C135" s="100"/>
      <c r="D135" s="100"/>
      <c r="E135" s="100"/>
      <c r="F135" s="100"/>
      <c r="G135" s="100"/>
      <c r="H135" s="100"/>
      <c r="I135" s="100"/>
      <c r="J135" s="100"/>
      <c r="K135" s="100"/>
      <c r="L135" s="100"/>
      <c r="M135" s="100"/>
      <c r="N135" s="8"/>
    </row>
    <row r="136" spans="1:14" ht="15" x14ac:dyDescent="0.25">
      <c r="A136" s="117">
        <v>2024</v>
      </c>
      <c r="B136" s="100"/>
      <c r="C136" s="100"/>
      <c r="D136" s="100"/>
      <c r="E136" s="100"/>
      <c r="F136" s="100"/>
      <c r="G136" s="100"/>
      <c r="H136" s="100"/>
      <c r="I136" s="100"/>
      <c r="J136" s="100"/>
      <c r="K136" s="100"/>
      <c r="L136" s="100"/>
      <c r="M136" s="100"/>
      <c r="N136" s="8"/>
    </row>
    <row r="137" spans="1:14" ht="15" x14ac:dyDescent="0.25">
      <c r="A137" s="117">
        <v>2025</v>
      </c>
      <c r="B137" s="100"/>
      <c r="C137" s="100"/>
      <c r="D137" s="100"/>
      <c r="E137" s="100"/>
      <c r="F137" s="100"/>
      <c r="G137" s="100"/>
      <c r="H137" s="100"/>
      <c r="I137" s="100"/>
      <c r="J137" s="100"/>
      <c r="K137" s="100"/>
      <c r="L137" s="100"/>
      <c r="M137" s="100"/>
      <c r="N137" s="8"/>
    </row>
    <row r="138" spans="1:14" ht="15" x14ac:dyDescent="0.25">
      <c r="A138" s="7"/>
      <c r="B138" s="98"/>
      <c r="C138" s="98"/>
      <c r="D138" s="98"/>
      <c r="E138" s="98"/>
      <c r="F138" s="98"/>
      <c r="G138" s="98"/>
      <c r="H138" s="98"/>
      <c r="I138" s="98"/>
      <c r="J138" s="98"/>
      <c r="K138" s="98"/>
      <c r="L138" s="98"/>
      <c r="M138" s="98"/>
      <c r="N138" s="10"/>
    </row>
    <row r="139" spans="1:14" ht="15" x14ac:dyDescent="0.25">
      <c r="A139" s="121" t="s">
        <v>18</v>
      </c>
      <c r="B139" s="122">
        <f t="shared" ref="B139:N139" si="53">AVERAGE(B127:B137)</f>
        <v>157.75883333333334</v>
      </c>
      <c r="C139" s="122">
        <f t="shared" si="53"/>
        <v>172.66183333333333</v>
      </c>
      <c r="D139" s="122">
        <f t="shared" si="53"/>
        <v>179.64816666666664</v>
      </c>
      <c r="E139" s="122">
        <f t="shared" si="53"/>
        <v>163.87816666666666</v>
      </c>
      <c r="F139" s="122">
        <f t="shared" si="53"/>
        <v>135.34200000000001</v>
      </c>
      <c r="G139" s="122">
        <f t="shared" si="53"/>
        <v>121.04928571428572</v>
      </c>
      <c r="H139" s="122">
        <f t="shared" si="53"/>
        <v>114.62400000000001</v>
      </c>
      <c r="I139" s="122">
        <f t="shared" si="53"/>
        <v>119.37042857142858</v>
      </c>
      <c r="J139" s="122">
        <f t="shared" si="53"/>
        <v>120.10600000000001</v>
      </c>
      <c r="K139" s="122">
        <f t="shared" si="53"/>
        <v>120.88671428571431</v>
      </c>
      <c r="L139" s="122">
        <f t="shared" si="53"/>
        <v>111.61016666666667</v>
      </c>
      <c r="M139" s="122">
        <f t="shared" si="53"/>
        <v>134.15933333333331</v>
      </c>
      <c r="N139" s="8">
        <f t="shared" si="53"/>
        <v>135.96376388888888</v>
      </c>
    </row>
    <row r="140" spans="1:14" ht="15" x14ac:dyDescent="0.25">
      <c r="A140" s="121" t="s">
        <v>19</v>
      </c>
      <c r="B140" s="122">
        <f t="shared" ref="B140:N140" si="54">STDEV(B127:B137)</f>
        <v>15.287155738287828</v>
      </c>
      <c r="C140" s="122">
        <f t="shared" si="54"/>
        <v>6.2664329380171822</v>
      </c>
      <c r="D140" s="122">
        <f t="shared" si="54"/>
        <v>11.138207798684078</v>
      </c>
      <c r="E140" s="122">
        <f t="shared" si="54"/>
        <v>8.8935320411334136</v>
      </c>
      <c r="F140" s="122">
        <f t="shared" si="54"/>
        <v>5.6797222056482095</v>
      </c>
      <c r="G140" s="122">
        <f t="shared" si="54"/>
        <v>15.094204977565321</v>
      </c>
      <c r="H140" s="122">
        <f t="shared" si="54"/>
        <v>9.573577196290497</v>
      </c>
      <c r="I140" s="122">
        <f t="shared" si="54"/>
        <v>6.6165191719196956</v>
      </c>
      <c r="J140" s="122">
        <f t="shared" si="54"/>
        <v>6.8920148722996792</v>
      </c>
      <c r="K140" s="122">
        <f t="shared" si="54"/>
        <v>5.8967037321508613</v>
      </c>
      <c r="L140" s="122">
        <f t="shared" si="54"/>
        <v>9.635937036254786</v>
      </c>
      <c r="M140" s="122">
        <f t="shared" si="54"/>
        <v>11.77713477322335</v>
      </c>
      <c r="N140" s="11">
        <f t="shared" si="54"/>
        <v>3.1764761836981799</v>
      </c>
    </row>
    <row r="141" spans="1:14" ht="15" x14ac:dyDescent="0.25">
      <c r="A141" s="121" t="s">
        <v>20</v>
      </c>
      <c r="B141" s="122">
        <f t="shared" ref="B141:N141" si="55">B140/B139*100</f>
        <v>9.6902058764513939</v>
      </c>
      <c r="C141" s="122">
        <f t="shared" si="55"/>
        <v>3.6293098579113789</v>
      </c>
      <c r="D141" s="122">
        <f t="shared" si="55"/>
        <v>6.2000119485498484</v>
      </c>
      <c r="E141" s="122">
        <f t="shared" si="55"/>
        <v>5.4269169725477449</v>
      </c>
      <c r="F141" s="122">
        <f t="shared" si="55"/>
        <v>4.1965703223302517</v>
      </c>
      <c r="G141" s="122">
        <f t="shared" si="55"/>
        <v>12.469470504098949</v>
      </c>
      <c r="H141" s="122">
        <f t="shared" si="55"/>
        <v>8.352157660080346</v>
      </c>
      <c r="I141" s="122">
        <f t="shared" si="55"/>
        <v>5.5428461228657815</v>
      </c>
      <c r="J141" s="122">
        <f t="shared" si="55"/>
        <v>5.7382769156409168</v>
      </c>
      <c r="K141" s="122">
        <f t="shared" si="55"/>
        <v>4.8778757591293882</v>
      </c>
      <c r="L141" s="122">
        <f t="shared" si="55"/>
        <v>8.6335656724116703</v>
      </c>
      <c r="M141" s="122">
        <f t="shared" si="55"/>
        <v>8.7784684677597422</v>
      </c>
      <c r="N141" s="11">
        <f t="shared" si="55"/>
        <v>2.3362667322846637</v>
      </c>
    </row>
    <row r="142" spans="1:14" ht="15" x14ac:dyDescent="0.25">
      <c r="A142" s="121" t="s">
        <v>21</v>
      </c>
      <c r="B142" s="122">
        <f t="shared" ref="B142:N142" si="56">MIN(B127:B137)</f>
        <v>129.49</v>
      </c>
      <c r="C142" s="122">
        <f t="shared" si="56"/>
        <v>163.77000000000001</v>
      </c>
      <c r="D142" s="122">
        <f t="shared" si="56"/>
        <v>168.51</v>
      </c>
      <c r="E142" s="122">
        <f t="shared" si="56"/>
        <v>148.739</v>
      </c>
      <c r="F142" s="122">
        <f t="shared" si="56"/>
        <v>128.67699999999999</v>
      </c>
      <c r="G142" s="122">
        <f t="shared" si="56"/>
        <v>98.94</v>
      </c>
      <c r="H142" s="122">
        <f t="shared" si="56"/>
        <v>101.32</v>
      </c>
      <c r="I142" s="122">
        <f t="shared" si="56"/>
        <v>109.89400000000001</v>
      </c>
      <c r="J142" s="122">
        <f t="shared" si="56"/>
        <v>110.62</v>
      </c>
      <c r="K142" s="122">
        <f t="shared" si="56"/>
        <v>111.724</v>
      </c>
      <c r="L142" s="122">
        <f t="shared" si="56"/>
        <v>102.28400000000001</v>
      </c>
      <c r="M142" s="122">
        <f t="shared" si="56"/>
        <v>118.41</v>
      </c>
      <c r="N142" s="11">
        <f t="shared" si="56"/>
        <v>131.49216666666669</v>
      </c>
    </row>
    <row r="143" spans="1:14" ht="15" x14ac:dyDescent="0.25">
      <c r="A143" s="121" t="s">
        <v>22</v>
      </c>
      <c r="B143" s="122">
        <f t="shared" ref="B143:N143" si="57">MAX(B127:B137)</f>
        <v>174.16</v>
      </c>
      <c r="C143" s="122">
        <f t="shared" si="57"/>
        <v>179.38300000000001</v>
      </c>
      <c r="D143" s="122">
        <f t="shared" si="57"/>
        <v>196.52</v>
      </c>
      <c r="E143" s="122">
        <f t="shared" si="57"/>
        <v>176.28</v>
      </c>
      <c r="F143" s="122">
        <f t="shared" si="57"/>
        <v>145.84</v>
      </c>
      <c r="G143" s="122">
        <f t="shared" si="57"/>
        <v>148.5</v>
      </c>
      <c r="H143" s="122">
        <f t="shared" si="57"/>
        <v>129.08000000000001</v>
      </c>
      <c r="I143" s="122">
        <f t="shared" si="57"/>
        <v>129.72999999999999</v>
      </c>
      <c r="J143" s="122">
        <f t="shared" si="57"/>
        <v>127.71</v>
      </c>
      <c r="K143" s="122">
        <f t="shared" si="57"/>
        <v>129.393</v>
      </c>
      <c r="L143" s="122">
        <f t="shared" si="57"/>
        <v>126.48</v>
      </c>
      <c r="M143" s="122">
        <f t="shared" si="57"/>
        <v>148.392</v>
      </c>
      <c r="N143" s="11">
        <f t="shared" si="57"/>
        <v>140.92624999999998</v>
      </c>
    </row>
    <row r="144" spans="1:14" ht="15" x14ac:dyDescent="0.25">
      <c r="A144" s="121" t="s">
        <v>23</v>
      </c>
      <c r="B144" s="122">
        <f t="shared" ref="B144:N144" si="58">QUARTILE(B127:B137,1)</f>
        <v>155.92824999999999</v>
      </c>
      <c r="C144" s="122">
        <f t="shared" si="58"/>
        <v>169.267</v>
      </c>
      <c r="D144" s="122">
        <f t="shared" si="58"/>
        <v>171.09825000000001</v>
      </c>
      <c r="E144" s="122">
        <f t="shared" si="58"/>
        <v>162.88249999999999</v>
      </c>
      <c r="F144" s="122">
        <f t="shared" si="58"/>
        <v>132.13</v>
      </c>
      <c r="G144" s="122">
        <f t="shared" si="58"/>
        <v>115.497</v>
      </c>
      <c r="H144" s="122">
        <f t="shared" si="58"/>
        <v>108.62</v>
      </c>
      <c r="I144" s="122">
        <f t="shared" si="58"/>
        <v>116.28450000000001</v>
      </c>
      <c r="J144" s="122">
        <f t="shared" si="58"/>
        <v>114.142</v>
      </c>
      <c r="K144" s="122">
        <f t="shared" si="58"/>
        <v>118.46000000000001</v>
      </c>
      <c r="L144" s="122">
        <f t="shared" si="58"/>
        <v>103.54</v>
      </c>
      <c r="M144" s="122">
        <f t="shared" si="58"/>
        <v>125.46250000000001</v>
      </c>
      <c r="N144" s="11">
        <f t="shared" si="58"/>
        <v>134.58687500000002</v>
      </c>
    </row>
    <row r="145" spans="1:33" ht="15" x14ac:dyDescent="0.25">
      <c r="A145" s="121" t="s">
        <v>24</v>
      </c>
      <c r="B145" s="122">
        <f t="shared" ref="B145:N145" si="59">QUARTILE(B127:B137,2)</f>
        <v>161.67449999999999</v>
      </c>
      <c r="C145" s="122">
        <f t="shared" si="59"/>
        <v>172.14</v>
      </c>
      <c r="D145" s="122">
        <f t="shared" si="59"/>
        <v>176.81450000000001</v>
      </c>
      <c r="E145" s="122">
        <f t="shared" si="59"/>
        <v>164.39500000000001</v>
      </c>
      <c r="F145" s="122">
        <f t="shared" si="59"/>
        <v>133.74799999999999</v>
      </c>
      <c r="G145" s="122">
        <f t="shared" si="59"/>
        <v>119.751</v>
      </c>
      <c r="H145" s="122">
        <f t="shared" si="59"/>
        <v>114.46899999999999</v>
      </c>
      <c r="I145" s="122">
        <f t="shared" si="59"/>
        <v>118.58</v>
      </c>
      <c r="J145" s="122">
        <f t="shared" si="59"/>
        <v>124.06100000000001</v>
      </c>
      <c r="K145" s="122">
        <f t="shared" si="59"/>
        <v>120.33</v>
      </c>
      <c r="L145" s="122">
        <f t="shared" si="59"/>
        <v>110.733</v>
      </c>
      <c r="M145" s="122">
        <f t="shared" si="59"/>
        <v>135.792</v>
      </c>
      <c r="N145" s="11">
        <f t="shared" si="59"/>
        <v>135.68791666666664</v>
      </c>
    </row>
    <row r="146" spans="1:33" ht="15" x14ac:dyDescent="0.25">
      <c r="A146" s="121" t="s">
        <v>25</v>
      </c>
      <c r="B146" s="122">
        <f t="shared" ref="B146:N146" si="60">QUARTILE(B127:B137,3)</f>
        <v>164.5745</v>
      </c>
      <c r="C146" s="122">
        <f t="shared" si="60"/>
        <v>178.20650000000001</v>
      </c>
      <c r="D146" s="122">
        <f t="shared" si="60"/>
        <v>186.73149999999998</v>
      </c>
      <c r="E146" s="122">
        <f t="shared" si="60"/>
        <v>166.41</v>
      </c>
      <c r="F146" s="122">
        <f t="shared" si="60"/>
        <v>137.43450000000001</v>
      </c>
      <c r="G146" s="122">
        <f t="shared" si="60"/>
        <v>124.58</v>
      </c>
      <c r="H146" s="122">
        <f t="shared" si="60"/>
        <v>120.12950000000001</v>
      </c>
      <c r="I146" s="122">
        <f t="shared" si="60"/>
        <v>122.41</v>
      </c>
      <c r="J146" s="122">
        <f t="shared" si="60"/>
        <v>125.0335</v>
      </c>
      <c r="K146" s="122">
        <f t="shared" si="60"/>
        <v>123.92</v>
      </c>
      <c r="L146" s="122">
        <f t="shared" si="60"/>
        <v>116.39975000000001</v>
      </c>
      <c r="M146" s="122">
        <f t="shared" si="60"/>
        <v>142.36099999999999</v>
      </c>
      <c r="N146" s="11">
        <f t="shared" si="60"/>
        <v>137.24833333333333</v>
      </c>
    </row>
    <row r="147" spans="1:33" ht="15" x14ac:dyDescent="0.25">
      <c r="A147" s="9"/>
      <c r="B147" s="100"/>
      <c r="C147" s="100"/>
      <c r="D147" s="100"/>
      <c r="E147" s="100"/>
      <c r="F147" s="100"/>
      <c r="G147" s="100"/>
      <c r="H147" s="100"/>
      <c r="I147" s="100"/>
      <c r="J147" s="100"/>
      <c r="K147" s="100"/>
      <c r="L147" s="100"/>
      <c r="M147" s="100"/>
      <c r="N147" s="11"/>
    </row>
    <row r="148" spans="1:33" ht="15" x14ac:dyDescent="0.25">
      <c r="A148" s="9"/>
      <c r="B148" s="16"/>
      <c r="C148" s="16"/>
      <c r="D148" s="16"/>
      <c r="E148" s="16"/>
      <c r="F148" s="16"/>
      <c r="G148" s="16"/>
      <c r="H148" s="16"/>
      <c r="I148" s="16"/>
      <c r="J148" s="16"/>
      <c r="K148" s="16"/>
      <c r="L148" s="16"/>
      <c r="M148" s="16"/>
      <c r="N148" s="11"/>
    </row>
    <row r="150" spans="1:33" ht="18.75" x14ac:dyDescent="0.3">
      <c r="A150" s="24" t="s">
        <v>116</v>
      </c>
      <c r="G150" s="88" t="s">
        <v>129</v>
      </c>
      <c r="AB150" s="86" t="s">
        <v>129</v>
      </c>
      <c r="AC150" s="86" t="s">
        <v>130</v>
      </c>
      <c r="AD150" s="86" t="s">
        <v>131</v>
      </c>
      <c r="AE150" s="86" t="s">
        <v>146</v>
      </c>
      <c r="AF150" s="86" t="s">
        <v>132</v>
      </c>
      <c r="AG150" s="86" t="s">
        <v>133</v>
      </c>
    </row>
    <row r="151" spans="1:33" ht="15.75" x14ac:dyDescent="0.25">
      <c r="A151" s="4" t="s">
        <v>15</v>
      </c>
      <c r="B151" s="75" t="s">
        <v>2</v>
      </c>
      <c r="C151" s="75" t="s">
        <v>3</v>
      </c>
      <c r="D151" s="75" t="s">
        <v>4</v>
      </c>
      <c r="E151" s="75" t="s">
        <v>5</v>
      </c>
      <c r="F151" s="75" t="s">
        <v>6</v>
      </c>
      <c r="G151" s="75" t="s">
        <v>16</v>
      </c>
      <c r="H151" s="75" t="s">
        <v>17</v>
      </c>
      <c r="I151" s="75" t="s">
        <v>7</v>
      </c>
      <c r="J151" s="75" t="s">
        <v>8</v>
      </c>
      <c r="K151" s="75" t="s">
        <v>9</v>
      </c>
      <c r="L151" s="75" t="s">
        <v>10</v>
      </c>
      <c r="M151" s="75" t="s">
        <v>11</v>
      </c>
      <c r="N151" s="6" t="s">
        <v>1</v>
      </c>
    </row>
    <row r="152" spans="1:33" ht="15" x14ac:dyDescent="0.25">
      <c r="A152" s="117">
        <v>2015</v>
      </c>
      <c r="B152" s="100"/>
      <c r="C152" s="100"/>
      <c r="D152" s="100"/>
      <c r="E152" s="100"/>
      <c r="F152" s="100">
        <v>25.85</v>
      </c>
      <c r="G152" s="100">
        <v>26.62</v>
      </c>
      <c r="H152" s="100">
        <v>25.77</v>
      </c>
      <c r="I152" s="100">
        <v>26.05</v>
      </c>
      <c r="J152" s="100">
        <v>26.04</v>
      </c>
      <c r="K152" s="100">
        <v>25.97</v>
      </c>
      <c r="L152" s="100">
        <v>25.65</v>
      </c>
      <c r="M152" s="100">
        <v>26.47</v>
      </c>
      <c r="N152" s="8">
        <f t="shared" ref="N152:N157" si="61">AVERAGE(B152:M152)</f>
        <v>26.052499999999998</v>
      </c>
    </row>
    <row r="153" spans="1:33" ht="15" x14ac:dyDescent="0.25">
      <c r="A153" s="117">
        <v>2016</v>
      </c>
      <c r="B153" s="100">
        <v>25.93</v>
      </c>
      <c r="C153" s="100">
        <v>25.74</v>
      </c>
      <c r="D153" s="100">
        <v>26.14</v>
      </c>
      <c r="E153" s="100">
        <v>26.67</v>
      </c>
      <c r="F153" s="100">
        <v>26.32</v>
      </c>
      <c r="G153" s="100">
        <v>25.89</v>
      </c>
      <c r="H153" s="100">
        <v>25.32</v>
      </c>
      <c r="I153" s="100">
        <v>25.83</v>
      </c>
      <c r="J153" s="100">
        <v>25.28</v>
      </c>
      <c r="K153" s="100">
        <v>25.16</v>
      </c>
      <c r="L153" s="100">
        <v>24.28</v>
      </c>
      <c r="M153" s="100">
        <v>25.23</v>
      </c>
      <c r="N153" s="8">
        <f t="shared" si="61"/>
        <v>25.649166666666662</v>
      </c>
    </row>
    <row r="154" spans="1:33" ht="15" x14ac:dyDescent="0.25">
      <c r="A154" s="117">
        <v>2017</v>
      </c>
      <c r="B154" s="100">
        <v>25.22</v>
      </c>
      <c r="C154" s="100">
        <v>25.4</v>
      </c>
      <c r="D154" s="100">
        <v>26.04</v>
      </c>
      <c r="E154" s="100">
        <v>26.44</v>
      </c>
      <c r="F154" s="100">
        <v>25.86</v>
      </c>
      <c r="G154" s="100">
        <v>25.73</v>
      </c>
      <c r="H154" s="100">
        <v>25.5</v>
      </c>
      <c r="I154" s="100">
        <v>25.78</v>
      </c>
      <c r="J154" s="100">
        <v>26</v>
      </c>
      <c r="K154" s="100">
        <v>25.81</v>
      </c>
      <c r="L154" s="100">
        <v>24.79</v>
      </c>
      <c r="M154" s="100">
        <v>25.05</v>
      </c>
      <c r="N154" s="8">
        <f t="shared" si="61"/>
        <v>25.635000000000002</v>
      </c>
    </row>
    <row r="155" spans="1:33" ht="15" x14ac:dyDescent="0.25">
      <c r="A155" s="117">
        <v>2018</v>
      </c>
      <c r="B155" s="100">
        <v>24.73</v>
      </c>
      <c r="C155" s="100">
        <v>25.52</v>
      </c>
      <c r="D155" s="100">
        <v>25.46</v>
      </c>
      <c r="E155" s="100">
        <v>25.92</v>
      </c>
      <c r="F155" s="100">
        <v>25.66</v>
      </c>
      <c r="G155" s="100">
        <v>25.2</v>
      </c>
      <c r="H155" s="100">
        <v>25.66</v>
      </c>
      <c r="I155" s="100">
        <v>25.68</v>
      </c>
      <c r="J155" s="100">
        <v>25.17</v>
      </c>
      <c r="K155" s="100">
        <v>25.11</v>
      </c>
      <c r="L155" s="100">
        <v>25.077999999999999</v>
      </c>
      <c r="M155" s="100">
        <v>25.609000000000002</v>
      </c>
      <c r="N155" s="8">
        <f t="shared" si="61"/>
        <v>25.399749999999997</v>
      </c>
    </row>
    <row r="156" spans="1:33" ht="15" x14ac:dyDescent="0.25">
      <c r="A156" s="117">
        <v>2019</v>
      </c>
      <c r="B156" s="100">
        <v>24.957999999999998</v>
      </c>
      <c r="C156" s="100">
        <v>25.288</v>
      </c>
      <c r="D156" s="100">
        <v>25.491</v>
      </c>
      <c r="E156" s="100">
        <v>26.484000000000002</v>
      </c>
      <c r="F156" s="100">
        <v>26.189</v>
      </c>
      <c r="G156" s="100">
        <v>26.242000000000001</v>
      </c>
      <c r="H156" s="100">
        <v>25.489000000000001</v>
      </c>
      <c r="I156" s="100">
        <v>25.75</v>
      </c>
      <c r="J156" s="100">
        <v>25.263000000000002</v>
      </c>
      <c r="K156" s="100">
        <v>24.97</v>
      </c>
      <c r="L156" s="100">
        <v>25.239000000000001</v>
      </c>
      <c r="M156" s="100">
        <v>25.422999999999998</v>
      </c>
      <c r="N156" s="8">
        <f t="shared" si="61"/>
        <v>25.5655</v>
      </c>
    </row>
    <row r="157" spans="1:33" ht="15" x14ac:dyDescent="0.25">
      <c r="A157" s="117">
        <v>2020</v>
      </c>
      <c r="B157" s="100">
        <v>25.327999999999999</v>
      </c>
      <c r="C157" s="100">
        <v>25.46</v>
      </c>
      <c r="D157" s="100">
        <v>25.957999999999998</v>
      </c>
      <c r="E157" s="100">
        <v>26.321000000000002</v>
      </c>
      <c r="F157" s="100">
        <v>26.477</v>
      </c>
      <c r="G157" s="100">
        <v>25.643999999999998</v>
      </c>
      <c r="H157" s="100">
        <v>25.513999999999999</v>
      </c>
      <c r="I157" s="100">
        <v>25.358000000000001</v>
      </c>
      <c r="J157" s="100">
        <v>25.552</v>
      </c>
      <c r="K157" s="100">
        <v>25.568999999999999</v>
      </c>
      <c r="L157" s="100">
        <v>24.640999999999998</v>
      </c>
      <c r="M157" s="100">
        <v>25.24</v>
      </c>
      <c r="N157" s="8">
        <f t="shared" si="61"/>
        <v>25.5885</v>
      </c>
    </row>
    <row r="158" spans="1:33" ht="15" x14ac:dyDescent="0.25">
      <c r="A158" s="117">
        <v>2021</v>
      </c>
      <c r="B158" s="100">
        <v>25.503</v>
      </c>
      <c r="C158" s="100">
        <v>25.628</v>
      </c>
      <c r="D158" s="100">
        <v>25.725000000000001</v>
      </c>
      <c r="E158" s="100">
        <v>25.7</v>
      </c>
      <c r="F158" s="100">
        <v>25.634</v>
      </c>
      <c r="G158" s="100">
        <v>25.369</v>
      </c>
      <c r="H158" s="100">
        <v>25.757999999999999</v>
      </c>
      <c r="I158" s="100">
        <v>25.306000000000001</v>
      </c>
      <c r="J158" s="100">
        <v>25.472000000000001</v>
      </c>
      <c r="K158" s="100">
        <v>25.481000000000002</v>
      </c>
      <c r="L158" s="100"/>
      <c r="M158" s="100"/>
      <c r="N158" s="8"/>
    </row>
    <row r="159" spans="1:33" ht="15" x14ac:dyDescent="0.25">
      <c r="A159" s="117">
        <v>2022</v>
      </c>
      <c r="B159" s="100"/>
      <c r="C159" s="100"/>
      <c r="D159" s="100"/>
      <c r="E159" s="100"/>
      <c r="F159" s="100"/>
      <c r="G159" s="100"/>
      <c r="H159" s="100"/>
      <c r="I159" s="100"/>
      <c r="J159" s="100"/>
      <c r="K159" s="100"/>
      <c r="L159" s="100"/>
      <c r="M159" s="100"/>
      <c r="N159" s="8"/>
    </row>
    <row r="160" spans="1:33" ht="15" x14ac:dyDescent="0.25">
      <c r="A160" s="117">
        <v>2023</v>
      </c>
      <c r="B160" s="100"/>
      <c r="C160" s="100"/>
      <c r="D160" s="100"/>
      <c r="E160" s="100"/>
      <c r="F160" s="100"/>
      <c r="G160" s="100"/>
      <c r="H160" s="100"/>
      <c r="I160" s="100"/>
      <c r="J160" s="100"/>
      <c r="K160" s="100"/>
      <c r="L160" s="100"/>
      <c r="M160" s="100"/>
      <c r="N160" s="8"/>
    </row>
    <row r="161" spans="1:14" ht="15" x14ac:dyDescent="0.25">
      <c r="A161" s="117">
        <v>2024</v>
      </c>
      <c r="B161" s="100"/>
      <c r="C161" s="100"/>
      <c r="D161" s="100"/>
      <c r="E161" s="100"/>
      <c r="F161" s="100"/>
      <c r="G161" s="100"/>
      <c r="H161" s="100"/>
      <c r="I161" s="100"/>
      <c r="J161" s="100"/>
      <c r="K161" s="100"/>
      <c r="L161" s="100"/>
      <c r="M161" s="100"/>
      <c r="N161" s="8"/>
    </row>
    <row r="162" spans="1:14" ht="15" x14ac:dyDescent="0.25">
      <c r="A162" s="117">
        <v>2025</v>
      </c>
      <c r="B162" s="100"/>
      <c r="C162" s="100"/>
      <c r="D162" s="100"/>
      <c r="E162" s="100"/>
      <c r="F162" s="100"/>
      <c r="G162" s="100"/>
      <c r="H162" s="100"/>
      <c r="I162" s="100"/>
      <c r="J162" s="100"/>
      <c r="K162" s="100"/>
      <c r="L162" s="100"/>
      <c r="M162" s="100"/>
      <c r="N162" s="8"/>
    </row>
    <row r="163" spans="1:14" ht="15" x14ac:dyDescent="0.25">
      <c r="A163" s="7"/>
      <c r="B163" s="98"/>
      <c r="C163" s="98"/>
      <c r="D163" s="98"/>
      <c r="E163" s="98"/>
      <c r="F163" s="98"/>
      <c r="G163" s="98"/>
      <c r="H163" s="98"/>
      <c r="I163" s="98"/>
      <c r="J163" s="98"/>
      <c r="K163" s="98"/>
      <c r="L163" s="98"/>
      <c r="M163" s="98"/>
      <c r="N163" s="10"/>
    </row>
    <row r="164" spans="1:14" ht="15" x14ac:dyDescent="0.25">
      <c r="A164" s="121" t="s">
        <v>18</v>
      </c>
      <c r="B164" s="122">
        <f t="shared" ref="B164:N164" si="62">AVERAGE(B152:B162)</f>
        <v>25.278166666666664</v>
      </c>
      <c r="C164" s="122">
        <f t="shared" si="62"/>
        <v>25.506</v>
      </c>
      <c r="D164" s="122">
        <f t="shared" si="62"/>
        <v>25.802333333333333</v>
      </c>
      <c r="E164" s="122">
        <f t="shared" si="62"/>
        <v>26.255833333333332</v>
      </c>
      <c r="F164" s="122">
        <f t="shared" si="62"/>
        <v>25.998571428571431</v>
      </c>
      <c r="G164" s="122">
        <f t="shared" si="62"/>
        <v>25.813571428571432</v>
      </c>
      <c r="H164" s="122">
        <f t="shared" si="62"/>
        <v>25.573000000000004</v>
      </c>
      <c r="I164" s="122">
        <f t="shared" si="62"/>
        <v>25.67914285714286</v>
      </c>
      <c r="J164" s="122">
        <f t="shared" si="62"/>
        <v>25.539571428571431</v>
      </c>
      <c r="K164" s="122">
        <f t="shared" si="62"/>
        <v>25.438571428571429</v>
      </c>
      <c r="L164" s="122">
        <f t="shared" si="62"/>
        <v>24.946333333333332</v>
      </c>
      <c r="M164" s="122">
        <f t="shared" si="62"/>
        <v>25.503666666666671</v>
      </c>
      <c r="N164" s="8">
        <f t="shared" si="62"/>
        <v>25.648402777777779</v>
      </c>
    </row>
    <row r="165" spans="1:14" ht="15" x14ac:dyDescent="0.25">
      <c r="A165" s="121" t="s">
        <v>19</v>
      </c>
      <c r="B165" s="122">
        <f t="shared" ref="B165:N165" si="63">STDEV(B152:B162)</f>
        <v>0.42054650951668443</v>
      </c>
      <c r="C165" s="122">
        <f t="shared" si="63"/>
        <v>0.16168611566859994</v>
      </c>
      <c r="D165" s="122">
        <f t="shared" si="63"/>
        <v>0.28804073785953688</v>
      </c>
      <c r="E165" s="122">
        <f t="shared" si="63"/>
        <v>0.3697276925882983</v>
      </c>
      <c r="F165" s="122">
        <f t="shared" si="63"/>
        <v>0.33098129712661867</v>
      </c>
      <c r="G165" s="122">
        <f t="shared" si="63"/>
        <v>0.49152343353525513</v>
      </c>
      <c r="H165" s="122">
        <f t="shared" si="63"/>
        <v>0.16354306262673823</v>
      </c>
      <c r="I165" s="122">
        <f t="shared" si="63"/>
        <v>0.26389860967893719</v>
      </c>
      <c r="J165" s="122">
        <f t="shared" si="63"/>
        <v>0.35298624012032687</v>
      </c>
      <c r="K165" s="122">
        <f t="shared" si="63"/>
        <v>0.37512391603435818</v>
      </c>
      <c r="L165" s="122">
        <f t="shared" si="63"/>
        <v>0.48162336598909561</v>
      </c>
      <c r="M165" s="122">
        <f t="shared" si="63"/>
        <v>0.51022138985607646</v>
      </c>
      <c r="N165" s="11">
        <f t="shared" si="63"/>
        <v>0.21714704705866092</v>
      </c>
    </row>
    <row r="166" spans="1:14" ht="15" x14ac:dyDescent="0.25">
      <c r="A166" s="121" t="s">
        <v>20</v>
      </c>
      <c r="B166" s="122">
        <f t="shared" ref="B166:N166" si="64">B165/B164*100</f>
        <v>1.6636748822106737</v>
      </c>
      <c r="C166" s="122">
        <f t="shared" si="64"/>
        <v>0.63391404245510841</v>
      </c>
      <c r="D166" s="122">
        <f t="shared" si="64"/>
        <v>1.1163360078269544</v>
      </c>
      <c r="E166" s="122">
        <f t="shared" si="64"/>
        <v>1.4081735205064208</v>
      </c>
      <c r="F166" s="122">
        <f t="shared" si="64"/>
        <v>1.2730749381209574</v>
      </c>
      <c r="G166" s="122">
        <f t="shared" si="64"/>
        <v>1.9041279696432027</v>
      </c>
      <c r="H166" s="122">
        <f t="shared" si="64"/>
        <v>0.63951457641550935</v>
      </c>
      <c r="I166" s="122">
        <f t="shared" si="64"/>
        <v>1.027676862685982</v>
      </c>
      <c r="J166" s="122">
        <f t="shared" si="64"/>
        <v>1.3821149705176212</v>
      </c>
      <c r="K166" s="122">
        <f t="shared" si="64"/>
        <v>1.4746265020725036</v>
      </c>
      <c r="L166" s="122">
        <f t="shared" si="64"/>
        <v>1.9306378999816767</v>
      </c>
      <c r="M166" s="122">
        <f t="shared" si="64"/>
        <v>2.0005805303397279</v>
      </c>
      <c r="N166" s="11">
        <f t="shared" si="64"/>
        <v>0.84662990105099589</v>
      </c>
    </row>
    <row r="167" spans="1:14" ht="15" x14ac:dyDescent="0.25">
      <c r="A167" s="121" t="s">
        <v>21</v>
      </c>
      <c r="B167" s="122">
        <f t="shared" ref="B167:N167" si="65">MIN(B152:B162)</f>
        <v>24.73</v>
      </c>
      <c r="C167" s="122">
        <f t="shared" si="65"/>
        <v>25.288</v>
      </c>
      <c r="D167" s="122">
        <f t="shared" si="65"/>
        <v>25.46</v>
      </c>
      <c r="E167" s="122">
        <f t="shared" si="65"/>
        <v>25.7</v>
      </c>
      <c r="F167" s="122">
        <f t="shared" si="65"/>
        <v>25.634</v>
      </c>
      <c r="G167" s="122">
        <f t="shared" si="65"/>
        <v>25.2</v>
      </c>
      <c r="H167" s="122">
        <f t="shared" si="65"/>
        <v>25.32</v>
      </c>
      <c r="I167" s="122">
        <f t="shared" si="65"/>
        <v>25.306000000000001</v>
      </c>
      <c r="J167" s="122">
        <f t="shared" si="65"/>
        <v>25.17</v>
      </c>
      <c r="K167" s="122">
        <f t="shared" si="65"/>
        <v>24.97</v>
      </c>
      <c r="L167" s="122">
        <f t="shared" si="65"/>
        <v>24.28</v>
      </c>
      <c r="M167" s="122">
        <f t="shared" si="65"/>
        <v>25.05</v>
      </c>
      <c r="N167" s="11">
        <f t="shared" si="65"/>
        <v>25.399749999999997</v>
      </c>
    </row>
    <row r="168" spans="1:14" ht="15" x14ac:dyDescent="0.25">
      <c r="A168" s="121" t="s">
        <v>22</v>
      </c>
      <c r="B168" s="122">
        <f t="shared" ref="B168:N168" si="66">MAX(B152:B162)</f>
        <v>25.93</v>
      </c>
      <c r="C168" s="122">
        <f t="shared" si="66"/>
        <v>25.74</v>
      </c>
      <c r="D168" s="122">
        <f t="shared" si="66"/>
        <v>26.14</v>
      </c>
      <c r="E168" s="122">
        <f t="shared" si="66"/>
        <v>26.67</v>
      </c>
      <c r="F168" s="122">
        <f t="shared" si="66"/>
        <v>26.477</v>
      </c>
      <c r="G168" s="122">
        <f t="shared" si="66"/>
        <v>26.62</v>
      </c>
      <c r="H168" s="122">
        <f t="shared" si="66"/>
        <v>25.77</v>
      </c>
      <c r="I168" s="122">
        <f t="shared" si="66"/>
        <v>26.05</v>
      </c>
      <c r="J168" s="122">
        <f t="shared" si="66"/>
        <v>26.04</v>
      </c>
      <c r="K168" s="122">
        <f t="shared" si="66"/>
        <v>25.97</v>
      </c>
      <c r="L168" s="122">
        <f t="shared" si="66"/>
        <v>25.65</v>
      </c>
      <c r="M168" s="122">
        <f t="shared" si="66"/>
        <v>26.47</v>
      </c>
      <c r="N168" s="11">
        <f t="shared" si="66"/>
        <v>26.052499999999998</v>
      </c>
    </row>
    <row r="169" spans="1:14" ht="15" x14ac:dyDescent="0.25">
      <c r="A169" s="121" t="s">
        <v>23</v>
      </c>
      <c r="B169" s="122">
        <f t="shared" ref="B169:N169" si="67">QUARTILE(B152:B162,1)</f>
        <v>25.023499999999999</v>
      </c>
      <c r="C169" s="122">
        <f t="shared" si="67"/>
        <v>25.414999999999999</v>
      </c>
      <c r="D169" s="122">
        <f t="shared" si="67"/>
        <v>25.549500000000002</v>
      </c>
      <c r="E169" s="122">
        <f t="shared" si="67"/>
        <v>26.020250000000001</v>
      </c>
      <c r="F169" s="122">
        <f t="shared" si="67"/>
        <v>25.755000000000003</v>
      </c>
      <c r="G169" s="122">
        <f t="shared" si="67"/>
        <v>25.506499999999999</v>
      </c>
      <c r="H169" s="122">
        <f t="shared" si="67"/>
        <v>25.494500000000002</v>
      </c>
      <c r="I169" s="122">
        <f t="shared" si="67"/>
        <v>25.518999999999998</v>
      </c>
      <c r="J169" s="122">
        <f t="shared" si="67"/>
        <v>25.271500000000003</v>
      </c>
      <c r="K169" s="122">
        <f t="shared" si="67"/>
        <v>25.134999999999998</v>
      </c>
      <c r="L169" s="122">
        <f t="shared" si="67"/>
        <v>24.678249999999998</v>
      </c>
      <c r="M169" s="122">
        <f t="shared" si="67"/>
        <v>25.232500000000002</v>
      </c>
      <c r="N169" s="11">
        <f t="shared" si="67"/>
        <v>25.571249999999999</v>
      </c>
    </row>
    <row r="170" spans="1:14" ht="15" x14ac:dyDescent="0.25">
      <c r="A170" s="121" t="s">
        <v>24</v>
      </c>
      <c r="B170" s="122">
        <f t="shared" ref="B170:N170" si="68">QUARTILE(B152:B162,2)</f>
        <v>25.274000000000001</v>
      </c>
      <c r="C170" s="122">
        <f t="shared" si="68"/>
        <v>25.490000000000002</v>
      </c>
      <c r="D170" s="122">
        <f t="shared" si="68"/>
        <v>25.8415</v>
      </c>
      <c r="E170" s="122">
        <f t="shared" si="68"/>
        <v>26.380500000000001</v>
      </c>
      <c r="F170" s="122">
        <f t="shared" si="68"/>
        <v>25.86</v>
      </c>
      <c r="G170" s="122">
        <f t="shared" si="68"/>
        <v>25.73</v>
      </c>
      <c r="H170" s="122">
        <f t="shared" si="68"/>
        <v>25.513999999999999</v>
      </c>
      <c r="I170" s="122">
        <f t="shared" si="68"/>
        <v>25.75</v>
      </c>
      <c r="J170" s="122">
        <f t="shared" si="68"/>
        <v>25.472000000000001</v>
      </c>
      <c r="K170" s="122">
        <f t="shared" si="68"/>
        <v>25.481000000000002</v>
      </c>
      <c r="L170" s="122">
        <f t="shared" si="68"/>
        <v>24.933999999999997</v>
      </c>
      <c r="M170" s="122">
        <f t="shared" si="68"/>
        <v>25.331499999999998</v>
      </c>
      <c r="N170" s="11">
        <f t="shared" si="68"/>
        <v>25.611750000000001</v>
      </c>
    </row>
    <row r="171" spans="1:14" ht="15" x14ac:dyDescent="0.25">
      <c r="A171" s="121" t="s">
        <v>25</v>
      </c>
      <c r="B171" s="122">
        <f t="shared" ref="B171:N171" si="69">QUARTILE(B152:B162,3)</f>
        <v>25.459250000000001</v>
      </c>
      <c r="C171" s="122">
        <f t="shared" si="69"/>
        <v>25.600999999999999</v>
      </c>
      <c r="D171" s="122">
        <f t="shared" si="69"/>
        <v>26.019500000000001</v>
      </c>
      <c r="E171" s="122">
        <f t="shared" si="69"/>
        <v>26.473000000000003</v>
      </c>
      <c r="F171" s="122">
        <f t="shared" si="69"/>
        <v>26.2545</v>
      </c>
      <c r="G171" s="122">
        <f t="shared" si="69"/>
        <v>26.066000000000003</v>
      </c>
      <c r="H171" s="122">
        <f t="shared" si="69"/>
        <v>25.709</v>
      </c>
      <c r="I171" s="122">
        <f t="shared" si="69"/>
        <v>25.805</v>
      </c>
      <c r="J171" s="122">
        <f t="shared" si="69"/>
        <v>25.776</v>
      </c>
      <c r="K171" s="122">
        <f t="shared" si="69"/>
        <v>25.689499999999999</v>
      </c>
      <c r="L171" s="122">
        <f t="shared" si="69"/>
        <v>25.19875</v>
      </c>
      <c r="M171" s="122">
        <f t="shared" si="69"/>
        <v>25.5625</v>
      </c>
      <c r="N171" s="11">
        <f t="shared" si="69"/>
        <v>25.645624999999995</v>
      </c>
    </row>
    <row r="172" spans="1:14" ht="14.25" x14ac:dyDescent="0.2">
      <c r="B172" s="98"/>
      <c r="C172" s="98"/>
      <c r="D172" s="98"/>
      <c r="E172" s="98"/>
      <c r="F172" s="98"/>
      <c r="G172" s="98"/>
      <c r="H172" s="98"/>
      <c r="I172" s="98"/>
      <c r="J172" s="98"/>
      <c r="K172" s="98"/>
      <c r="L172" s="98"/>
      <c r="M172" s="98"/>
    </row>
    <row r="175" spans="1:14" ht="18.75" x14ac:dyDescent="0.3">
      <c r="A175" s="24" t="s">
        <v>117</v>
      </c>
      <c r="G175" s="89" t="s">
        <v>130</v>
      </c>
    </row>
    <row r="176" spans="1:14" ht="15.75" x14ac:dyDescent="0.25">
      <c r="A176" s="4" t="s">
        <v>15</v>
      </c>
      <c r="B176" s="75" t="s">
        <v>2</v>
      </c>
      <c r="C176" s="75" t="s">
        <v>3</v>
      </c>
      <c r="D176" s="75" t="s">
        <v>4</v>
      </c>
      <c r="E176" s="75" t="s">
        <v>5</v>
      </c>
      <c r="F176" s="75" t="s">
        <v>6</v>
      </c>
      <c r="G176" s="75" t="s">
        <v>16</v>
      </c>
      <c r="H176" s="75" t="s">
        <v>17</v>
      </c>
      <c r="I176" s="75" t="s">
        <v>7</v>
      </c>
      <c r="J176" s="75" t="s">
        <v>8</v>
      </c>
      <c r="K176" s="75" t="s">
        <v>9</v>
      </c>
      <c r="L176" s="75" t="s">
        <v>10</v>
      </c>
      <c r="M176" s="75" t="s">
        <v>11</v>
      </c>
      <c r="N176" s="6" t="s">
        <v>1</v>
      </c>
    </row>
    <row r="177" spans="1:14" ht="15" x14ac:dyDescent="0.25">
      <c r="A177" s="117">
        <v>2015</v>
      </c>
      <c r="B177" s="100"/>
      <c r="C177" s="100"/>
      <c r="D177" s="100"/>
      <c r="E177" s="100"/>
      <c r="F177" s="100">
        <v>-32.17</v>
      </c>
      <c r="G177" s="100">
        <v>-37.130000000000003</v>
      </c>
      <c r="H177" s="100">
        <v>-26.91</v>
      </c>
      <c r="I177" s="100">
        <v>-27.65</v>
      </c>
      <c r="J177" s="100">
        <v>-25.81</v>
      </c>
      <c r="K177" s="100">
        <v>-30.91</v>
      </c>
      <c r="L177" s="100">
        <v>-32.71</v>
      </c>
      <c r="M177" s="100">
        <v>-42.77</v>
      </c>
      <c r="N177" s="8">
        <f t="shared" ref="N177:N182" si="70">AVERAGE(B177:M177)</f>
        <v>-32.0075</v>
      </c>
    </row>
    <row r="178" spans="1:14" ht="15" x14ac:dyDescent="0.25">
      <c r="A178" s="117">
        <v>2016</v>
      </c>
      <c r="B178" s="100">
        <v>-57.74</v>
      </c>
      <c r="C178" s="100">
        <v>-51.53</v>
      </c>
      <c r="D178" s="100">
        <v>-54.51</v>
      </c>
      <c r="E178" s="100">
        <v>-46.08</v>
      </c>
      <c r="F178" s="100">
        <v>-29.11</v>
      </c>
      <c r="G178" s="100">
        <v>-32.86</v>
      </c>
      <c r="H178" s="100">
        <v>-23.7</v>
      </c>
      <c r="I178" s="100">
        <v>-26.59</v>
      </c>
      <c r="J178" s="100">
        <v>-28.2</v>
      </c>
      <c r="K178" s="100">
        <v>-28.64</v>
      </c>
      <c r="L178" s="100">
        <v>-17.45</v>
      </c>
      <c r="M178" s="100">
        <v>-37.840000000000003</v>
      </c>
      <c r="N178" s="8">
        <f t="shared" si="70"/>
        <v>-36.1875</v>
      </c>
    </row>
    <row r="179" spans="1:14" ht="15" x14ac:dyDescent="0.25">
      <c r="A179" s="117">
        <v>2017</v>
      </c>
      <c r="B179" s="100">
        <v>-61.38</v>
      </c>
      <c r="C179" s="100">
        <v>-55.5</v>
      </c>
      <c r="D179" s="100">
        <v>-62.93</v>
      </c>
      <c r="E179" s="100">
        <v>-48.1</v>
      </c>
      <c r="F179" s="100">
        <v>-28.08</v>
      </c>
      <c r="G179" s="100">
        <v>-32.26</v>
      </c>
      <c r="H179" s="100">
        <v>-24.02</v>
      </c>
      <c r="I179" s="100">
        <v>-31.03</v>
      </c>
      <c r="J179" s="100">
        <v>-35.58</v>
      </c>
      <c r="K179" s="100">
        <v>-31.86</v>
      </c>
      <c r="L179" s="100">
        <v>-23.1</v>
      </c>
      <c r="M179" s="100">
        <v>-36.49</v>
      </c>
      <c r="N179" s="8">
        <f t="shared" si="70"/>
        <v>-39.194166666666668</v>
      </c>
    </row>
    <row r="180" spans="1:14" ht="15" x14ac:dyDescent="0.25">
      <c r="A180" s="117">
        <v>2018</v>
      </c>
      <c r="B180" s="100">
        <v>-35.44</v>
      </c>
      <c r="C180" s="100">
        <v>-62.62</v>
      </c>
      <c r="D180" s="100">
        <v>-51.57</v>
      </c>
      <c r="E180" s="100">
        <v>-46.38</v>
      </c>
      <c r="F180" s="100">
        <v>-32.28</v>
      </c>
      <c r="G180" s="100">
        <v>-22.74</v>
      </c>
      <c r="H180" s="100">
        <v>-24.94</v>
      </c>
      <c r="I180" s="100">
        <v>-26.79</v>
      </c>
      <c r="J180" s="100">
        <v>-26.69</v>
      </c>
      <c r="K180" s="100">
        <v>-33.119999999999997</v>
      </c>
      <c r="L180" s="100">
        <v>-28.96</v>
      </c>
      <c r="M180" s="100">
        <v>-55.780999999999999</v>
      </c>
      <c r="N180" s="8">
        <f t="shared" si="70"/>
        <v>-37.275916666666667</v>
      </c>
    </row>
    <row r="181" spans="1:14" ht="15" x14ac:dyDescent="0.25">
      <c r="A181" s="117">
        <v>2019</v>
      </c>
      <c r="B181" s="100">
        <v>-53.85</v>
      </c>
      <c r="C181" s="100">
        <v>-53.37</v>
      </c>
      <c r="D181" s="100">
        <v>-55.176000000000002</v>
      </c>
      <c r="E181" s="100">
        <v>-48.445</v>
      </c>
      <c r="F181" s="100">
        <v>-32.494</v>
      </c>
      <c r="G181" s="100">
        <v>-30.771999999999998</v>
      </c>
      <c r="H181" s="100">
        <v>-27.157</v>
      </c>
      <c r="I181" s="100">
        <v>-29.288</v>
      </c>
      <c r="J181" s="100">
        <v>-23.158999999999999</v>
      </c>
      <c r="K181" s="100">
        <v>-29.905000000000001</v>
      </c>
      <c r="L181" s="100">
        <v>-29.574000000000002</v>
      </c>
      <c r="M181" s="100">
        <v>-30.975000000000001</v>
      </c>
      <c r="N181" s="8">
        <f t="shared" si="70"/>
        <v>-37.013750000000002</v>
      </c>
    </row>
    <row r="182" spans="1:14" ht="15" x14ac:dyDescent="0.25">
      <c r="A182" s="117">
        <v>2020</v>
      </c>
      <c r="B182" s="100">
        <v>-48.344000000000001</v>
      </c>
      <c r="C182" s="100">
        <v>-53.701999999999998</v>
      </c>
      <c r="D182" s="100">
        <v>-63.674999999999997</v>
      </c>
      <c r="E182" s="100">
        <v>-43.448</v>
      </c>
      <c r="F182" s="100">
        <v>-31.004999999999999</v>
      </c>
      <c r="G182" s="100">
        <v>-27.792999999999999</v>
      </c>
      <c r="H182" s="100">
        <v>-29.05</v>
      </c>
      <c r="I182" s="100">
        <v>-27.321000000000002</v>
      </c>
      <c r="J182" s="100">
        <v>-32.784999999999997</v>
      </c>
      <c r="K182" s="100">
        <v>-32.081000000000003</v>
      </c>
      <c r="L182" s="100">
        <v>-27.148</v>
      </c>
      <c r="M182" s="100">
        <v>-37.594999999999999</v>
      </c>
      <c r="N182" s="8">
        <f t="shared" si="70"/>
        <v>-37.828916666666679</v>
      </c>
    </row>
    <row r="183" spans="1:14" ht="15" x14ac:dyDescent="0.25">
      <c r="A183" s="117">
        <v>2021</v>
      </c>
      <c r="B183" s="100">
        <v>-54.232999999999997</v>
      </c>
      <c r="C183" s="100">
        <v>-54.777999999999999</v>
      </c>
      <c r="D183" s="100">
        <v>-54.994999999999997</v>
      </c>
      <c r="E183" s="100">
        <v>-36.795999999999999</v>
      </c>
      <c r="F183" s="100">
        <v>-30.01</v>
      </c>
      <c r="G183" s="100">
        <v>-29.794</v>
      </c>
      <c r="H183" s="100">
        <v>-30.449000000000002</v>
      </c>
      <c r="I183" s="100">
        <v>-27.423999999999999</v>
      </c>
      <c r="J183" s="100">
        <v>-29.361999999999998</v>
      </c>
      <c r="K183" s="100">
        <v>-30.152999999999999</v>
      </c>
      <c r="L183" s="100"/>
      <c r="M183" s="100"/>
      <c r="N183" s="8"/>
    </row>
    <row r="184" spans="1:14" ht="15" x14ac:dyDescent="0.25">
      <c r="A184" s="117">
        <v>2022</v>
      </c>
      <c r="B184" s="100"/>
      <c r="C184" s="100"/>
      <c r="D184" s="100"/>
      <c r="E184" s="100"/>
      <c r="F184" s="100"/>
      <c r="G184" s="100"/>
      <c r="H184" s="100"/>
      <c r="I184" s="100"/>
      <c r="J184" s="100"/>
      <c r="K184" s="100"/>
      <c r="L184" s="100"/>
      <c r="M184" s="100"/>
      <c r="N184" s="8"/>
    </row>
    <row r="185" spans="1:14" ht="15" x14ac:dyDescent="0.25">
      <c r="A185" s="117">
        <v>2023</v>
      </c>
      <c r="B185" s="100"/>
      <c r="C185" s="100"/>
      <c r="D185" s="100"/>
      <c r="E185" s="100"/>
      <c r="F185" s="100"/>
      <c r="G185" s="100"/>
      <c r="H185" s="100"/>
      <c r="I185" s="100"/>
      <c r="J185" s="100"/>
      <c r="K185" s="100"/>
      <c r="L185" s="100"/>
      <c r="M185" s="100"/>
      <c r="N185" s="8"/>
    </row>
    <row r="186" spans="1:14" ht="15" x14ac:dyDescent="0.25">
      <c r="A186" s="117">
        <v>2024</v>
      </c>
      <c r="B186" s="100"/>
      <c r="C186" s="100"/>
      <c r="D186" s="100"/>
      <c r="E186" s="100"/>
      <c r="F186" s="100"/>
      <c r="G186" s="100"/>
      <c r="H186" s="100"/>
      <c r="I186" s="100"/>
      <c r="J186" s="100"/>
      <c r="K186" s="100"/>
      <c r="L186" s="100"/>
      <c r="M186" s="100"/>
      <c r="N186" s="8"/>
    </row>
    <row r="187" spans="1:14" ht="15" x14ac:dyDescent="0.25">
      <c r="A187" s="117">
        <v>2025</v>
      </c>
      <c r="B187" s="100"/>
      <c r="C187" s="100"/>
      <c r="D187" s="100"/>
      <c r="E187" s="100"/>
      <c r="F187" s="100"/>
      <c r="G187" s="100"/>
      <c r="H187" s="100"/>
      <c r="I187" s="100"/>
      <c r="J187" s="100"/>
      <c r="K187" s="100"/>
      <c r="L187" s="100"/>
      <c r="M187" s="100"/>
      <c r="N187" s="8"/>
    </row>
    <row r="188" spans="1:14" ht="15" x14ac:dyDescent="0.25">
      <c r="A188" s="7"/>
      <c r="B188" s="98"/>
      <c r="C188" s="98"/>
      <c r="D188" s="98"/>
      <c r="E188" s="98"/>
      <c r="F188" s="98"/>
      <c r="G188" s="98"/>
      <c r="H188" s="98"/>
      <c r="I188" s="98"/>
      <c r="J188" s="98"/>
      <c r="K188" s="98"/>
      <c r="L188" s="98"/>
      <c r="M188" s="98"/>
      <c r="N188" s="10"/>
    </row>
    <row r="189" spans="1:14" ht="15" x14ac:dyDescent="0.25">
      <c r="A189" s="121" t="s">
        <v>18</v>
      </c>
      <c r="B189" s="122">
        <f t="shared" ref="B189:N189" si="71">AVERAGE(B177:B187)</f>
        <v>-51.831166666666668</v>
      </c>
      <c r="C189" s="122">
        <f t="shared" si="71"/>
        <v>-55.25</v>
      </c>
      <c r="D189" s="122">
        <f t="shared" si="71"/>
        <v>-57.142666666666663</v>
      </c>
      <c r="E189" s="122">
        <f t="shared" si="71"/>
        <v>-44.874833333333335</v>
      </c>
      <c r="F189" s="122">
        <f t="shared" si="71"/>
        <v>-30.735571428571429</v>
      </c>
      <c r="G189" s="122">
        <f t="shared" si="71"/>
        <v>-30.478428571428573</v>
      </c>
      <c r="H189" s="122">
        <f t="shared" si="71"/>
        <v>-26.603714285714286</v>
      </c>
      <c r="I189" s="122">
        <f t="shared" si="71"/>
        <v>-28.013285714285718</v>
      </c>
      <c r="J189" s="122">
        <f t="shared" si="71"/>
        <v>-28.797999999999998</v>
      </c>
      <c r="K189" s="122">
        <f t="shared" si="71"/>
        <v>-30.952714285714286</v>
      </c>
      <c r="L189" s="122">
        <f t="shared" si="71"/>
        <v>-26.490333333333336</v>
      </c>
      <c r="M189" s="122">
        <f t="shared" si="71"/>
        <v>-40.241833333333339</v>
      </c>
      <c r="N189" s="8">
        <f t="shared" si="71"/>
        <v>-36.584625000000003</v>
      </c>
    </row>
    <row r="190" spans="1:14" ht="15" x14ac:dyDescent="0.25">
      <c r="A190" s="121" t="s">
        <v>19</v>
      </c>
      <c r="B190" s="122">
        <f t="shared" ref="B190:N190" si="72">STDEV(B177:B187)</f>
        <v>9.129837860918812</v>
      </c>
      <c r="C190" s="122">
        <f t="shared" si="72"/>
        <v>3.856715908645592</v>
      </c>
      <c r="D190" s="122">
        <f t="shared" si="72"/>
        <v>4.9523813127289236</v>
      </c>
      <c r="E190" s="122">
        <f t="shared" si="72"/>
        <v>4.3397959591052979</v>
      </c>
      <c r="F190" s="122">
        <f t="shared" si="72"/>
        <v>1.7237799412089376</v>
      </c>
      <c r="G190" s="122">
        <f t="shared" si="72"/>
        <v>4.4858799158077556</v>
      </c>
      <c r="H190" s="122">
        <f t="shared" si="72"/>
        <v>2.5509982826523507</v>
      </c>
      <c r="I190" s="122">
        <f t="shared" si="72"/>
        <v>1.5919655266667176</v>
      </c>
      <c r="J190" s="122">
        <f t="shared" si="72"/>
        <v>4.2374819960286052</v>
      </c>
      <c r="K190" s="122">
        <f t="shared" si="72"/>
        <v>1.5210217743659151</v>
      </c>
      <c r="L190" s="122">
        <f t="shared" si="72"/>
        <v>5.4396143123080636</v>
      </c>
      <c r="M190" s="122">
        <f t="shared" si="72"/>
        <v>8.4921412003490797</v>
      </c>
      <c r="N190" s="11">
        <f t="shared" si="72"/>
        <v>2.4547009360442815</v>
      </c>
    </row>
    <row r="191" spans="1:14" ht="15" x14ac:dyDescent="0.25">
      <c r="A191" s="121" t="s">
        <v>20</v>
      </c>
      <c r="B191" s="122">
        <f t="shared" ref="B191:N191" si="73">B190/B189*100</f>
        <v>-17.61457140186338</v>
      </c>
      <c r="C191" s="122">
        <f t="shared" si="73"/>
        <v>-6.9804812826164557</v>
      </c>
      <c r="D191" s="122">
        <f t="shared" si="73"/>
        <v>-8.6666961862629037</v>
      </c>
      <c r="E191" s="122">
        <f t="shared" si="73"/>
        <v>-9.6708904228546011</v>
      </c>
      <c r="F191" s="122">
        <f t="shared" si="73"/>
        <v>-5.6084200198293104</v>
      </c>
      <c r="G191" s="122">
        <f t="shared" si="73"/>
        <v>-14.718212605006018</v>
      </c>
      <c r="H191" s="122">
        <f t="shared" si="73"/>
        <v>-9.5888801663389938</v>
      </c>
      <c r="I191" s="122">
        <f t="shared" si="73"/>
        <v>-5.6828946911246305</v>
      </c>
      <c r="J191" s="122">
        <f t="shared" si="73"/>
        <v>-14.714500993223853</v>
      </c>
      <c r="K191" s="122">
        <f t="shared" si="73"/>
        <v>-4.914017427763735</v>
      </c>
      <c r="L191" s="122">
        <f t="shared" si="73"/>
        <v>-20.534336974398446</v>
      </c>
      <c r="M191" s="122">
        <f t="shared" si="73"/>
        <v>-21.102769175565424</v>
      </c>
      <c r="N191" s="11">
        <f t="shared" si="73"/>
        <v>-6.7096517623025553</v>
      </c>
    </row>
    <row r="192" spans="1:14" ht="15" x14ac:dyDescent="0.25">
      <c r="A192" s="121" t="s">
        <v>21</v>
      </c>
      <c r="B192" s="122">
        <f t="shared" ref="B192:N192" si="74">MIN(B177:B187)</f>
        <v>-61.38</v>
      </c>
      <c r="C192" s="122">
        <f t="shared" si="74"/>
        <v>-62.62</v>
      </c>
      <c r="D192" s="122">
        <f t="shared" si="74"/>
        <v>-63.674999999999997</v>
      </c>
      <c r="E192" s="122">
        <f t="shared" si="74"/>
        <v>-48.445</v>
      </c>
      <c r="F192" s="122">
        <f t="shared" si="74"/>
        <v>-32.494</v>
      </c>
      <c r="G192" s="122">
        <f t="shared" si="74"/>
        <v>-37.130000000000003</v>
      </c>
      <c r="H192" s="122">
        <f t="shared" si="74"/>
        <v>-30.449000000000002</v>
      </c>
      <c r="I192" s="122">
        <f t="shared" si="74"/>
        <v>-31.03</v>
      </c>
      <c r="J192" s="122">
        <f t="shared" si="74"/>
        <v>-35.58</v>
      </c>
      <c r="K192" s="122">
        <f t="shared" si="74"/>
        <v>-33.119999999999997</v>
      </c>
      <c r="L192" s="122">
        <f t="shared" si="74"/>
        <v>-32.71</v>
      </c>
      <c r="M192" s="122">
        <f t="shared" si="74"/>
        <v>-55.780999999999999</v>
      </c>
      <c r="N192" s="11">
        <f t="shared" si="74"/>
        <v>-39.194166666666668</v>
      </c>
    </row>
    <row r="193" spans="1:14" ht="15" x14ac:dyDescent="0.25">
      <c r="A193" s="121" t="s">
        <v>22</v>
      </c>
      <c r="B193" s="122">
        <f t="shared" ref="B193:N193" si="75">MAX(B177:B187)</f>
        <v>-35.44</v>
      </c>
      <c r="C193" s="122">
        <f t="shared" si="75"/>
        <v>-51.53</v>
      </c>
      <c r="D193" s="122">
        <f t="shared" si="75"/>
        <v>-51.57</v>
      </c>
      <c r="E193" s="122">
        <f t="shared" si="75"/>
        <v>-36.795999999999999</v>
      </c>
      <c r="F193" s="122">
        <f t="shared" si="75"/>
        <v>-28.08</v>
      </c>
      <c r="G193" s="122">
        <f t="shared" si="75"/>
        <v>-22.74</v>
      </c>
      <c r="H193" s="122">
        <f t="shared" si="75"/>
        <v>-23.7</v>
      </c>
      <c r="I193" s="122">
        <f t="shared" si="75"/>
        <v>-26.59</v>
      </c>
      <c r="J193" s="122">
        <f t="shared" si="75"/>
        <v>-23.158999999999999</v>
      </c>
      <c r="K193" s="122">
        <f t="shared" si="75"/>
        <v>-28.64</v>
      </c>
      <c r="L193" s="122">
        <f t="shared" si="75"/>
        <v>-17.45</v>
      </c>
      <c r="M193" s="122">
        <f t="shared" si="75"/>
        <v>-30.975000000000001</v>
      </c>
      <c r="N193" s="11">
        <f t="shared" si="75"/>
        <v>-32.0075</v>
      </c>
    </row>
    <row r="194" spans="1:14" ht="15" x14ac:dyDescent="0.25">
      <c r="A194" s="121" t="s">
        <v>23</v>
      </c>
      <c r="B194" s="122">
        <f t="shared" ref="B194:N194" si="76">QUARTILE(B177:B187,1)</f>
        <v>-56.863250000000001</v>
      </c>
      <c r="C194" s="122">
        <f t="shared" si="76"/>
        <v>-55.319499999999998</v>
      </c>
      <c r="D194" s="122">
        <f t="shared" si="76"/>
        <v>-60.991500000000002</v>
      </c>
      <c r="E194" s="122">
        <f t="shared" si="76"/>
        <v>-47.67</v>
      </c>
      <c r="F194" s="122">
        <f t="shared" si="76"/>
        <v>-32.225000000000001</v>
      </c>
      <c r="G194" s="122">
        <f t="shared" si="76"/>
        <v>-32.56</v>
      </c>
      <c r="H194" s="122">
        <f t="shared" si="76"/>
        <v>-28.1035</v>
      </c>
      <c r="I194" s="122">
        <f t="shared" si="76"/>
        <v>-28.469000000000001</v>
      </c>
      <c r="J194" s="122">
        <f t="shared" si="76"/>
        <v>-31.073499999999996</v>
      </c>
      <c r="K194" s="122">
        <f t="shared" si="76"/>
        <v>-31.970500000000001</v>
      </c>
      <c r="L194" s="122">
        <f t="shared" si="76"/>
        <v>-29.420500000000001</v>
      </c>
      <c r="M194" s="122">
        <f t="shared" si="76"/>
        <v>-41.537500000000001</v>
      </c>
      <c r="N194" s="11">
        <f t="shared" si="76"/>
        <v>-37.690666666666672</v>
      </c>
    </row>
    <row r="195" spans="1:14" ht="15" x14ac:dyDescent="0.25">
      <c r="A195" s="121" t="s">
        <v>24</v>
      </c>
      <c r="B195" s="122">
        <f t="shared" ref="B195:N195" si="77">QUARTILE(B177:B187,2)</f>
        <v>-54.041499999999999</v>
      </c>
      <c r="C195" s="122">
        <f t="shared" si="77"/>
        <v>-54.239999999999995</v>
      </c>
      <c r="D195" s="122">
        <f t="shared" si="77"/>
        <v>-55.085499999999996</v>
      </c>
      <c r="E195" s="122">
        <f t="shared" si="77"/>
        <v>-46.230000000000004</v>
      </c>
      <c r="F195" s="122">
        <f t="shared" si="77"/>
        <v>-31.004999999999999</v>
      </c>
      <c r="G195" s="122">
        <f t="shared" si="77"/>
        <v>-30.771999999999998</v>
      </c>
      <c r="H195" s="122">
        <f t="shared" si="77"/>
        <v>-26.91</v>
      </c>
      <c r="I195" s="122">
        <f t="shared" si="77"/>
        <v>-27.423999999999999</v>
      </c>
      <c r="J195" s="122">
        <f t="shared" si="77"/>
        <v>-28.2</v>
      </c>
      <c r="K195" s="122">
        <f t="shared" si="77"/>
        <v>-30.91</v>
      </c>
      <c r="L195" s="122">
        <f t="shared" si="77"/>
        <v>-28.054000000000002</v>
      </c>
      <c r="M195" s="122">
        <f t="shared" si="77"/>
        <v>-37.717500000000001</v>
      </c>
      <c r="N195" s="11">
        <f t="shared" si="77"/>
        <v>-37.144833333333338</v>
      </c>
    </row>
    <row r="196" spans="1:14" ht="15" x14ac:dyDescent="0.25">
      <c r="A196" s="121" t="s">
        <v>25</v>
      </c>
      <c r="B196" s="122">
        <f t="shared" ref="B196:N196" si="78">QUARTILE(B177:B187,3)</f>
        <v>-49.720500000000001</v>
      </c>
      <c r="C196" s="122">
        <f t="shared" si="78"/>
        <v>-53.452999999999996</v>
      </c>
      <c r="D196" s="122">
        <f t="shared" si="78"/>
        <v>-54.631249999999994</v>
      </c>
      <c r="E196" s="122">
        <f t="shared" si="78"/>
        <v>-44.106000000000002</v>
      </c>
      <c r="F196" s="122">
        <f t="shared" si="78"/>
        <v>-29.560000000000002</v>
      </c>
      <c r="G196" s="122">
        <f t="shared" si="78"/>
        <v>-28.793500000000002</v>
      </c>
      <c r="H196" s="122">
        <f t="shared" si="78"/>
        <v>-24.48</v>
      </c>
      <c r="I196" s="122">
        <f t="shared" si="78"/>
        <v>-27.055500000000002</v>
      </c>
      <c r="J196" s="122">
        <f t="shared" si="78"/>
        <v>-26.25</v>
      </c>
      <c r="K196" s="122">
        <f t="shared" si="78"/>
        <v>-30.029</v>
      </c>
      <c r="L196" s="122">
        <f t="shared" si="78"/>
        <v>-24.112000000000002</v>
      </c>
      <c r="M196" s="122">
        <f t="shared" si="78"/>
        <v>-36.766249999999999</v>
      </c>
      <c r="N196" s="11">
        <f t="shared" si="78"/>
        <v>-36.394062500000004</v>
      </c>
    </row>
    <row r="197" spans="1:14" ht="14.25" x14ac:dyDescent="0.2">
      <c r="B197" s="98"/>
      <c r="C197" s="98"/>
      <c r="D197" s="98"/>
      <c r="E197" s="98"/>
      <c r="F197" s="98"/>
      <c r="G197" s="98"/>
      <c r="H197" s="98"/>
      <c r="I197" s="98"/>
      <c r="J197" s="98"/>
      <c r="K197" s="98"/>
      <c r="L197" s="98"/>
      <c r="M197" s="98"/>
    </row>
    <row r="198" spans="1:14" ht="14.25" x14ac:dyDescent="0.2">
      <c r="B198" s="98"/>
      <c r="C198" s="98"/>
      <c r="D198" s="98"/>
      <c r="E198" s="98"/>
      <c r="F198" s="98"/>
      <c r="G198" s="98"/>
      <c r="H198" s="98"/>
      <c r="I198" s="98"/>
      <c r="J198" s="98"/>
      <c r="K198" s="98"/>
      <c r="L198" s="98"/>
      <c r="M198" s="98"/>
    </row>
    <row r="200" spans="1:14" ht="18.75" x14ac:dyDescent="0.3">
      <c r="A200" s="24" t="s">
        <v>118</v>
      </c>
      <c r="G200" s="90" t="s">
        <v>131</v>
      </c>
    </row>
    <row r="201" spans="1:14" ht="15.75" x14ac:dyDescent="0.25">
      <c r="A201" s="4" t="s">
        <v>15</v>
      </c>
      <c r="B201" s="75" t="s">
        <v>2</v>
      </c>
      <c r="C201" s="75" t="s">
        <v>3</v>
      </c>
      <c r="D201" s="75" t="s">
        <v>4</v>
      </c>
      <c r="E201" s="75" t="s">
        <v>5</v>
      </c>
      <c r="F201" s="75" t="s">
        <v>6</v>
      </c>
      <c r="G201" s="75" t="s">
        <v>16</v>
      </c>
      <c r="H201" s="75" t="s">
        <v>17</v>
      </c>
      <c r="I201" s="75" t="s">
        <v>7</v>
      </c>
      <c r="J201" s="75" t="s">
        <v>8</v>
      </c>
      <c r="K201" s="75" t="s">
        <v>9</v>
      </c>
      <c r="L201" s="75" t="s">
        <v>10</v>
      </c>
      <c r="M201" s="75" t="s">
        <v>11</v>
      </c>
      <c r="N201" s="6" t="s">
        <v>1</v>
      </c>
    </row>
    <row r="202" spans="1:14" ht="15" x14ac:dyDescent="0.25">
      <c r="A202" s="117">
        <v>2015</v>
      </c>
      <c r="B202" s="101"/>
      <c r="C202" s="101"/>
      <c r="D202" s="101"/>
      <c r="E202" s="101"/>
      <c r="F202" s="101">
        <v>6.4</v>
      </c>
      <c r="G202" s="101">
        <v>7.86</v>
      </c>
      <c r="H202" s="101">
        <v>5.18</v>
      </c>
      <c r="I202" s="101">
        <v>2.94</v>
      </c>
      <c r="J202" s="101">
        <v>2.99</v>
      </c>
      <c r="K202" s="101">
        <v>3.4</v>
      </c>
      <c r="L202" s="101">
        <v>3.55</v>
      </c>
      <c r="M202" s="101">
        <v>5.27</v>
      </c>
      <c r="N202" s="96">
        <f t="shared" ref="N202:N207" si="79">AVERAGE(B202:M202)</f>
        <v>4.6987500000000004</v>
      </c>
    </row>
    <row r="203" spans="1:14" ht="15" x14ac:dyDescent="0.25">
      <c r="A203" s="117">
        <v>2016</v>
      </c>
      <c r="B203" s="101">
        <v>13.26</v>
      </c>
      <c r="C203" s="101">
        <v>13.92</v>
      </c>
      <c r="D203" s="101">
        <v>18.850000000000001</v>
      </c>
      <c r="E203" s="101">
        <v>15.69</v>
      </c>
      <c r="F203" s="101">
        <v>4.37</v>
      </c>
      <c r="G203" s="101">
        <v>3.13</v>
      </c>
      <c r="H203" s="101">
        <v>2.89</v>
      </c>
      <c r="I203" s="101">
        <v>1.83</v>
      </c>
      <c r="J203" s="101">
        <v>1.65</v>
      </c>
      <c r="K203" s="101">
        <v>2.38</v>
      </c>
      <c r="L203" s="101">
        <v>3.02</v>
      </c>
      <c r="M203" s="101">
        <v>2.42</v>
      </c>
      <c r="N203" s="96">
        <f t="shared" si="79"/>
        <v>6.9508333333333328</v>
      </c>
    </row>
    <row r="204" spans="1:14" ht="15" x14ac:dyDescent="0.25">
      <c r="A204" s="117">
        <v>2017</v>
      </c>
      <c r="B204" s="101">
        <v>11.26</v>
      </c>
      <c r="C204" s="101">
        <v>13.08</v>
      </c>
      <c r="D204" s="101">
        <v>19.97</v>
      </c>
      <c r="E204" s="101">
        <v>12.88</v>
      </c>
      <c r="F204" s="101">
        <v>4.75</v>
      </c>
      <c r="G204" s="101">
        <v>1.56</v>
      </c>
      <c r="H204" s="101">
        <v>1.43</v>
      </c>
      <c r="I204" s="101">
        <v>1.5</v>
      </c>
      <c r="J204" s="101">
        <v>-1.52</v>
      </c>
      <c r="K204" s="101">
        <v>1.75</v>
      </c>
      <c r="L204" s="101">
        <v>1</v>
      </c>
      <c r="M204" s="101">
        <v>2.54</v>
      </c>
      <c r="N204" s="96">
        <f t="shared" si="79"/>
        <v>5.8500000000000014</v>
      </c>
    </row>
    <row r="205" spans="1:14" ht="15" x14ac:dyDescent="0.25">
      <c r="A205" s="117">
        <v>2018</v>
      </c>
      <c r="B205" s="101">
        <v>4.17</v>
      </c>
      <c r="C205" s="101">
        <v>8.75</v>
      </c>
      <c r="D205" s="101">
        <v>7.63</v>
      </c>
      <c r="E205" s="101">
        <v>5.46</v>
      </c>
      <c r="F205" s="101">
        <v>3.3</v>
      </c>
      <c r="G205" s="101">
        <v>3.11</v>
      </c>
      <c r="H205" s="101">
        <v>3.87</v>
      </c>
      <c r="I205" s="101">
        <v>3.16</v>
      </c>
      <c r="J205" s="101">
        <v>3.54</v>
      </c>
      <c r="K205" s="101">
        <v>1.53</v>
      </c>
      <c r="L205" s="101">
        <v>2.8239999999999998</v>
      </c>
      <c r="M205" s="101">
        <v>1.028</v>
      </c>
      <c r="N205" s="96">
        <f t="shared" si="79"/>
        <v>4.0309999999999997</v>
      </c>
    </row>
    <row r="206" spans="1:14" ht="15" x14ac:dyDescent="0.25">
      <c r="A206" s="117">
        <v>2019</v>
      </c>
      <c r="B206" s="101">
        <v>8.1760000000000002</v>
      </c>
      <c r="C206" s="101">
        <v>13.983000000000001</v>
      </c>
      <c r="D206" s="101">
        <v>14.504</v>
      </c>
      <c r="E206" s="101">
        <v>13.404999999999999</v>
      </c>
      <c r="F206" s="101">
        <v>4.3719999999999999</v>
      </c>
      <c r="G206" s="101">
        <v>2.391</v>
      </c>
      <c r="H206" s="101">
        <v>1.62</v>
      </c>
      <c r="I206" s="101">
        <v>1.0089999999999999</v>
      </c>
      <c r="J206" s="101">
        <v>1.244</v>
      </c>
      <c r="K206" s="101">
        <v>2.359</v>
      </c>
      <c r="L206" s="101">
        <v>1.2470000000000001</v>
      </c>
      <c r="M206" s="101">
        <v>0.64400000000000002</v>
      </c>
      <c r="N206" s="96">
        <f t="shared" si="79"/>
        <v>5.4128333333333343</v>
      </c>
    </row>
    <row r="207" spans="1:14" ht="15" x14ac:dyDescent="0.25">
      <c r="A207" s="117">
        <v>2020</v>
      </c>
      <c r="B207" s="101">
        <v>0.59199999999999997</v>
      </c>
      <c r="C207" s="101">
        <v>5.2510000000000003</v>
      </c>
      <c r="D207" s="101">
        <v>9.9909999999999997</v>
      </c>
      <c r="E207" s="101">
        <v>5.6239999999999997</v>
      </c>
      <c r="F207" s="101">
        <v>3.9020000000000001</v>
      </c>
      <c r="G207" s="101">
        <v>0.81299999999999994</v>
      </c>
      <c r="H207" s="101">
        <v>2.41</v>
      </c>
      <c r="I207" s="101">
        <v>2.7509999999999999</v>
      </c>
      <c r="J207" s="101">
        <v>2.823</v>
      </c>
      <c r="K207" s="101">
        <v>1.0189999999999999</v>
      </c>
      <c r="L207" s="101">
        <v>2.1819999999999999</v>
      </c>
      <c r="M207" s="101">
        <v>0.90500000000000003</v>
      </c>
      <c r="N207" s="96">
        <f t="shared" si="79"/>
        <v>3.1885833333333333</v>
      </c>
    </row>
    <row r="208" spans="1:14" ht="15" x14ac:dyDescent="0.25">
      <c r="A208" s="117">
        <v>2021</v>
      </c>
      <c r="B208" s="101">
        <v>2.516</v>
      </c>
      <c r="C208" s="101">
        <v>7.984</v>
      </c>
      <c r="D208" s="101">
        <v>7.0759999999999996</v>
      </c>
      <c r="E208" s="101">
        <v>3.3220000000000001</v>
      </c>
      <c r="F208" s="101">
        <v>2.0990000000000002</v>
      </c>
      <c r="G208" s="101">
        <v>1.2150000000000001</v>
      </c>
      <c r="H208" s="101">
        <v>0.94199999999999995</v>
      </c>
      <c r="I208" s="101">
        <v>2.0470000000000002</v>
      </c>
      <c r="J208" s="101">
        <v>1.2</v>
      </c>
      <c r="K208" s="101">
        <v>1.0649999999999999</v>
      </c>
      <c r="L208" s="101"/>
      <c r="M208" s="101"/>
      <c r="N208" s="96"/>
    </row>
    <row r="209" spans="1:14" ht="15" x14ac:dyDescent="0.25">
      <c r="A209" s="117">
        <v>2022</v>
      </c>
      <c r="B209" s="101"/>
      <c r="C209" s="101"/>
      <c r="D209" s="101"/>
      <c r="E209" s="101"/>
      <c r="F209" s="101"/>
      <c r="G209" s="101"/>
      <c r="H209" s="101"/>
      <c r="I209" s="101"/>
      <c r="J209" s="101"/>
      <c r="K209" s="101"/>
      <c r="L209" s="101"/>
      <c r="M209" s="101"/>
      <c r="N209" s="96"/>
    </row>
    <row r="210" spans="1:14" ht="15" x14ac:dyDescent="0.25">
      <c r="A210" s="117">
        <v>2023</v>
      </c>
      <c r="B210" s="101"/>
      <c r="C210" s="101"/>
      <c r="D210" s="101"/>
      <c r="E210" s="101"/>
      <c r="F210" s="101"/>
      <c r="G210" s="101"/>
      <c r="H210" s="101"/>
      <c r="I210" s="101"/>
      <c r="J210" s="101"/>
      <c r="K210" s="101"/>
      <c r="L210" s="101"/>
      <c r="M210" s="101"/>
      <c r="N210" s="96"/>
    </row>
    <row r="211" spans="1:14" ht="15" x14ac:dyDescent="0.25">
      <c r="A211" s="117">
        <v>2024</v>
      </c>
      <c r="B211" s="101"/>
      <c r="C211" s="101"/>
      <c r="D211" s="101"/>
      <c r="E211" s="101"/>
      <c r="F211" s="101"/>
      <c r="G211" s="101"/>
      <c r="H211" s="101"/>
      <c r="I211" s="101"/>
      <c r="J211" s="101"/>
      <c r="K211" s="101"/>
      <c r="L211" s="101"/>
      <c r="M211" s="101"/>
      <c r="N211" s="96"/>
    </row>
    <row r="212" spans="1:14" ht="15" x14ac:dyDescent="0.25">
      <c r="A212" s="117">
        <v>2025</v>
      </c>
      <c r="B212" s="101"/>
      <c r="C212" s="101"/>
      <c r="D212" s="101"/>
      <c r="E212" s="101"/>
      <c r="F212" s="101"/>
      <c r="G212" s="101"/>
      <c r="H212" s="101"/>
      <c r="I212" s="101"/>
      <c r="J212" s="101"/>
      <c r="K212" s="101"/>
      <c r="L212" s="101"/>
      <c r="M212" s="101"/>
      <c r="N212" s="96"/>
    </row>
    <row r="213" spans="1:14" ht="15" x14ac:dyDescent="0.25">
      <c r="A213" s="7"/>
      <c r="B213" s="101"/>
      <c r="C213" s="101"/>
      <c r="D213" s="101"/>
      <c r="E213" s="101"/>
      <c r="F213" s="101"/>
      <c r="G213" s="101"/>
      <c r="H213" s="101"/>
      <c r="I213" s="101"/>
      <c r="J213" s="101"/>
      <c r="K213" s="101"/>
      <c r="L213" s="101"/>
      <c r="M213" s="101"/>
      <c r="N213" s="96"/>
    </row>
    <row r="214" spans="1:14" ht="15" x14ac:dyDescent="0.25">
      <c r="A214" s="121" t="s">
        <v>18</v>
      </c>
      <c r="B214" s="125">
        <f t="shared" ref="B214:N214" si="80">AVERAGE(B202:B212)</f>
        <v>6.6623333333333328</v>
      </c>
      <c r="C214" s="125">
        <f t="shared" si="80"/>
        <v>10.494666666666667</v>
      </c>
      <c r="D214" s="125">
        <f t="shared" si="80"/>
        <v>13.003499999999997</v>
      </c>
      <c r="E214" s="125">
        <f t="shared" si="80"/>
        <v>9.3968333333333351</v>
      </c>
      <c r="F214" s="125">
        <f t="shared" si="80"/>
        <v>4.1704285714285714</v>
      </c>
      <c r="G214" s="125">
        <f t="shared" si="80"/>
        <v>2.8684285714285713</v>
      </c>
      <c r="H214" s="125">
        <f t="shared" si="80"/>
        <v>2.6202857142857146</v>
      </c>
      <c r="I214" s="125">
        <f t="shared" si="80"/>
        <v>2.1767142857142856</v>
      </c>
      <c r="J214" s="125">
        <f t="shared" si="80"/>
        <v>1.7038571428571427</v>
      </c>
      <c r="K214" s="125">
        <f t="shared" si="80"/>
        <v>1.9289999999999998</v>
      </c>
      <c r="L214" s="125">
        <f t="shared" si="80"/>
        <v>2.3038333333333334</v>
      </c>
      <c r="M214" s="125">
        <f t="shared" si="80"/>
        <v>2.1345000000000001</v>
      </c>
      <c r="N214" s="96">
        <f t="shared" si="80"/>
        <v>5.0220000000000002</v>
      </c>
    </row>
    <row r="215" spans="1:14" ht="15" x14ac:dyDescent="0.25">
      <c r="A215" s="121" t="s">
        <v>19</v>
      </c>
      <c r="B215" s="125">
        <f t="shared" ref="B215:N215" si="81">STDEV(B202:B212)</f>
        <v>5.0440397169993281</v>
      </c>
      <c r="C215" s="125">
        <f t="shared" si="81"/>
        <v>3.6722928895536975</v>
      </c>
      <c r="D215" s="125">
        <f t="shared" si="81"/>
        <v>5.62227888849353</v>
      </c>
      <c r="E215" s="125">
        <f t="shared" si="81"/>
        <v>5.1853317123079625</v>
      </c>
      <c r="F215" s="125">
        <f t="shared" si="81"/>
        <v>1.3233711821383636</v>
      </c>
      <c r="G215" s="125">
        <f t="shared" si="81"/>
        <v>2.3784132565741425</v>
      </c>
      <c r="H215" s="125">
        <f t="shared" si="81"/>
        <v>1.4980478090151983</v>
      </c>
      <c r="I215" s="125">
        <f t="shared" si="81"/>
        <v>0.79977032417349181</v>
      </c>
      <c r="J215" s="125">
        <f t="shared" si="81"/>
        <v>1.6901459925670557</v>
      </c>
      <c r="K215" s="125">
        <f t="shared" si="81"/>
        <v>0.84832973149202684</v>
      </c>
      <c r="L215" s="125">
        <f t="shared" si="81"/>
        <v>1.0166730874114189</v>
      </c>
      <c r="M215" s="125">
        <f t="shared" si="81"/>
        <v>1.7340647911770768</v>
      </c>
      <c r="N215" s="97">
        <f t="shared" si="81"/>
        <v>1.3421416436675615</v>
      </c>
    </row>
    <row r="216" spans="1:14" ht="15" x14ac:dyDescent="0.25">
      <c r="A216" s="121" t="s">
        <v>20</v>
      </c>
      <c r="B216" s="125">
        <f t="shared" ref="B216:N216" si="82">B215/B214*100</f>
        <v>75.709807129624181</v>
      </c>
      <c r="C216" s="125">
        <f t="shared" si="82"/>
        <v>34.991991705822294</v>
      </c>
      <c r="D216" s="125">
        <f t="shared" si="82"/>
        <v>43.236658503430085</v>
      </c>
      <c r="E216" s="125">
        <f t="shared" si="82"/>
        <v>55.181692899820455</v>
      </c>
      <c r="F216" s="125">
        <f t="shared" si="82"/>
        <v>31.732258674917084</v>
      </c>
      <c r="G216" s="125">
        <f t="shared" si="82"/>
        <v>82.916942058962078</v>
      </c>
      <c r="H216" s="125">
        <f t="shared" si="82"/>
        <v>57.171162703665836</v>
      </c>
      <c r="I216" s="125">
        <f t="shared" si="82"/>
        <v>36.742090104446042</v>
      </c>
      <c r="J216" s="125">
        <f t="shared" si="82"/>
        <v>99.195287565770016</v>
      </c>
      <c r="K216" s="125">
        <f t="shared" si="82"/>
        <v>43.977694737793001</v>
      </c>
      <c r="L216" s="125">
        <f t="shared" si="82"/>
        <v>44.129628332984979</v>
      </c>
      <c r="M216" s="125">
        <f t="shared" si="82"/>
        <v>81.239859038513785</v>
      </c>
      <c r="N216" s="97">
        <f t="shared" si="82"/>
        <v>26.725241809389917</v>
      </c>
    </row>
    <row r="217" spans="1:14" ht="15" x14ac:dyDescent="0.25">
      <c r="A217" s="121" t="s">
        <v>21</v>
      </c>
      <c r="B217" s="125">
        <f t="shared" ref="B217:N217" si="83">MIN(B202:B212)</f>
        <v>0.59199999999999997</v>
      </c>
      <c r="C217" s="125">
        <f t="shared" si="83"/>
        <v>5.2510000000000003</v>
      </c>
      <c r="D217" s="125">
        <f t="shared" si="83"/>
        <v>7.0759999999999996</v>
      </c>
      <c r="E217" s="125">
        <f t="shared" si="83"/>
        <v>3.3220000000000001</v>
      </c>
      <c r="F217" s="125">
        <f t="shared" si="83"/>
        <v>2.0990000000000002</v>
      </c>
      <c r="G217" s="125">
        <f t="shared" si="83"/>
        <v>0.81299999999999994</v>
      </c>
      <c r="H217" s="125">
        <f t="shared" si="83"/>
        <v>0.94199999999999995</v>
      </c>
      <c r="I217" s="125">
        <f t="shared" si="83"/>
        <v>1.0089999999999999</v>
      </c>
      <c r="J217" s="125">
        <f t="shared" si="83"/>
        <v>-1.52</v>
      </c>
      <c r="K217" s="125">
        <f t="shared" si="83"/>
        <v>1.0189999999999999</v>
      </c>
      <c r="L217" s="125">
        <f t="shared" si="83"/>
        <v>1</v>
      </c>
      <c r="M217" s="125">
        <f t="shared" si="83"/>
        <v>0.64400000000000002</v>
      </c>
      <c r="N217" s="97">
        <f t="shared" si="83"/>
        <v>3.1885833333333333</v>
      </c>
    </row>
    <row r="218" spans="1:14" ht="15" x14ac:dyDescent="0.25">
      <c r="A218" s="121" t="s">
        <v>22</v>
      </c>
      <c r="B218" s="125">
        <f t="shared" ref="B218:N218" si="84">MAX(B202:B212)</f>
        <v>13.26</v>
      </c>
      <c r="C218" s="125">
        <f t="shared" si="84"/>
        <v>13.983000000000001</v>
      </c>
      <c r="D218" s="125">
        <f t="shared" si="84"/>
        <v>19.97</v>
      </c>
      <c r="E218" s="125">
        <f t="shared" si="84"/>
        <v>15.69</v>
      </c>
      <c r="F218" s="125">
        <f t="shared" si="84"/>
        <v>6.4</v>
      </c>
      <c r="G218" s="125">
        <f t="shared" si="84"/>
        <v>7.86</v>
      </c>
      <c r="H218" s="125">
        <f t="shared" si="84"/>
        <v>5.18</v>
      </c>
      <c r="I218" s="125">
        <f t="shared" si="84"/>
        <v>3.16</v>
      </c>
      <c r="J218" s="125">
        <f t="shared" si="84"/>
        <v>3.54</v>
      </c>
      <c r="K218" s="125">
        <f t="shared" si="84"/>
        <v>3.4</v>
      </c>
      <c r="L218" s="125">
        <f t="shared" si="84"/>
        <v>3.55</v>
      </c>
      <c r="M218" s="125">
        <f t="shared" si="84"/>
        <v>5.27</v>
      </c>
      <c r="N218" s="97">
        <f t="shared" si="84"/>
        <v>6.9508333333333328</v>
      </c>
    </row>
    <row r="219" spans="1:14" ht="15" x14ac:dyDescent="0.25">
      <c r="A219" s="121" t="s">
        <v>23</v>
      </c>
      <c r="B219" s="125">
        <f t="shared" ref="B219:N219" si="85">QUARTILE(B202:B212,1)</f>
        <v>2.9295</v>
      </c>
      <c r="C219" s="125">
        <f t="shared" si="85"/>
        <v>8.1754999999999995</v>
      </c>
      <c r="D219" s="125">
        <f t="shared" si="85"/>
        <v>8.2202500000000001</v>
      </c>
      <c r="E219" s="125">
        <f t="shared" si="85"/>
        <v>5.5009999999999994</v>
      </c>
      <c r="F219" s="125">
        <f t="shared" si="85"/>
        <v>3.601</v>
      </c>
      <c r="G219" s="125">
        <f t="shared" si="85"/>
        <v>1.3875000000000002</v>
      </c>
      <c r="H219" s="125">
        <f t="shared" si="85"/>
        <v>1.5249999999999999</v>
      </c>
      <c r="I219" s="125">
        <f t="shared" si="85"/>
        <v>1.665</v>
      </c>
      <c r="J219" s="125">
        <f t="shared" si="85"/>
        <v>1.222</v>
      </c>
      <c r="K219" s="125">
        <f t="shared" si="85"/>
        <v>1.2974999999999999</v>
      </c>
      <c r="L219" s="125">
        <f t="shared" si="85"/>
        <v>1.48075</v>
      </c>
      <c r="M219" s="125">
        <f t="shared" si="85"/>
        <v>0.93575000000000008</v>
      </c>
      <c r="N219" s="97">
        <f t="shared" si="85"/>
        <v>4.1979375000000001</v>
      </c>
    </row>
    <row r="220" spans="1:14" ht="15" x14ac:dyDescent="0.25">
      <c r="A220" s="121" t="s">
        <v>24</v>
      </c>
      <c r="B220" s="125">
        <f t="shared" ref="B220:N220" si="86">QUARTILE(B202:B212,2)</f>
        <v>6.173</v>
      </c>
      <c r="C220" s="125">
        <f t="shared" si="86"/>
        <v>10.914999999999999</v>
      </c>
      <c r="D220" s="125">
        <f t="shared" si="86"/>
        <v>12.247499999999999</v>
      </c>
      <c r="E220" s="125">
        <f t="shared" si="86"/>
        <v>9.2520000000000007</v>
      </c>
      <c r="F220" s="125">
        <f t="shared" si="86"/>
        <v>4.37</v>
      </c>
      <c r="G220" s="125">
        <f t="shared" si="86"/>
        <v>2.391</v>
      </c>
      <c r="H220" s="125">
        <f t="shared" si="86"/>
        <v>2.41</v>
      </c>
      <c r="I220" s="125">
        <f t="shared" si="86"/>
        <v>2.0470000000000002</v>
      </c>
      <c r="J220" s="125">
        <f t="shared" si="86"/>
        <v>1.65</v>
      </c>
      <c r="K220" s="125">
        <f t="shared" si="86"/>
        <v>1.75</v>
      </c>
      <c r="L220" s="125">
        <f t="shared" si="86"/>
        <v>2.5030000000000001</v>
      </c>
      <c r="M220" s="125">
        <f t="shared" si="86"/>
        <v>1.724</v>
      </c>
      <c r="N220" s="97">
        <f t="shared" si="86"/>
        <v>5.0557916666666678</v>
      </c>
    </row>
    <row r="221" spans="1:14" ht="15" x14ac:dyDescent="0.25">
      <c r="A221" s="121" t="s">
        <v>25</v>
      </c>
      <c r="B221" s="125">
        <f t="shared" ref="B221:N221" si="87">QUARTILE(B202:B212,3)</f>
        <v>10.489000000000001</v>
      </c>
      <c r="C221" s="125">
        <f t="shared" si="87"/>
        <v>13.71</v>
      </c>
      <c r="D221" s="125">
        <f t="shared" si="87"/>
        <v>17.763500000000001</v>
      </c>
      <c r="E221" s="125">
        <f t="shared" si="87"/>
        <v>13.27375</v>
      </c>
      <c r="F221" s="125">
        <f t="shared" si="87"/>
        <v>4.5609999999999999</v>
      </c>
      <c r="G221" s="125">
        <f t="shared" si="87"/>
        <v>3.12</v>
      </c>
      <c r="H221" s="125">
        <f t="shared" si="87"/>
        <v>3.38</v>
      </c>
      <c r="I221" s="125">
        <f t="shared" si="87"/>
        <v>2.8454999999999999</v>
      </c>
      <c r="J221" s="125">
        <f t="shared" si="87"/>
        <v>2.9065000000000003</v>
      </c>
      <c r="K221" s="125">
        <f t="shared" si="87"/>
        <v>2.3694999999999999</v>
      </c>
      <c r="L221" s="125">
        <f t="shared" si="87"/>
        <v>2.9710000000000001</v>
      </c>
      <c r="M221" s="125">
        <f t="shared" si="87"/>
        <v>2.5099999999999998</v>
      </c>
      <c r="N221" s="97">
        <f t="shared" si="87"/>
        <v>5.7407083333333349</v>
      </c>
    </row>
    <row r="222" spans="1:14" ht="14.25" x14ac:dyDescent="0.2">
      <c r="B222" s="101"/>
      <c r="C222" s="101"/>
      <c r="D222" s="101"/>
      <c r="E222" s="101"/>
      <c r="F222" s="101"/>
      <c r="G222" s="101"/>
      <c r="H222" s="101"/>
      <c r="I222" s="101"/>
      <c r="J222" s="101"/>
      <c r="K222" s="101"/>
      <c r="L222" s="101"/>
      <c r="M222" s="101"/>
      <c r="N222" s="39"/>
    </row>
    <row r="225" spans="1:14" ht="18.75" x14ac:dyDescent="0.3">
      <c r="A225" s="24" t="s">
        <v>119</v>
      </c>
      <c r="G225" s="89" t="s">
        <v>132</v>
      </c>
    </row>
    <row r="226" spans="1:14" ht="15.75" x14ac:dyDescent="0.25">
      <c r="A226" s="4" t="s">
        <v>15</v>
      </c>
      <c r="B226" s="75" t="s">
        <v>2</v>
      </c>
      <c r="C226" s="75" t="s">
        <v>3</v>
      </c>
      <c r="D226" s="75" t="s">
        <v>4</v>
      </c>
      <c r="E226" s="75" t="s">
        <v>5</v>
      </c>
      <c r="F226" s="75" t="s">
        <v>6</v>
      </c>
      <c r="G226" s="75" t="s">
        <v>16</v>
      </c>
      <c r="H226" s="75" t="s">
        <v>17</v>
      </c>
      <c r="I226" s="75" t="s">
        <v>7</v>
      </c>
      <c r="J226" s="75" t="s">
        <v>8</v>
      </c>
      <c r="K226" s="75" t="s">
        <v>9</v>
      </c>
      <c r="L226" s="75" t="s">
        <v>10</v>
      </c>
      <c r="M226" s="75" t="s">
        <v>11</v>
      </c>
      <c r="N226" s="6" t="s">
        <v>1</v>
      </c>
    </row>
    <row r="227" spans="1:14" ht="15" x14ac:dyDescent="0.25">
      <c r="A227" s="117">
        <v>2015</v>
      </c>
      <c r="B227" s="100"/>
      <c r="C227" s="100"/>
      <c r="D227" s="100"/>
      <c r="E227" s="100"/>
      <c r="F227" s="100">
        <v>459.9</v>
      </c>
      <c r="G227" s="100">
        <v>466.17</v>
      </c>
      <c r="H227" s="100">
        <v>458.13</v>
      </c>
      <c r="I227" s="100">
        <v>457.65</v>
      </c>
      <c r="J227" s="100">
        <v>457.69</v>
      </c>
      <c r="K227" s="100">
        <v>457.67</v>
      </c>
      <c r="L227" s="100">
        <v>455.9</v>
      </c>
      <c r="M227" s="100">
        <v>462.61</v>
      </c>
      <c r="N227" s="8">
        <f t="shared" ref="N227:N232" si="88">AVERAGE(B227:M227)</f>
        <v>459.46500000000003</v>
      </c>
    </row>
    <row r="228" spans="1:14" ht="15" x14ac:dyDescent="0.25">
      <c r="A228" s="117">
        <v>2016</v>
      </c>
      <c r="B228" s="100">
        <v>467.38</v>
      </c>
      <c r="C228" s="100">
        <v>466.84</v>
      </c>
      <c r="D228" s="100">
        <v>474.32</v>
      </c>
      <c r="E228" s="100">
        <v>474.37</v>
      </c>
      <c r="F228" s="100">
        <v>460.77</v>
      </c>
      <c r="G228" s="100">
        <v>456.92</v>
      </c>
      <c r="H228" s="100">
        <v>453.11</v>
      </c>
      <c r="I228" s="100">
        <v>455.16</v>
      </c>
      <c r="J228" s="100">
        <v>451.71</v>
      </c>
      <c r="K228" s="100">
        <v>451.72</v>
      </c>
      <c r="L228" s="100">
        <v>446.99</v>
      </c>
      <c r="M228" s="100">
        <v>452.12</v>
      </c>
      <c r="N228" s="8">
        <f t="shared" si="88"/>
        <v>459.28416666666664</v>
      </c>
    </row>
    <row r="229" spans="1:14" ht="15" x14ac:dyDescent="0.25">
      <c r="A229" s="117">
        <v>2017</v>
      </c>
      <c r="B229" s="100">
        <v>461.07</v>
      </c>
      <c r="C229" s="100">
        <v>463.91</v>
      </c>
      <c r="D229" s="100">
        <v>474.85</v>
      </c>
      <c r="E229" s="100">
        <v>470.1</v>
      </c>
      <c r="F229" s="100">
        <v>458.28</v>
      </c>
      <c r="G229" s="100">
        <v>454.33</v>
      </c>
      <c r="H229" s="100">
        <v>452.77</v>
      </c>
      <c r="I229" s="100">
        <v>454.6</v>
      </c>
      <c r="J229" s="100">
        <v>452.96</v>
      </c>
      <c r="K229" s="100">
        <v>455.09</v>
      </c>
      <c r="L229" s="100">
        <v>448.04</v>
      </c>
      <c r="M229" s="100">
        <v>451.24</v>
      </c>
      <c r="N229" s="8">
        <f t="shared" si="88"/>
        <v>458.1033333333333</v>
      </c>
    </row>
    <row r="230" spans="1:14" ht="15" x14ac:dyDescent="0.25">
      <c r="A230" s="117">
        <v>2018</v>
      </c>
      <c r="B230" s="100">
        <v>450.89</v>
      </c>
      <c r="C230" s="100">
        <v>460.51</v>
      </c>
      <c r="D230" s="100">
        <v>458.87</v>
      </c>
      <c r="E230" s="100">
        <v>459.51</v>
      </c>
      <c r="F230" s="100">
        <v>455.63</v>
      </c>
      <c r="G230" s="100">
        <v>452.56</v>
      </c>
      <c r="H230" s="100">
        <v>456.2</v>
      </c>
      <c r="I230" s="100">
        <v>455.62</v>
      </c>
      <c r="J230" s="100">
        <v>452.91</v>
      </c>
      <c r="K230" s="100">
        <v>450.61</v>
      </c>
      <c r="L230" s="100">
        <v>451.57100000000003</v>
      </c>
      <c r="M230" s="100">
        <v>453.10399999999998</v>
      </c>
      <c r="N230" s="8">
        <f t="shared" si="88"/>
        <v>454.83208333333329</v>
      </c>
    </row>
    <row r="231" spans="1:14" ht="15" x14ac:dyDescent="0.25">
      <c r="A231" s="117">
        <v>2019</v>
      </c>
      <c r="B231" s="100">
        <v>456.286</v>
      </c>
      <c r="C231" s="100">
        <v>464.142</v>
      </c>
      <c r="D231" s="100">
        <v>465.92200000000003</v>
      </c>
      <c r="E231" s="100">
        <v>470.9</v>
      </c>
      <c r="F231" s="100">
        <v>459.952</v>
      </c>
      <c r="G231" s="100">
        <v>458.267</v>
      </c>
      <c r="H231" s="100">
        <v>452.87299999999999</v>
      </c>
      <c r="I231" s="100">
        <v>453.911</v>
      </c>
      <c r="J231" s="100">
        <v>451.11200000000002</v>
      </c>
      <c r="K231" s="100">
        <v>450.51100000000002</v>
      </c>
      <c r="L231" s="100">
        <v>450.98</v>
      </c>
      <c r="M231" s="100">
        <v>451.47699999999998</v>
      </c>
      <c r="N231" s="8">
        <f t="shared" si="88"/>
        <v>457.19441666666665</v>
      </c>
    </row>
    <row r="232" spans="1:14" ht="15" x14ac:dyDescent="0.25">
      <c r="A232" s="117">
        <v>2020</v>
      </c>
      <c r="B232" s="100">
        <v>450.95800000000003</v>
      </c>
      <c r="C232" s="100">
        <v>456.43099999999998</v>
      </c>
      <c r="D232" s="100">
        <v>464.34899999999999</v>
      </c>
      <c r="E232" s="100">
        <v>462.089</v>
      </c>
      <c r="F232" s="100">
        <v>461.24</v>
      </c>
      <c r="G232" s="100">
        <v>453.048</v>
      </c>
      <c r="H232" s="100">
        <v>453.85399999999998</v>
      </c>
      <c r="I232" s="100">
        <v>453.23599999999999</v>
      </c>
      <c r="J232" s="100">
        <v>454.59300000000002</v>
      </c>
      <c r="K232" s="100">
        <v>452.84199999999998</v>
      </c>
      <c r="L232" s="100">
        <v>448.33600000000001</v>
      </c>
      <c r="M232" s="100">
        <v>450.72300000000001</v>
      </c>
      <c r="N232" s="8">
        <f t="shared" si="88"/>
        <v>455.1415833333333</v>
      </c>
    </row>
    <row r="233" spans="1:14" ht="15" x14ac:dyDescent="0.25">
      <c r="A233" s="117">
        <v>2021</v>
      </c>
      <c r="B233" s="100">
        <v>454.06299999999999</v>
      </c>
      <c r="C233" s="100">
        <v>460.29700000000003</v>
      </c>
      <c r="D233" s="100">
        <v>460.04399999999998</v>
      </c>
      <c r="E233" s="100">
        <v>455.96699999999998</v>
      </c>
      <c r="F233" s="100">
        <v>454.26799999999997</v>
      </c>
      <c r="G233" s="100">
        <v>451.78500000000003</v>
      </c>
      <c r="H233" s="100">
        <v>453.87299999999999</v>
      </c>
      <c r="I233" s="100">
        <v>452.25</v>
      </c>
      <c r="J233" s="100">
        <v>452.43099999999998</v>
      </c>
      <c r="K233" s="100">
        <v>452.322</v>
      </c>
      <c r="L233" s="100"/>
      <c r="M233" s="100"/>
      <c r="N233" s="8"/>
    </row>
    <row r="234" spans="1:14" ht="15" x14ac:dyDescent="0.25">
      <c r="A234" s="117">
        <v>2022</v>
      </c>
      <c r="B234" s="100"/>
      <c r="C234" s="100"/>
      <c r="D234" s="100"/>
      <c r="E234" s="100"/>
      <c r="F234" s="100"/>
      <c r="G234" s="100"/>
      <c r="H234" s="100"/>
      <c r="I234" s="100"/>
      <c r="J234" s="100"/>
      <c r="K234" s="100"/>
      <c r="L234" s="100"/>
      <c r="M234" s="100"/>
      <c r="N234" s="8"/>
    </row>
    <row r="235" spans="1:14" ht="15" x14ac:dyDescent="0.25">
      <c r="A235" s="117">
        <v>2023</v>
      </c>
      <c r="B235" s="100"/>
      <c r="C235" s="100"/>
      <c r="D235" s="100"/>
      <c r="E235" s="100"/>
      <c r="F235" s="100"/>
      <c r="G235" s="100"/>
      <c r="H235" s="100"/>
      <c r="I235" s="100"/>
      <c r="J235" s="100"/>
      <c r="K235" s="100"/>
      <c r="L235" s="100"/>
      <c r="M235" s="100"/>
      <c r="N235" s="8"/>
    </row>
    <row r="236" spans="1:14" ht="15" x14ac:dyDescent="0.25">
      <c r="A236" s="117">
        <v>2024</v>
      </c>
      <c r="B236" s="100"/>
      <c r="C236" s="100"/>
      <c r="D236" s="100"/>
      <c r="E236" s="100"/>
      <c r="F236" s="100"/>
      <c r="G236" s="100"/>
      <c r="H236" s="100"/>
      <c r="I236" s="100"/>
      <c r="J236" s="100"/>
      <c r="K236" s="100"/>
      <c r="L236" s="100"/>
      <c r="M236" s="100"/>
      <c r="N236" s="8"/>
    </row>
    <row r="237" spans="1:14" ht="15" x14ac:dyDescent="0.25">
      <c r="A237" s="117">
        <v>2025</v>
      </c>
      <c r="B237" s="100"/>
      <c r="C237" s="100"/>
      <c r="D237" s="100"/>
      <c r="E237" s="100"/>
      <c r="F237" s="100"/>
      <c r="G237" s="100"/>
      <c r="H237" s="100"/>
      <c r="I237" s="100"/>
      <c r="J237" s="100"/>
      <c r="K237" s="100"/>
      <c r="L237" s="100"/>
      <c r="M237" s="100"/>
      <c r="N237" s="8"/>
    </row>
    <row r="238" spans="1:14" ht="15" x14ac:dyDescent="0.25">
      <c r="A238" s="7"/>
      <c r="B238" s="98"/>
      <c r="C238" s="98"/>
      <c r="D238" s="98"/>
      <c r="E238" s="98"/>
      <c r="F238" s="98"/>
      <c r="G238" s="98"/>
      <c r="H238" s="98"/>
      <c r="I238" s="98"/>
      <c r="J238" s="98"/>
      <c r="K238" s="98"/>
      <c r="L238" s="98"/>
      <c r="M238" s="98"/>
      <c r="N238" s="10"/>
    </row>
    <row r="239" spans="1:14" ht="15" x14ac:dyDescent="0.25">
      <c r="A239" s="121" t="s">
        <v>18</v>
      </c>
      <c r="B239" s="122">
        <f t="shared" ref="B239:N239" si="89">AVERAGE(B227:B237)</f>
        <v>456.77450000000005</v>
      </c>
      <c r="C239" s="122">
        <f t="shared" si="89"/>
        <v>462.0216666666667</v>
      </c>
      <c r="D239" s="122">
        <f t="shared" si="89"/>
        <v>466.39249999999998</v>
      </c>
      <c r="E239" s="122">
        <f t="shared" si="89"/>
        <v>465.48933333333338</v>
      </c>
      <c r="F239" s="122">
        <f t="shared" si="89"/>
        <v>458.57714285714286</v>
      </c>
      <c r="G239" s="122">
        <f t="shared" si="89"/>
        <v>456.15428571428572</v>
      </c>
      <c r="H239" s="122">
        <f t="shared" si="89"/>
        <v>454.40142857142854</v>
      </c>
      <c r="I239" s="122">
        <f t="shared" si="89"/>
        <v>454.63242857142853</v>
      </c>
      <c r="J239" s="122">
        <f t="shared" si="89"/>
        <v>453.34371428571427</v>
      </c>
      <c r="K239" s="122">
        <f t="shared" si="89"/>
        <v>452.96642857142859</v>
      </c>
      <c r="L239" s="122">
        <f t="shared" si="89"/>
        <v>450.30283333333335</v>
      </c>
      <c r="M239" s="122">
        <f t="shared" si="89"/>
        <v>453.54566666666665</v>
      </c>
      <c r="N239" s="8">
        <f t="shared" si="89"/>
        <v>457.33676388888881</v>
      </c>
    </row>
    <row r="240" spans="1:14" ht="15" x14ac:dyDescent="0.25">
      <c r="A240" s="121" t="s">
        <v>19</v>
      </c>
      <c r="B240" s="122">
        <f t="shared" ref="B240:N240" si="90">STDEV(B227:B237)</f>
        <v>6.4339385682488412</v>
      </c>
      <c r="C240" s="122">
        <f t="shared" si="90"/>
        <v>3.6822036155903515</v>
      </c>
      <c r="D240" s="122">
        <f t="shared" si="90"/>
        <v>6.8653227673577071</v>
      </c>
      <c r="E240" s="122">
        <f t="shared" si="90"/>
        <v>7.3128561770806595</v>
      </c>
      <c r="F240" s="122">
        <f t="shared" si="90"/>
        <v>2.6733958073688178</v>
      </c>
      <c r="G240" s="122">
        <f t="shared" si="90"/>
        <v>5.0058464057634904</v>
      </c>
      <c r="H240" s="122">
        <f t="shared" si="90"/>
        <v>2.0158314956978964</v>
      </c>
      <c r="I240" s="122">
        <f t="shared" si="90"/>
        <v>1.7562676198065428</v>
      </c>
      <c r="J240" s="122">
        <f t="shared" si="90"/>
        <v>2.2086525842909834</v>
      </c>
      <c r="K240" s="122">
        <f t="shared" si="90"/>
        <v>2.588415851258755</v>
      </c>
      <c r="L240" s="122">
        <f t="shared" si="90"/>
        <v>3.266765643058374</v>
      </c>
      <c r="M240" s="122">
        <f t="shared" si="90"/>
        <v>4.5155876989232215</v>
      </c>
      <c r="N240" s="11">
        <f t="shared" si="90"/>
        <v>2.0010947166604494</v>
      </c>
    </row>
    <row r="241" spans="1:14" ht="15" x14ac:dyDescent="0.25">
      <c r="A241" s="121" t="s">
        <v>20</v>
      </c>
      <c r="B241" s="122">
        <f t="shared" ref="B241:N241" si="91">B240/B239*100</f>
        <v>1.4085590522782776</v>
      </c>
      <c r="C241" s="122">
        <f t="shared" si="91"/>
        <v>0.79697639337051684</v>
      </c>
      <c r="D241" s="122">
        <f t="shared" si="91"/>
        <v>1.4720053961754762</v>
      </c>
      <c r="E241" s="122">
        <f t="shared" si="91"/>
        <v>1.5710040281081967</v>
      </c>
      <c r="F241" s="122">
        <f t="shared" si="91"/>
        <v>0.58297624489357525</v>
      </c>
      <c r="G241" s="122">
        <f t="shared" si="91"/>
        <v>1.0974020331574665</v>
      </c>
      <c r="H241" s="122">
        <f t="shared" si="91"/>
        <v>0.44362349432645382</v>
      </c>
      <c r="I241" s="122">
        <f t="shared" si="91"/>
        <v>0.38630495966272915</v>
      </c>
      <c r="J241" s="122">
        <f t="shared" si="91"/>
        <v>0.48719161966785479</v>
      </c>
      <c r="K241" s="122">
        <f t="shared" si="91"/>
        <v>0.57143657630922773</v>
      </c>
      <c r="L241" s="122">
        <f t="shared" si="91"/>
        <v>0.72545971316155911</v>
      </c>
      <c r="M241" s="122">
        <f t="shared" si="91"/>
        <v>0.99561919136181543</v>
      </c>
      <c r="N241" s="11">
        <f t="shared" si="91"/>
        <v>0.437553871603163</v>
      </c>
    </row>
    <row r="242" spans="1:14" ht="15" x14ac:dyDescent="0.25">
      <c r="A242" s="121" t="s">
        <v>21</v>
      </c>
      <c r="B242" s="122">
        <f t="shared" ref="B242:N242" si="92">MIN(B227:B237)</f>
        <v>450.89</v>
      </c>
      <c r="C242" s="122">
        <f t="shared" si="92"/>
        <v>456.43099999999998</v>
      </c>
      <c r="D242" s="122">
        <f t="shared" si="92"/>
        <v>458.87</v>
      </c>
      <c r="E242" s="122">
        <f t="shared" si="92"/>
        <v>455.96699999999998</v>
      </c>
      <c r="F242" s="122">
        <f t="shared" si="92"/>
        <v>454.26799999999997</v>
      </c>
      <c r="G242" s="122">
        <f t="shared" si="92"/>
        <v>451.78500000000003</v>
      </c>
      <c r="H242" s="122">
        <f t="shared" si="92"/>
        <v>452.77</v>
      </c>
      <c r="I242" s="122">
        <f t="shared" si="92"/>
        <v>452.25</v>
      </c>
      <c r="J242" s="122">
        <f t="shared" si="92"/>
        <v>451.11200000000002</v>
      </c>
      <c r="K242" s="122">
        <f t="shared" si="92"/>
        <v>450.51100000000002</v>
      </c>
      <c r="L242" s="122">
        <f t="shared" si="92"/>
        <v>446.99</v>
      </c>
      <c r="M242" s="122">
        <f t="shared" si="92"/>
        <v>450.72300000000001</v>
      </c>
      <c r="N242" s="11">
        <f t="shared" si="92"/>
        <v>454.83208333333329</v>
      </c>
    </row>
    <row r="243" spans="1:14" ht="15" x14ac:dyDescent="0.25">
      <c r="A243" s="121" t="s">
        <v>22</v>
      </c>
      <c r="B243" s="122">
        <f t="shared" ref="B243:N243" si="93">MAX(B227:B237)</f>
        <v>467.38</v>
      </c>
      <c r="C243" s="122">
        <f t="shared" si="93"/>
        <v>466.84</v>
      </c>
      <c r="D243" s="122">
        <f t="shared" si="93"/>
        <v>474.85</v>
      </c>
      <c r="E243" s="122">
        <f t="shared" si="93"/>
        <v>474.37</v>
      </c>
      <c r="F243" s="122">
        <f t="shared" si="93"/>
        <v>461.24</v>
      </c>
      <c r="G243" s="122">
        <f t="shared" si="93"/>
        <v>466.17</v>
      </c>
      <c r="H243" s="122">
        <f t="shared" si="93"/>
        <v>458.13</v>
      </c>
      <c r="I243" s="122">
        <f t="shared" si="93"/>
        <v>457.65</v>
      </c>
      <c r="J243" s="122">
        <f t="shared" si="93"/>
        <v>457.69</v>
      </c>
      <c r="K243" s="122">
        <f t="shared" si="93"/>
        <v>457.67</v>
      </c>
      <c r="L243" s="122">
        <f t="shared" si="93"/>
        <v>455.9</v>
      </c>
      <c r="M243" s="122">
        <f t="shared" si="93"/>
        <v>462.61</v>
      </c>
      <c r="N243" s="11">
        <f t="shared" si="93"/>
        <v>459.46500000000003</v>
      </c>
    </row>
    <row r="244" spans="1:14" ht="15" x14ac:dyDescent="0.25">
      <c r="A244" s="121" t="s">
        <v>23</v>
      </c>
      <c r="B244" s="122">
        <f t="shared" ref="B244:N244" si="94">QUARTILE(B227:B237,1)</f>
        <v>451.73425000000003</v>
      </c>
      <c r="C244" s="122">
        <f t="shared" si="94"/>
        <v>460.35025000000002</v>
      </c>
      <c r="D244" s="122">
        <f t="shared" si="94"/>
        <v>461.12025</v>
      </c>
      <c r="E244" s="122">
        <f t="shared" si="94"/>
        <v>460.15474999999998</v>
      </c>
      <c r="F244" s="122">
        <f t="shared" si="94"/>
        <v>456.95499999999998</v>
      </c>
      <c r="G244" s="122">
        <f t="shared" si="94"/>
        <v>452.80399999999997</v>
      </c>
      <c r="H244" s="122">
        <f t="shared" si="94"/>
        <v>452.99149999999997</v>
      </c>
      <c r="I244" s="122">
        <f t="shared" si="94"/>
        <v>453.57349999999997</v>
      </c>
      <c r="J244" s="122">
        <f t="shared" si="94"/>
        <v>452.07049999999998</v>
      </c>
      <c r="K244" s="122">
        <f t="shared" si="94"/>
        <v>451.16500000000002</v>
      </c>
      <c r="L244" s="122">
        <f t="shared" si="94"/>
        <v>448.11400000000003</v>
      </c>
      <c r="M244" s="122">
        <f t="shared" si="94"/>
        <v>451.29925000000003</v>
      </c>
      <c r="N244" s="11">
        <f t="shared" si="94"/>
        <v>455.65479166666665</v>
      </c>
    </row>
    <row r="245" spans="1:14" ht="15" x14ac:dyDescent="0.25">
      <c r="A245" s="121" t="s">
        <v>24</v>
      </c>
      <c r="B245" s="122">
        <f t="shared" ref="B245:N245" si="95">QUARTILE(B227:B237,2)</f>
        <v>455.17449999999997</v>
      </c>
      <c r="C245" s="122">
        <f t="shared" si="95"/>
        <v>462.21000000000004</v>
      </c>
      <c r="D245" s="122">
        <f t="shared" si="95"/>
        <v>465.13549999999998</v>
      </c>
      <c r="E245" s="122">
        <f t="shared" si="95"/>
        <v>466.09450000000004</v>
      </c>
      <c r="F245" s="122">
        <f t="shared" si="95"/>
        <v>459.9</v>
      </c>
      <c r="G245" s="122">
        <f t="shared" si="95"/>
        <v>454.33</v>
      </c>
      <c r="H245" s="122">
        <f t="shared" si="95"/>
        <v>453.85399999999998</v>
      </c>
      <c r="I245" s="122">
        <f t="shared" si="95"/>
        <v>454.6</v>
      </c>
      <c r="J245" s="122">
        <f t="shared" si="95"/>
        <v>452.91</v>
      </c>
      <c r="K245" s="122">
        <f t="shared" si="95"/>
        <v>452.322</v>
      </c>
      <c r="L245" s="122">
        <f t="shared" si="95"/>
        <v>449.65800000000002</v>
      </c>
      <c r="M245" s="122">
        <f t="shared" si="95"/>
        <v>451.79849999999999</v>
      </c>
      <c r="N245" s="11">
        <f t="shared" si="95"/>
        <v>457.64887499999998</v>
      </c>
    </row>
    <row r="246" spans="1:14" ht="15" x14ac:dyDescent="0.25">
      <c r="A246" s="120" t="s">
        <v>25</v>
      </c>
      <c r="B246" s="122">
        <f t="shared" ref="B246:N246" si="96">QUARTILE(B227:B237,3)</f>
        <v>459.87400000000002</v>
      </c>
      <c r="C246" s="122">
        <f t="shared" si="96"/>
        <v>464.084</v>
      </c>
      <c r="D246" s="122">
        <f t="shared" si="96"/>
        <v>472.22050000000002</v>
      </c>
      <c r="E246" s="122">
        <f t="shared" si="96"/>
        <v>470.7</v>
      </c>
      <c r="F246" s="122">
        <f t="shared" si="96"/>
        <v>460.36099999999999</v>
      </c>
      <c r="G246" s="122">
        <f t="shared" si="96"/>
        <v>457.59350000000001</v>
      </c>
      <c r="H246" s="122">
        <f t="shared" si="96"/>
        <v>455.03649999999999</v>
      </c>
      <c r="I246" s="122">
        <f t="shared" si="96"/>
        <v>455.39</v>
      </c>
      <c r="J246" s="122">
        <f t="shared" si="96"/>
        <v>453.7765</v>
      </c>
      <c r="K246" s="122">
        <f t="shared" si="96"/>
        <v>453.96600000000001</v>
      </c>
      <c r="L246" s="122">
        <f t="shared" si="96"/>
        <v>451.42325000000005</v>
      </c>
      <c r="M246" s="122">
        <f t="shared" si="96"/>
        <v>452.858</v>
      </c>
      <c r="N246" s="11">
        <f t="shared" si="96"/>
        <v>458.9889583333333</v>
      </c>
    </row>
    <row r="247" spans="1:14" ht="14.25" x14ac:dyDescent="0.2">
      <c r="B247" s="98"/>
      <c r="C247" s="98"/>
      <c r="D247" s="98"/>
      <c r="E247" s="98"/>
      <c r="F247" s="98"/>
      <c r="G247" s="98"/>
      <c r="H247" s="98"/>
      <c r="I247" s="98"/>
      <c r="J247" s="98"/>
      <c r="K247" s="98"/>
      <c r="L247" s="98"/>
      <c r="M247" s="98"/>
    </row>
    <row r="249" spans="1:14" ht="18.75" x14ac:dyDescent="0.3">
      <c r="A249" s="24"/>
    </row>
    <row r="250" spans="1:14" ht="18.75" x14ac:dyDescent="0.3">
      <c r="A250" s="24" t="s">
        <v>120</v>
      </c>
      <c r="G250" s="87" t="s">
        <v>146</v>
      </c>
    </row>
    <row r="251" spans="1:14" ht="15.75" x14ac:dyDescent="0.25">
      <c r="A251" s="4" t="s">
        <v>15</v>
      </c>
      <c r="B251" s="75" t="s">
        <v>2</v>
      </c>
      <c r="C251" s="75" t="s">
        <v>3</v>
      </c>
      <c r="D251" s="75" t="s">
        <v>4</v>
      </c>
      <c r="E251" s="75" t="s">
        <v>5</v>
      </c>
      <c r="F251" s="75" t="s">
        <v>6</v>
      </c>
      <c r="G251" s="75" t="s">
        <v>16</v>
      </c>
      <c r="H251" s="75" t="s">
        <v>17</v>
      </c>
      <c r="I251" s="75" t="s">
        <v>7</v>
      </c>
      <c r="J251" s="75" t="s">
        <v>8</v>
      </c>
      <c r="K251" s="75" t="s">
        <v>9</v>
      </c>
      <c r="L251" s="75" t="s">
        <v>10</v>
      </c>
      <c r="M251" s="75" t="s">
        <v>11</v>
      </c>
      <c r="N251" s="6" t="s">
        <v>1</v>
      </c>
    </row>
    <row r="252" spans="1:14" ht="15" x14ac:dyDescent="0.25">
      <c r="A252" s="117">
        <v>2015</v>
      </c>
      <c r="B252" s="100"/>
      <c r="C252" s="100"/>
      <c r="D252" s="100"/>
      <c r="E252" s="100"/>
      <c r="F252" s="100">
        <v>26.92</v>
      </c>
      <c r="G252" s="100">
        <v>30.87</v>
      </c>
      <c r="H252" s="100">
        <v>24.39</v>
      </c>
      <c r="I252" s="100">
        <v>25.13</v>
      </c>
      <c r="J252" s="100">
        <v>23.26</v>
      </c>
      <c r="K252" s="100">
        <v>25.55</v>
      </c>
      <c r="L252" s="100">
        <v>26.24</v>
      </c>
      <c r="M252" s="100">
        <v>33.630000000000003</v>
      </c>
      <c r="N252" s="8">
        <f t="shared" ref="N252:N257" si="97">AVERAGE(B252:M252)</f>
        <v>26.998750000000001</v>
      </c>
    </row>
    <row r="253" spans="1:14" ht="15" x14ac:dyDescent="0.25">
      <c r="A253" s="117">
        <v>2016</v>
      </c>
      <c r="B253" s="100">
        <v>42.12</v>
      </c>
      <c r="C253" s="100">
        <v>39.67</v>
      </c>
      <c r="D253" s="100">
        <v>41.66</v>
      </c>
      <c r="E253" s="100">
        <v>37.53</v>
      </c>
      <c r="F253" s="100">
        <v>24.29</v>
      </c>
      <c r="G253" s="100">
        <v>22.16</v>
      </c>
      <c r="H253" s="100">
        <v>18.2</v>
      </c>
      <c r="I253" s="100">
        <v>23.64</v>
      </c>
      <c r="J253" s="100">
        <v>22.42</v>
      </c>
      <c r="K253" s="100">
        <v>23.93</v>
      </c>
      <c r="L253" s="100">
        <v>19.649999999999999</v>
      </c>
      <c r="M253" s="100">
        <v>29.49</v>
      </c>
      <c r="N253" s="8">
        <f t="shared" si="97"/>
        <v>28.73</v>
      </c>
    </row>
    <row r="254" spans="1:14" ht="15" x14ac:dyDescent="0.25">
      <c r="A254" s="117">
        <v>2017</v>
      </c>
      <c r="B254" s="100">
        <v>43.91</v>
      </c>
      <c r="C254" s="100">
        <v>42.89</v>
      </c>
      <c r="D254" s="100">
        <v>50.92</v>
      </c>
      <c r="E254" s="100">
        <v>38.880000000000003</v>
      </c>
      <c r="F254" s="100">
        <v>22.51</v>
      </c>
      <c r="G254" s="100">
        <v>22.04</v>
      </c>
      <c r="H254" s="100">
        <v>19.7</v>
      </c>
      <c r="I254" s="100">
        <v>24.18</v>
      </c>
      <c r="J254" s="100">
        <v>28.87</v>
      </c>
      <c r="K254" s="100">
        <v>27.88</v>
      </c>
      <c r="L254" s="100">
        <v>25.47</v>
      </c>
      <c r="M254" s="100">
        <v>30.16</v>
      </c>
      <c r="N254" s="8">
        <f t="shared" si="97"/>
        <v>31.450833333333335</v>
      </c>
    </row>
    <row r="255" spans="1:14" ht="15" x14ac:dyDescent="0.25">
      <c r="A255" s="117">
        <v>2018</v>
      </c>
      <c r="B255" s="100">
        <v>30.85</v>
      </c>
      <c r="C255" s="100">
        <v>41.67</v>
      </c>
      <c r="D255" s="100">
        <v>37.130000000000003</v>
      </c>
      <c r="E255" s="100">
        <v>34.32</v>
      </c>
      <c r="F255" s="100">
        <v>27.96</v>
      </c>
      <c r="G255" s="100">
        <v>21.36</v>
      </c>
      <c r="H255" s="100">
        <v>24.85</v>
      </c>
      <c r="I255" s="100">
        <v>26.19</v>
      </c>
      <c r="J255" s="100">
        <v>24.73</v>
      </c>
      <c r="K255" s="100">
        <v>28.54</v>
      </c>
      <c r="L255" s="100">
        <v>24.321000000000002</v>
      </c>
      <c r="M255" s="100">
        <v>38.302999999999997</v>
      </c>
      <c r="N255" s="8">
        <f t="shared" si="97"/>
        <v>30.018666666666672</v>
      </c>
    </row>
    <row r="256" spans="1:14" ht="15" x14ac:dyDescent="0.25">
      <c r="A256" s="117">
        <v>2019</v>
      </c>
      <c r="B256" s="100">
        <v>38.015000000000001</v>
      </c>
      <c r="C256" s="100">
        <v>36.662999999999997</v>
      </c>
      <c r="D256" s="100">
        <v>37.008000000000003</v>
      </c>
      <c r="E256" s="100">
        <v>34.171999999999997</v>
      </c>
      <c r="F256" s="100">
        <v>23.385999999999999</v>
      </c>
      <c r="G256" s="100">
        <v>22.375</v>
      </c>
      <c r="H256" s="100">
        <v>25.771000000000001</v>
      </c>
      <c r="I256" s="100">
        <v>25.792000000000002</v>
      </c>
      <c r="J256" s="100">
        <v>28.396999999999998</v>
      </c>
      <c r="K256" s="100">
        <v>28.196999999999999</v>
      </c>
      <c r="L256" s="100">
        <v>29.666</v>
      </c>
      <c r="M256" s="100">
        <v>30.841000000000001</v>
      </c>
      <c r="N256" s="8">
        <f t="shared" si="97"/>
        <v>30.023583333333335</v>
      </c>
    </row>
    <row r="257" spans="1:14" ht="15" x14ac:dyDescent="0.25">
      <c r="A257" s="117">
        <v>2020</v>
      </c>
      <c r="B257" s="100">
        <v>38.811999999999998</v>
      </c>
      <c r="C257" s="100">
        <v>38.328000000000003</v>
      </c>
      <c r="D257" s="100">
        <v>39.85</v>
      </c>
      <c r="E257" s="100">
        <v>31.125</v>
      </c>
      <c r="F257" s="100">
        <v>28.436</v>
      </c>
      <c r="G257" s="100">
        <v>25.335999999999999</v>
      </c>
      <c r="H257" s="100">
        <v>26.204000000000001</v>
      </c>
      <c r="I257" s="100">
        <v>25.632000000000001</v>
      </c>
      <c r="J257" s="100">
        <v>29.641999999999999</v>
      </c>
      <c r="K257" s="100">
        <v>31.683</v>
      </c>
      <c r="L257" s="100">
        <v>28.527000000000001</v>
      </c>
      <c r="M257" s="100">
        <v>34.924999999999997</v>
      </c>
      <c r="N257" s="8">
        <f t="shared" si="97"/>
        <v>31.541666666666668</v>
      </c>
    </row>
    <row r="258" spans="1:14" ht="15" x14ac:dyDescent="0.25">
      <c r="A258" s="117">
        <v>2021</v>
      </c>
      <c r="B258" s="100">
        <v>39.875999999999998</v>
      </c>
      <c r="C258" s="100">
        <v>38.948</v>
      </c>
      <c r="D258" s="100">
        <v>38.299999999999997</v>
      </c>
      <c r="E258" s="100">
        <v>30.986000000000001</v>
      </c>
      <c r="F258" s="100">
        <v>28.47</v>
      </c>
      <c r="G258" s="100">
        <v>27.716999999999999</v>
      </c>
      <c r="H258" s="100">
        <v>27.655000000000001</v>
      </c>
      <c r="I258" s="100">
        <v>26.06</v>
      </c>
      <c r="J258" s="100">
        <v>29.408999999999999</v>
      </c>
      <c r="K258" s="100">
        <v>27</v>
      </c>
      <c r="L258" s="100"/>
      <c r="M258" s="100"/>
      <c r="N258" s="8"/>
    </row>
    <row r="259" spans="1:14" ht="15" x14ac:dyDescent="0.25">
      <c r="A259" s="117">
        <v>2022</v>
      </c>
      <c r="B259" s="100"/>
      <c r="C259" s="100"/>
      <c r="D259" s="100"/>
      <c r="E259" s="100"/>
      <c r="F259" s="100"/>
      <c r="G259" s="100"/>
      <c r="H259" s="100"/>
      <c r="I259" s="100"/>
      <c r="J259" s="100"/>
      <c r="K259" s="100"/>
      <c r="L259" s="100"/>
      <c r="M259" s="100"/>
      <c r="N259" s="8"/>
    </row>
    <row r="260" spans="1:14" ht="15" x14ac:dyDescent="0.25">
      <c r="A260" s="117">
        <v>2023</v>
      </c>
      <c r="B260" s="100"/>
      <c r="C260" s="100"/>
      <c r="D260" s="100"/>
      <c r="E260" s="100"/>
      <c r="F260" s="100"/>
      <c r="G260" s="100"/>
      <c r="H260" s="100"/>
      <c r="I260" s="100"/>
      <c r="J260" s="100"/>
      <c r="K260" s="100"/>
      <c r="L260" s="100"/>
      <c r="M260" s="100"/>
      <c r="N260" s="8"/>
    </row>
    <row r="261" spans="1:14" ht="15" x14ac:dyDescent="0.25">
      <c r="A261" s="117">
        <v>2024</v>
      </c>
      <c r="B261" s="100"/>
      <c r="C261" s="100"/>
      <c r="D261" s="100"/>
      <c r="E261" s="100"/>
      <c r="F261" s="100"/>
      <c r="G261" s="100"/>
      <c r="H261" s="100"/>
      <c r="I261" s="100"/>
      <c r="K261" s="100"/>
      <c r="L261" s="100"/>
      <c r="M261" s="100"/>
      <c r="N261" s="8"/>
    </row>
    <row r="262" spans="1:14" ht="15" x14ac:dyDescent="0.25">
      <c r="A262" s="117">
        <v>2025</v>
      </c>
      <c r="B262" s="100"/>
      <c r="C262" s="100"/>
      <c r="D262" s="100"/>
      <c r="E262" s="100"/>
      <c r="F262" s="100"/>
      <c r="G262" s="100"/>
      <c r="H262" s="100"/>
      <c r="I262" s="100"/>
      <c r="J262" s="100"/>
      <c r="K262" s="100"/>
      <c r="L262" s="100"/>
      <c r="M262" s="100"/>
      <c r="N262" s="8"/>
    </row>
    <row r="263" spans="1:14" ht="15" x14ac:dyDescent="0.25">
      <c r="A263" s="7"/>
      <c r="B263" s="98"/>
      <c r="C263" s="98"/>
      <c r="D263" s="98"/>
      <c r="E263" s="98"/>
      <c r="F263" s="98"/>
      <c r="G263" s="98"/>
      <c r="H263" s="98"/>
      <c r="I263" s="98"/>
      <c r="J263" s="98"/>
      <c r="K263" s="98"/>
      <c r="L263" s="98"/>
      <c r="M263" s="98"/>
      <c r="N263" s="10"/>
    </row>
    <row r="264" spans="1:14" ht="15" x14ac:dyDescent="0.25">
      <c r="A264" s="121" t="s">
        <v>18</v>
      </c>
      <c r="B264" s="122">
        <f t="shared" ref="B264:N264" si="98">AVERAGE(B252:B262)</f>
        <v>38.930500000000002</v>
      </c>
      <c r="C264" s="122">
        <f t="shared" si="98"/>
        <v>39.694833333333335</v>
      </c>
      <c r="D264" s="122">
        <f t="shared" si="98"/>
        <v>40.81133333333333</v>
      </c>
      <c r="E264" s="122">
        <f t="shared" si="98"/>
        <v>34.50216666666666</v>
      </c>
      <c r="F264" s="122">
        <f t="shared" si="98"/>
        <v>25.996000000000002</v>
      </c>
      <c r="G264" s="122">
        <f t="shared" si="98"/>
        <v>24.551142857142857</v>
      </c>
      <c r="H264" s="122">
        <f t="shared" si="98"/>
        <v>23.824285714285715</v>
      </c>
      <c r="I264" s="122">
        <f t="shared" si="98"/>
        <v>25.231999999999999</v>
      </c>
      <c r="J264" s="122">
        <f t="shared" si="98"/>
        <v>26.675428571428572</v>
      </c>
      <c r="K264" s="122">
        <f t="shared" si="98"/>
        <v>27.54</v>
      </c>
      <c r="L264" s="122">
        <f t="shared" si="98"/>
        <v>25.645666666666667</v>
      </c>
      <c r="M264" s="122">
        <f t="shared" si="98"/>
        <v>32.891500000000001</v>
      </c>
      <c r="N264" s="8">
        <f t="shared" si="98"/>
        <v>29.793916666666664</v>
      </c>
    </row>
    <row r="265" spans="1:14" ht="15" x14ac:dyDescent="0.25">
      <c r="A265" s="121" t="s">
        <v>19</v>
      </c>
      <c r="B265" s="122">
        <f t="shared" ref="B265:N265" si="99">STDEV(B252:B262)</f>
        <v>4.5168343671204152</v>
      </c>
      <c r="C265" s="122">
        <f t="shared" si="99"/>
        <v>2.2684354446769408</v>
      </c>
      <c r="D265" s="122">
        <f t="shared" si="99"/>
        <v>5.2564987079487437</v>
      </c>
      <c r="E265" s="122">
        <f t="shared" si="99"/>
        <v>3.2324627401822705</v>
      </c>
      <c r="F265" s="122">
        <f t="shared" si="99"/>
        <v>2.5383748081531747</v>
      </c>
      <c r="G265" s="122">
        <f t="shared" si="99"/>
        <v>3.5941851384595829</v>
      </c>
      <c r="H265" s="122">
        <f t="shared" si="99"/>
        <v>3.5152418937291525</v>
      </c>
      <c r="I265" s="122">
        <f t="shared" si="99"/>
        <v>0.97711480048832222</v>
      </c>
      <c r="J265" s="122">
        <f t="shared" si="99"/>
        <v>3.0986940182998906</v>
      </c>
      <c r="K265" s="122">
        <f t="shared" si="99"/>
        <v>2.4493365768441597</v>
      </c>
      <c r="L265" s="122">
        <f t="shared" si="99"/>
        <v>3.5370047592089522</v>
      </c>
      <c r="M265" s="122">
        <f t="shared" si="99"/>
        <v>3.3823270539674297</v>
      </c>
      <c r="N265" s="11">
        <f t="shared" si="99"/>
        <v>1.7232607238088562</v>
      </c>
    </row>
    <row r="266" spans="1:14" ht="15" x14ac:dyDescent="0.25">
      <c r="A266" s="121" t="s">
        <v>20</v>
      </c>
      <c r="B266" s="122">
        <f t="shared" ref="B266:N266" si="100">B265/B264*100</f>
        <v>11.602302480369929</v>
      </c>
      <c r="C266" s="122">
        <f t="shared" si="100"/>
        <v>5.7146869105809923</v>
      </c>
      <c r="D266" s="122">
        <f t="shared" si="100"/>
        <v>12.879997487500393</v>
      </c>
      <c r="E266" s="122">
        <f t="shared" si="100"/>
        <v>9.3688688348527034</v>
      </c>
      <c r="F266" s="122">
        <f t="shared" si="100"/>
        <v>9.764482259398271</v>
      </c>
      <c r="G266" s="122">
        <f t="shared" si="100"/>
        <v>14.639583824562768</v>
      </c>
      <c r="H266" s="122">
        <f t="shared" si="100"/>
        <v>14.754867935542404</v>
      </c>
      <c r="I266" s="122">
        <f t="shared" si="100"/>
        <v>3.8725221959746445</v>
      </c>
      <c r="J266" s="122">
        <f t="shared" si="100"/>
        <v>11.616285789008201</v>
      </c>
      <c r="K266" s="122">
        <f t="shared" si="100"/>
        <v>8.8937421090928108</v>
      </c>
      <c r="L266" s="122">
        <f t="shared" si="100"/>
        <v>13.791822241089276</v>
      </c>
      <c r="M266" s="122">
        <f t="shared" si="100"/>
        <v>10.283286119415136</v>
      </c>
      <c r="N266" s="11">
        <f t="shared" si="100"/>
        <v>5.7839348316927888</v>
      </c>
    </row>
    <row r="267" spans="1:14" ht="15" x14ac:dyDescent="0.25">
      <c r="A267" s="121" t="s">
        <v>21</v>
      </c>
      <c r="B267" s="122">
        <f t="shared" ref="B267:N267" si="101">MIN(B252:B262)</f>
        <v>30.85</v>
      </c>
      <c r="C267" s="122">
        <f t="shared" si="101"/>
        <v>36.662999999999997</v>
      </c>
      <c r="D267" s="122">
        <f t="shared" si="101"/>
        <v>37.008000000000003</v>
      </c>
      <c r="E267" s="122">
        <f t="shared" si="101"/>
        <v>30.986000000000001</v>
      </c>
      <c r="F267" s="122">
        <f t="shared" si="101"/>
        <v>22.51</v>
      </c>
      <c r="G267" s="122">
        <f t="shared" si="101"/>
        <v>21.36</v>
      </c>
      <c r="H267" s="122">
        <f t="shared" si="101"/>
        <v>18.2</v>
      </c>
      <c r="I267" s="122">
        <f t="shared" si="101"/>
        <v>23.64</v>
      </c>
      <c r="J267" s="122">
        <f t="shared" si="101"/>
        <v>22.42</v>
      </c>
      <c r="K267" s="122">
        <f t="shared" si="101"/>
        <v>23.93</v>
      </c>
      <c r="L267" s="122">
        <f t="shared" si="101"/>
        <v>19.649999999999999</v>
      </c>
      <c r="M267" s="122">
        <f t="shared" si="101"/>
        <v>29.49</v>
      </c>
      <c r="N267" s="11">
        <f t="shared" si="101"/>
        <v>26.998750000000001</v>
      </c>
    </row>
    <row r="268" spans="1:14" ht="15" x14ac:dyDescent="0.25">
      <c r="A268" s="121" t="s">
        <v>22</v>
      </c>
      <c r="B268" s="122">
        <f t="shared" ref="B268:N268" si="102">MAX(B252:B262)</f>
        <v>43.91</v>
      </c>
      <c r="C268" s="122">
        <f t="shared" si="102"/>
        <v>42.89</v>
      </c>
      <c r="D268" s="122">
        <f t="shared" si="102"/>
        <v>50.92</v>
      </c>
      <c r="E268" s="122">
        <f t="shared" si="102"/>
        <v>38.880000000000003</v>
      </c>
      <c r="F268" s="122">
        <f t="shared" si="102"/>
        <v>28.47</v>
      </c>
      <c r="G268" s="122">
        <f t="shared" si="102"/>
        <v>30.87</v>
      </c>
      <c r="H268" s="122">
        <f t="shared" si="102"/>
        <v>27.655000000000001</v>
      </c>
      <c r="I268" s="122">
        <f t="shared" si="102"/>
        <v>26.19</v>
      </c>
      <c r="J268" s="122">
        <f t="shared" si="102"/>
        <v>29.641999999999999</v>
      </c>
      <c r="K268" s="122">
        <f t="shared" si="102"/>
        <v>31.683</v>
      </c>
      <c r="L268" s="122">
        <f t="shared" si="102"/>
        <v>29.666</v>
      </c>
      <c r="M268" s="122">
        <f t="shared" si="102"/>
        <v>38.302999999999997</v>
      </c>
      <c r="N268" s="11">
        <f t="shared" si="102"/>
        <v>31.541666666666668</v>
      </c>
    </row>
    <row r="269" spans="1:14" ht="15" x14ac:dyDescent="0.25">
      <c r="A269" s="121" t="s">
        <v>23</v>
      </c>
      <c r="B269" s="122">
        <f t="shared" ref="B269:N269" si="103">QUARTILE(B252:B262,1)</f>
        <v>38.21425</v>
      </c>
      <c r="C269" s="122">
        <f t="shared" si="103"/>
        <v>38.483000000000004</v>
      </c>
      <c r="D269" s="122">
        <f t="shared" si="103"/>
        <v>37.422499999999999</v>
      </c>
      <c r="E269" s="122">
        <f t="shared" si="103"/>
        <v>31.886749999999999</v>
      </c>
      <c r="F269" s="122">
        <f t="shared" si="103"/>
        <v>23.838000000000001</v>
      </c>
      <c r="G269" s="122">
        <f t="shared" si="103"/>
        <v>22.1</v>
      </c>
      <c r="H269" s="122">
        <f t="shared" si="103"/>
        <v>22.045000000000002</v>
      </c>
      <c r="I269" s="122">
        <f t="shared" si="103"/>
        <v>24.655000000000001</v>
      </c>
      <c r="J269" s="122">
        <f t="shared" si="103"/>
        <v>23.995000000000001</v>
      </c>
      <c r="K269" s="122">
        <f t="shared" si="103"/>
        <v>26.274999999999999</v>
      </c>
      <c r="L269" s="122">
        <f t="shared" si="103"/>
        <v>24.608250000000002</v>
      </c>
      <c r="M269" s="122">
        <f t="shared" si="103"/>
        <v>30.330249999999999</v>
      </c>
      <c r="N269" s="11">
        <f t="shared" si="103"/>
        <v>29.052166666666668</v>
      </c>
    </row>
    <row r="270" spans="1:14" ht="15" x14ac:dyDescent="0.25">
      <c r="A270" s="121" t="s">
        <v>24</v>
      </c>
      <c r="B270" s="122">
        <f t="shared" ref="B270:N270" si="104">QUARTILE(B252:B262,2)</f>
        <v>39.343999999999994</v>
      </c>
      <c r="C270" s="122">
        <f t="shared" si="104"/>
        <v>39.308999999999997</v>
      </c>
      <c r="D270" s="122">
        <f t="shared" si="104"/>
        <v>39.075000000000003</v>
      </c>
      <c r="E270" s="122">
        <f t="shared" si="104"/>
        <v>34.245999999999995</v>
      </c>
      <c r="F270" s="122">
        <f t="shared" si="104"/>
        <v>26.92</v>
      </c>
      <c r="G270" s="122">
        <f t="shared" si="104"/>
        <v>22.375</v>
      </c>
      <c r="H270" s="122">
        <f t="shared" si="104"/>
        <v>24.85</v>
      </c>
      <c r="I270" s="122">
        <f t="shared" si="104"/>
        <v>25.632000000000001</v>
      </c>
      <c r="J270" s="122">
        <f t="shared" si="104"/>
        <v>28.396999999999998</v>
      </c>
      <c r="K270" s="122">
        <f t="shared" si="104"/>
        <v>27.88</v>
      </c>
      <c r="L270" s="122">
        <f t="shared" si="104"/>
        <v>25.854999999999997</v>
      </c>
      <c r="M270" s="122">
        <f t="shared" si="104"/>
        <v>32.235500000000002</v>
      </c>
      <c r="N270" s="11">
        <f t="shared" si="104"/>
        <v>30.021125000000005</v>
      </c>
    </row>
    <row r="271" spans="1:14" ht="15" x14ac:dyDescent="0.25">
      <c r="A271" s="121" t="s">
        <v>25</v>
      </c>
      <c r="B271" s="122">
        <f t="shared" ref="B271:N271" si="105">QUARTILE(B252:B262,3)</f>
        <v>41.558999999999997</v>
      </c>
      <c r="C271" s="122">
        <f t="shared" si="105"/>
        <v>41.17</v>
      </c>
      <c r="D271" s="122">
        <f t="shared" si="105"/>
        <v>41.207499999999996</v>
      </c>
      <c r="E271" s="122">
        <f t="shared" si="105"/>
        <v>36.727499999999999</v>
      </c>
      <c r="F271" s="122">
        <f t="shared" si="105"/>
        <v>28.198</v>
      </c>
      <c r="G271" s="122">
        <f t="shared" si="105"/>
        <v>26.526499999999999</v>
      </c>
      <c r="H271" s="122">
        <f t="shared" si="105"/>
        <v>25.987500000000001</v>
      </c>
      <c r="I271" s="122">
        <f t="shared" si="105"/>
        <v>25.926000000000002</v>
      </c>
      <c r="J271" s="122">
        <f t="shared" si="105"/>
        <v>29.139499999999998</v>
      </c>
      <c r="K271" s="122">
        <f t="shared" si="105"/>
        <v>28.368499999999997</v>
      </c>
      <c r="L271" s="122">
        <f t="shared" si="105"/>
        <v>27.955249999999999</v>
      </c>
      <c r="M271" s="122">
        <f t="shared" si="105"/>
        <v>34.60125</v>
      </c>
      <c r="N271" s="11">
        <f t="shared" si="105"/>
        <v>31.094020833333335</v>
      </c>
    </row>
    <row r="272" spans="1:14" ht="14.25" x14ac:dyDescent="0.2">
      <c r="B272" s="98"/>
      <c r="C272" s="98"/>
      <c r="D272" s="98"/>
      <c r="E272" s="98"/>
      <c r="F272" s="98"/>
      <c r="G272" s="98"/>
      <c r="H272" s="98"/>
      <c r="I272" s="98"/>
      <c r="J272" s="98"/>
      <c r="K272" s="98"/>
      <c r="L272" s="98"/>
      <c r="M272" s="98"/>
    </row>
    <row r="275" spans="1:14" ht="18.75" x14ac:dyDescent="0.3">
      <c r="A275" s="24" t="s">
        <v>121</v>
      </c>
      <c r="G275" s="86" t="s">
        <v>133</v>
      </c>
    </row>
    <row r="276" spans="1:14" ht="15.75" x14ac:dyDescent="0.25">
      <c r="A276" s="4" t="s">
        <v>15</v>
      </c>
      <c r="B276" s="75" t="s">
        <v>2</v>
      </c>
      <c r="C276" s="75" t="s">
        <v>3</v>
      </c>
      <c r="D276" s="75" t="s">
        <v>4</v>
      </c>
      <c r="E276" s="75" t="s">
        <v>5</v>
      </c>
      <c r="F276" s="75" t="s">
        <v>6</v>
      </c>
      <c r="G276" s="75" t="s">
        <v>16</v>
      </c>
      <c r="H276" s="75" t="s">
        <v>17</v>
      </c>
      <c r="I276" s="75" t="s">
        <v>7</v>
      </c>
      <c r="J276" s="75" t="s">
        <v>8</v>
      </c>
      <c r="K276" s="75" t="s">
        <v>9</v>
      </c>
      <c r="L276" s="75" t="s">
        <v>10</v>
      </c>
      <c r="M276" s="75" t="s">
        <v>11</v>
      </c>
      <c r="N276" s="6" t="s">
        <v>1</v>
      </c>
    </row>
    <row r="277" spans="1:14" ht="15" x14ac:dyDescent="0.25">
      <c r="A277" s="117">
        <v>2015</v>
      </c>
      <c r="B277" s="100"/>
      <c r="C277" s="100"/>
      <c r="D277" s="100"/>
      <c r="E277" s="100"/>
      <c r="F277" s="100">
        <v>27.15</v>
      </c>
      <c r="G277" s="100">
        <v>28.05</v>
      </c>
      <c r="H277" s="100">
        <v>26.94</v>
      </c>
      <c r="I277" s="100">
        <v>27.22</v>
      </c>
      <c r="J277" s="100">
        <v>27.47</v>
      </c>
      <c r="K277" s="100">
        <v>27.24</v>
      </c>
      <c r="L277" s="100">
        <v>26.76</v>
      </c>
      <c r="M277" s="100">
        <v>27.95</v>
      </c>
      <c r="N277" s="8">
        <f t="shared" ref="N277:N282" si="106">AVERAGE(B277:M277)</f>
        <v>27.347499999999997</v>
      </c>
    </row>
    <row r="278" spans="1:14" ht="15" x14ac:dyDescent="0.25">
      <c r="A278" s="117">
        <v>2016</v>
      </c>
      <c r="B278" s="100">
        <v>28.7</v>
      </c>
      <c r="C278" s="100">
        <v>28.45</v>
      </c>
      <c r="D278" s="100">
        <v>29.46</v>
      </c>
      <c r="E278" s="100">
        <v>29.5</v>
      </c>
      <c r="F278" s="100">
        <v>27.65</v>
      </c>
      <c r="G278" s="100">
        <v>27.98</v>
      </c>
      <c r="H278" s="100">
        <v>27.96</v>
      </c>
      <c r="I278" s="100">
        <v>27.22</v>
      </c>
      <c r="J278" s="100">
        <v>27.04</v>
      </c>
      <c r="K278" s="100">
        <v>26.02</v>
      </c>
      <c r="L278" s="100"/>
      <c r="M278" s="100"/>
      <c r="N278" s="8"/>
    </row>
    <row r="279" spans="1:14" ht="15" x14ac:dyDescent="0.25">
      <c r="A279" s="117">
        <v>2017</v>
      </c>
      <c r="B279" s="100">
        <v>26.91</v>
      </c>
      <c r="C279" s="100">
        <v>27.23</v>
      </c>
      <c r="D279" s="100">
        <v>29.66</v>
      </c>
      <c r="E279" s="100">
        <v>29.01</v>
      </c>
      <c r="F279" s="100">
        <v>27.32</v>
      </c>
      <c r="G279" s="100">
        <v>26.91</v>
      </c>
      <c r="H279" s="100">
        <v>26.85</v>
      </c>
      <c r="I279" s="100">
        <v>26.83</v>
      </c>
      <c r="J279" s="100">
        <v>26.84</v>
      </c>
      <c r="K279" s="100">
        <v>26.94</v>
      </c>
      <c r="L279" s="100">
        <v>26.29</v>
      </c>
      <c r="M279" s="100">
        <v>26.14</v>
      </c>
      <c r="N279" s="8">
        <f t="shared" si="106"/>
        <v>27.244166666666668</v>
      </c>
    </row>
    <row r="280" spans="1:14" ht="15" x14ac:dyDescent="0.25">
      <c r="A280" s="117">
        <v>2018</v>
      </c>
      <c r="B280" s="100">
        <v>26.06</v>
      </c>
      <c r="C280" s="100">
        <v>28.07</v>
      </c>
      <c r="D280" s="100">
        <v>27.52</v>
      </c>
      <c r="E280" s="100">
        <v>28.02</v>
      </c>
      <c r="F280" s="100">
        <v>27.4</v>
      </c>
      <c r="G280" s="100">
        <v>26.674190989372768</v>
      </c>
      <c r="H280" s="100">
        <v>27.05</v>
      </c>
      <c r="I280" s="100">
        <v>27.17</v>
      </c>
      <c r="J280" s="100">
        <v>26.698</v>
      </c>
      <c r="K280" s="100">
        <v>26.24</v>
      </c>
      <c r="L280" s="100">
        <v>26.38</v>
      </c>
      <c r="M280" s="100">
        <v>26.629000000000001</v>
      </c>
      <c r="N280" s="8">
        <f t="shared" si="106"/>
        <v>26.992599249114395</v>
      </c>
    </row>
    <row r="281" spans="1:14" ht="15" x14ac:dyDescent="0.25">
      <c r="A281" s="117">
        <v>2019</v>
      </c>
      <c r="B281" s="100">
        <v>27.088000000000001</v>
      </c>
      <c r="C281" s="100">
        <v>27.927</v>
      </c>
      <c r="D281" s="100">
        <v>28.181000000000001</v>
      </c>
      <c r="E281" s="100">
        <v>29.087</v>
      </c>
      <c r="F281" s="100">
        <v>27.65</v>
      </c>
      <c r="G281" s="100">
        <v>27.291</v>
      </c>
      <c r="H281" s="100">
        <v>26.901</v>
      </c>
      <c r="I281" s="100">
        <v>26.984999999999999</v>
      </c>
      <c r="J281" s="100">
        <v>27.042999999999999</v>
      </c>
      <c r="K281" s="100">
        <v>26.457000000000001</v>
      </c>
      <c r="L281" s="100">
        <v>26.731000000000002</v>
      </c>
      <c r="M281" s="100">
        <v>27.065999999999999</v>
      </c>
      <c r="N281" s="8">
        <f t="shared" si="106"/>
        <v>27.367249999999999</v>
      </c>
    </row>
    <row r="282" spans="1:14" ht="15" x14ac:dyDescent="0.25">
      <c r="A282" s="117">
        <v>2020</v>
      </c>
      <c r="B282" s="100">
        <v>26.713000000000001</v>
      </c>
      <c r="C282" s="100">
        <v>26.504999999999999</v>
      </c>
      <c r="D282" s="100">
        <v>27.645</v>
      </c>
      <c r="E282" s="100">
        <v>27.855</v>
      </c>
      <c r="F282" s="100">
        <v>28.131</v>
      </c>
      <c r="G282" s="100">
        <v>27.414000000000001</v>
      </c>
      <c r="H282" s="100">
        <v>27.53</v>
      </c>
      <c r="I282" s="100">
        <v>27.600999999999999</v>
      </c>
      <c r="J282" s="100">
        <v>27.436</v>
      </c>
      <c r="K282" s="100">
        <v>27.61</v>
      </c>
      <c r="L282" s="100">
        <v>26.141999999999999</v>
      </c>
      <c r="M282" s="100">
        <v>27.2</v>
      </c>
      <c r="N282" s="8">
        <f t="shared" si="106"/>
        <v>27.315166666666666</v>
      </c>
    </row>
    <row r="283" spans="1:14" ht="15" x14ac:dyDescent="0.25">
      <c r="A283" s="117">
        <v>2021</v>
      </c>
      <c r="B283" s="100">
        <v>27.123000000000001</v>
      </c>
      <c r="C283" s="100">
        <v>27.184999999999999</v>
      </c>
      <c r="D283" s="100">
        <v>27.106999999999999</v>
      </c>
      <c r="E283" s="100">
        <v>27.367000000000001</v>
      </c>
      <c r="F283" s="100">
        <v>27.366</v>
      </c>
      <c r="G283" s="100">
        <v>26.927</v>
      </c>
      <c r="H283" s="100">
        <v>27.431000000000001</v>
      </c>
      <c r="I283" s="100">
        <v>27.015999999999998</v>
      </c>
      <c r="J283" s="100">
        <v>27.283000000000001</v>
      </c>
      <c r="K283" s="100">
        <v>27.372</v>
      </c>
      <c r="L283" s="100"/>
      <c r="M283" s="100"/>
      <c r="N283" s="8"/>
    </row>
    <row r="284" spans="1:14" ht="15" x14ac:dyDescent="0.25">
      <c r="A284" s="117">
        <v>2022</v>
      </c>
      <c r="B284" s="100"/>
      <c r="C284" s="100"/>
      <c r="D284" s="100"/>
      <c r="E284" s="100"/>
      <c r="F284" s="100"/>
      <c r="G284" s="100"/>
      <c r="H284" s="100"/>
      <c r="I284" s="100"/>
      <c r="J284" s="100"/>
      <c r="K284" s="100"/>
      <c r="L284" s="100"/>
      <c r="M284" s="100"/>
      <c r="N284" s="8"/>
    </row>
    <row r="285" spans="1:14" ht="15" x14ac:dyDescent="0.25">
      <c r="A285" s="117">
        <v>2023</v>
      </c>
      <c r="B285" s="100"/>
      <c r="C285" s="100"/>
      <c r="D285" s="100"/>
      <c r="E285" s="100"/>
      <c r="F285" s="100"/>
      <c r="G285" s="100"/>
      <c r="H285" s="100"/>
      <c r="I285" s="100"/>
      <c r="J285" s="100"/>
      <c r="K285" s="100"/>
      <c r="L285" s="100"/>
      <c r="M285" s="100"/>
      <c r="N285" s="8"/>
    </row>
    <row r="286" spans="1:14" ht="15" x14ac:dyDescent="0.25">
      <c r="A286" s="117">
        <v>2024</v>
      </c>
      <c r="B286" s="100"/>
      <c r="C286" s="100"/>
      <c r="D286" s="100"/>
      <c r="E286" s="100"/>
      <c r="F286" s="100"/>
      <c r="G286" s="100"/>
      <c r="H286" s="100"/>
      <c r="I286" s="100"/>
      <c r="J286" s="100"/>
      <c r="K286" s="100"/>
      <c r="L286" s="100"/>
      <c r="M286" s="100"/>
      <c r="N286" s="8"/>
    </row>
    <row r="287" spans="1:14" ht="15" x14ac:dyDescent="0.25">
      <c r="A287" s="117">
        <v>2025</v>
      </c>
      <c r="B287" s="100"/>
      <c r="C287" s="100"/>
      <c r="D287" s="100"/>
      <c r="E287" s="100"/>
      <c r="F287" s="100"/>
      <c r="G287" s="100"/>
      <c r="H287" s="100"/>
      <c r="I287" s="100"/>
      <c r="J287" s="100"/>
      <c r="K287" s="100"/>
      <c r="L287" s="100"/>
      <c r="M287" s="100"/>
      <c r="N287" s="8"/>
    </row>
    <row r="288" spans="1:14" ht="15" x14ac:dyDescent="0.25">
      <c r="A288" s="7"/>
      <c r="B288" s="98"/>
      <c r="C288" s="98"/>
      <c r="D288" s="98"/>
      <c r="E288" s="98"/>
      <c r="F288" s="98"/>
      <c r="G288" s="98"/>
      <c r="H288" s="98"/>
      <c r="I288" s="98"/>
      <c r="J288" s="98"/>
      <c r="K288" s="98"/>
      <c r="L288" s="98"/>
      <c r="M288" s="98"/>
      <c r="N288" s="10"/>
    </row>
    <row r="289" spans="1:14" ht="15" x14ac:dyDescent="0.25">
      <c r="A289" s="121" t="s">
        <v>18</v>
      </c>
      <c r="B289" s="122">
        <f t="shared" ref="B289:N289" si="107">AVERAGE(B277:B287)</f>
        <v>27.099</v>
      </c>
      <c r="C289" s="122">
        <f t="shared" si="107"/>
        <v>27.561166666666665</v>
      </c>
      <c r="D289" s="122">
        <f t="shared" si="107"/>
        <v>28.262166666666669</v>
      </c>
      <c r="E289" s="122">
        <f t="shared" si="107"/>
        <v>28.473166666666668</v>
      </c>
      <c r="F289" s="122">
        <f t="shared" si="107"/>
        <v>27.523857142857146</v>
      </c>
      <c r="G289" s="122">
        <f t="shared" si="107"/>
        <v>27.320884427053251</v>
      </c>
      <c r="H289" s="122">
        <f t="shared" si="107"/>
        <v>27.237428571428573</v>
      </c>
      <c r="I289" s="122">
        <f t="shared" si="107"/>
        <v>27.148857142857143</v>
      </c>
      <c r="J289" s="122">
        <f t="shared" si="107"/>
        <v>27.115714285714287</v>
      </c>
      <c r="K289" s="122">
        <f t="shared" si="107"/>
        <v>26.839857142857145</v>
      </c>
      <c r="L289" s="122">
        <f t="shared" si="107"/>
        <v>26.460599999999999</v>
      </c>
      <c r="M289" s="122">
        <f t="shared" si="107"/>
        <v>26.997000000000003</v>
      </c>
      <c r="N289" s="8">
        <f t="shared" si="107"/>
        <v>27.253336516489544</v>
      </c>
    </row>
    <row r="290" spans="1:14" ht="15" x14ac:dyDescent="0.25">
      <c r="A290" s="121" t="s">
        <v>19</v>
      </c>
      <c r="B290" s="122">
        <f t="shared" ref="B290:N290" si="108">STDEV(B277:B287)</f>
        <v>0.87500125714195409</v>
      </c>
      <c r="C290" s="122">
        <f t="shared" si="108"/>
        <v>0.71406313913173458</v>
      </c>
      <c r="D290" s="122">
        <f t="shared" si="108"/>
        <v>1.0640908639146693</v>
      </c>
      <c r="E290" s="122">
        <f t="shared" si="108"/>
        <v>0.84029314329385463</v>
      </c>
      <c r="F290" s="122">
        <f t="shared" si="108"/>
        <v>0.32198158776107527</v>
      </c>
      <c r="G290" s="122">
        <f t="shared" si="108"/>
        <v>0.53506850071257828</v>
      </c>
      <c r="H290" s="122">
        <f t="shared" si="108"/>
        <v>0.41474002183812181</v>
      </c>
      <c r="I290" s="122">
        <f t="shared" si="108"/>
        <v>0.24534766391893018</v>
      </c>
      <c r="J290" s="122">
        <f t="shared" si="108"/>
        <v>0.29371455206584168</v>
      </c>
      <c r="K290" s="122">
        <f t="shared" si="108"/>
        <v>0.60896262298311554</v>
      </c>
      <c r="L290" s="122">
        <f t="shared" si="108"/>
        <v>0.27379883126120291</v>
      </c>
      <c r="M290" s="122">
        <f t="shared" si="108"/>
        <v>0.67528734624602516</v>
      </c>
      <c r="N290" s="11">
        <f t="shared" si="108"/>
        <v>0.15308006039918243</v>
      </c>
    </row>
    <row r="291" spans="1:14" ht="15" x14ac:dyDescent="0.25">
      <c r="A291" s="121" t="s">
        <v>20</v>
      </c>
      <c r="B291" s="122">
        <f t="shared" ref="B291:N291" si="109">B290/B289*100</f>
        <v>3.228906074548707</v>
      </c>
      <c r="C291" s="122">
        <f t="shared" si="109"/>
        <v>2.5908305978764852</v>
      </c>
      <c r="D291" s="122">
        <f t="shared" si="109"/>
        <v>3.7650717882493177</v>
      </c>
      <c r="E291" s="122">
        <f t="shared" si="109"/>
        <v>2.9511755862321412</v>
      </c>
      <c r="F291" s="122">
        <f t="shared" si="109"/>
        <v>1.1698272741712523</v>
      </c>
      <c r="G291" s="122">
        <f t="shared" si="109"/>
        <v>1.958459661659969</v>
      </c>
      <c r="H291" s="122">
        <f t="shared" si="109"/>
        <v>1.5226842018162257</v>
      </c>
      <c r="I291" s="122">
        <f t="shared" si="109"/>
        <v>0.90371267795145882</v>
      </c>
      <c r="J291" s="122">
        <f t="shared" si="109"/>
        <v>1.0831894338869879</v>
      </c>
      <c r="K291" s="122">
        <f t="shared" si="109"/>
        <v>2.2688743078693245</v>
      </c>
      <c r="L291" s="122">
        <f t="shared" si="109"/>
        <v>1.0347415828106805</v>
      </c>
      <c r="M291" s="122">
        <f t="shared" si="109"/>
        <v>2.5013421722636777</v>
      </c>
      <c r="N291" s="11">
        <f t="shared" si="109"/>
        <v>0.56169291531171539</v>
      </c>
    </row>
    <row r="292" spans="1:14" ht="15" x14ac:dyDescent="0.25">
      <c r="A292" s="121" t="s">
        <v>21</v>
      </c>
      <c r="B292" s="122">
        <f t="shared" ref="B292:N292" si="110">MIN(B277:B287)</f>
        <v>26.06</v>
      </c>
      <c r="C292" s="122">
        <f t="shared" si="110"/>
        <v>26.504999999999999</v>
      </c>
      <c r="D292" s="122">
        <f t="shared" si="110"/>
        <v>27.106999999999999</v>
      </c>
      <c r="E292" s="122">
        <f t="shared" si="110"/>
        <v>27.367000000000001</v>
      </c>
      <c r="F292" s="122">
        <f t="shared" si="110"/>
        <v>27.15</v>
      </c>
      <c r="G292" s="122">
        <f t="shared" si="110"/>
        <v>26.674190989372768</v>
      </c>
      <c r="H292" s="122">
        <f t="shared" si="110"/>
        <v>26.85</v>
      </c>
      <c r="I292" s="122">
        <f t="shared" si="110"/>
        <v>26.83</v>
      </c>
      <c r="J292" s="122">
        <f t="shared" si="110"/>
        <v>26.698</v>
      </c>
      <c r="K292" s="122">
        <f t="shared" si="110"/>
        <v>26.02</v>
      </c>
      <c r="L292" s="122">
        <f t="shared" si="110"/>
        <v>26.141999999999999</v>
      </c>
      <c r="M292" s="122">
        <f t="shared" si="110"/>
        <v>26.14</v>
      </c>
      <c r="N292" s="11">
        <f t="shared" si="110"/>
        <v>26.992599249114395</v>
      </c>
    </row>
    <row r="293" spans="1:14" ht="15" x14ac:dyDescent="0.25">
      <c r="A293" s="121" t="s">
        <v>22</v>
      </c>
      <c r="B293" s="122">
        <f t="shared" ref="B293:N293" si="111">MAX(B277:B287)</f>
        <v>28.7</v>
      </c>
      <c r="C293" s="122">
        <f t="shared" si="111"/>
        <v>28.45</v>
      </c>
      <c r="D293" s="122">
        <f t="shared" si="111"/>
        <v>29.66</v>
      </c>
      <c r="E293" s="122">
        <f t="shared" si="111"/>
        <v>29.5</v>
      </c>
      <c r="F293" s="122">
        <f t="shared" si="111"/>
        <v>28.131</v>
      </c>
      <c r="G293" s="122">
        <f t="shared" si="111"/>
        <v>28.05</v>
      </c>
      <c r="H293" s="122">
        <f t="shared" si="111"/>
        <v>27.96</v>
      </c>
      <c r="I293" s="122">
        <f t="shared" si="111"/>
        <v>27.600999999999999</v>
      </c>
      <c r="J293" s="122">
        <f t="shared" si="111"/>
        <v>27.47</v>
      </c>
      <c r="K293" s="122">
        <f t="shared" si="111"/>
        <v>27.61</v>
      </c>
      <c r="L293" s="122">
        <f t="shared" si="111"/>
        <v>26.76</v>
      </c>
      <c r="M293" s="122">
        <f t="shared" si="111"/>
        <v>27.95</v>
      </c>
      <c r="N293" s="11">
        <f t="shared" si="111"/>
        <v>27.367249999999999</v>
      </c>
    </row>
    <row r="294" spans="1:14" ht="15" x14ac:dyDescent="0.25">
      <c r="A294" s="121" t="s">
        <v>23</v>
      </c>
      <c r="B294" s="122">
        <f t="shared" ref="B294:N294" si="112">QUARTILE(B277:B287,1)</f>
        <v>26.762250000000002</v>
      </c>
      <c r="C294" s="122">
        <f t="shared" si="112"/>
        <v>27.196249999999999</v>
      </c>
      <c r="D294" s="122">
        <f t="shared" si="112"/>
        <v>27.55125</v>
      </c>
      <c r="E294" s="122">
        <f t="shared" si="112"/>
        <v>27.896250000000002</v>
      </c>
      <c r="F294" s="122">
        <f t="shared" si="112"/>
        <v>27.343</v>
      </c>
      <c r="G294" s="122">
        <f t="shared" si="112"/>
        <v>26.918500000000002</v>
      </c>
      <c r="H294" s="122">
        <f t="shared" si="112"/>
        <v>26.920500000000001</v>
      </c>
      <c r="I294" s="122">
        <f t="shared" si="112"/>
        <v>27.000499999999999</v>
      </c>
      <c r="J294" s="122">
        <f t="shared" si="112"/>
        <v>26.939999999999998</v>
      </c>
      <c r="K294" s="122">
        <f t="shared" si="112"/>
        <v>26.348500000000001</v>
      </c>
      <c r="L294" s="122">
        <f t="shared" si="112"/>
        <v>26.29</v>
      </c>
      <c r="M294" s="122">
        <f t="shared" si="112"/>
        <v>26.629000000000001</v>
      </c>
      <c r="N294" s="11">
        <f t="shared" si="112"/>
        <v>27.244166666666668</v>
      </c>
    </row>
    <row r="295" spans="1:14" ht="15" x14ac:dyDescent="0.25">
      <c r="A295" s="121" t="s">
        <v>24</v>
      </c>
      <c r="B295" s="122">
        <f t="shared" ref="B295:N295" si="113">QUARTILE(B277:B287,2)</f>
        <v>26.999000000000002</v>
      </c>
      <c r="C295" s="122">
        <f t="shared" si="113"/>
        <v>27.578499999999998</v>
      </c>
      <c r="D295" s="122">
        <f t="shared" si="113"/>
        <v>27.913</v>
      </c>
      <c r="E295" s="122">
        <f t="shared" si="113"/>
        <v>28.515000000000001</v>
      </c>
      <c r="F295" s="122">
        <f t="shared" si="113"/>
        <v>27.4</v>
      </c>
      <c r="G295" s="122">
        <f t="shared" si="113"/>
        <v>27.291</v>
      </c>
      <c r="H295" s="122">
        <f t="shared" si="113"/>
        <v>27.05</v>
      </c>
      <c r="I295" s="122">
        <f t="shared" si="113"/>
        <v>27.17</v>
      </c>
      <c r="J295" s="122">
        <f t="shared" si="113"/>
        <v>27.042999999999999</v>
      </c>
      <c r="K295" s="122">
        <f t="shared" si="113"/>
        <v>26.94</v>
      </c>
      <c r="L295" s="122">
        <f t="shared" si="113"/>
        <v>26.38</v>
      </c>
      <c r="M295" s="122">
        <f t="shared" si="113"/>
        <v>27.065999999999999</v>
      </c>
      <c r="N295" s="11">
        <f t="shared" si="113"/>
        <v>27.315166666666666</v>
      </c>
    </row>
    <row r="296" spans="1:14" ht="15" x14ac:dyDescent="0.25">
      <c r="A296" s="121" t="s">
        <v>25</v>
      </c>
      <c r="B296" s="122">
        <f t="shared" ref="B296:N296" si="114">QUARTILE(B277:B287,3)</f>
        <v>27.114250000000002</v>
      </c>
      <c r="C296" s="122">
        <f t="shared" si="114"/>
        <v>28.03425</v>
      </c>
      <c r="D296" s="122">
        <f t="shared" si="114"/>
        <v>29.140250000000002</v>
      </c>
      <c r="E296" s="122">
        <f t="shared" si="114"/>
        <v>29.06775</v>
      </c>
      <c r="F296" s="122">
        <f t="shared" si="114"/>
        <v>27.65</v>
      </c>
      <c r="G296" s="122">
        <f t="shared" si="114"/>
        <v>27.697000000000003</v>
      </c>
      <c r="H296" s="122">
        <f t="shared" si="114"/>
        <v>27.480499999999999</v>
      </c>
      <c r="I296" s="122">
        <f t="shared" si="114"/>
        <v>27.22</v>
      </c>
      <c r="J296" s="122">
        <f t="shared" si="114"/>
        <v>27.359500000000001</v>
      </c>
      <c r="K296" s="122">
        <f t="shared" si="114"/>
        <v>27.305999999999997</v>
      </c>
      <c r="L296" s="122">
        <f t="shared" si="114"/>
        <v>26.731000000000002</v>
      </c>
      <c r="M296" s="122">
        <f t="shared" si="114"/>
        <v>27.2</v>
      </c>
      <c r="N296" s="11">
        <f t="shared" si="114"/>
        <v>27.347499999999997</v>
      </c>
    </row>
    <row r="297" spans="1:14" ht="14.25" x14ac:dyDescent="0.2">
      <c r="A297" s="29"/>
      <c r="B297" s="124"/>
      <c r="C297" s="124"/>
      <c r="D297" s="124"/>
      <c r="E297" s="124"/>
      <c r="F297" s="124"/>
      <c r="G297" s="124"/>
      <c r="H297" s="124"/>
      <c r="I297" s="124"/>
      <c r="J297" s="124"/>
      <c r="K297" s="124"/>
      <c r="L297" s="124"/>
      <c r="M297" s="124"/>
    </row>
    <row r="298" spans="1:14" ht="14.25" x14ac:dyDescent="0.2">
      <c r="B298" s="98"/>
      <c r="C298" s="98"/>
      <c r="D298" s="98"/>
      <c r="E298" s="98"/>
      <c r="F298" s="98"/>
      <c r="G298" s="98"/>
      <c r="H298" s="98"/>
      <c r="I298" s="98"/>
      <c r="J298" s="98"/>
      <c r="K298" s="98"/>
      <c r="L298" s="98"/>
      <c r="M298" s="98"/>
    </row>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98"/>
  <sheetViews>
    <sheetView zoomScale="75" zoomScaleNormal="75" workbookViewId="0">
      <pane ySplit="2" topLeftCell="A51" activePane="bottomLeft" state="frozen"/>
      <selection pane="bottomLeft" activeCell="N80" sqref="N80"/>
    </sheetView>
  </sheetViews>
  <sheetFormatPr defaultRowHeight="12.75" x14ac:dyDescent="0.2"/>
  <cols>
    <col min="3" max="3" width="9.140625" style="41" bestFit="1" customWidth="1"/>
    <col min="4" max="4" width="9.140625" style="36"/>
    <col min="11" max="11" width="10.28515625" bestFit="1" customWidth="1"/>
    <col min="12" max="12" width="10.28515625" style="39" bestFit="1" customWidth="1"/>
    <col min="13" max="13" width="9.28515625" bestFit="1" customWidth="1"/>
    <col min="14" max="14" width="10" bestFit="1" customWidth="1"/>
    <col min="33" max="33" width="9.140625" style="72"/>
    <col min="34" max="34" width="60" style="71" customWidth="1"/>
  </cols>
  <sheetData>
    <row r="1" spans="1:35" s="67" customFormat="1" ht="15" x14ac:dyDescent="0.25">
      <c r="A1" s="66" t="s">
        <v>122</v>
      </c>
      <c r="B1" s="66" t="s">
        <v>123</v>
      </c>
      <c r="C1" s="13" t="s">
        <v>49</v>
      </c>
      <c r="D1" s="147" t="s">
        <v>110</v>
      </c>
      <c r="E1" s="66" t="s">
        <v>125</v>
      </c>
      <c r="F1" s="66" t="s">
        <v>126</v>
      </c>
      <c r="G1" s="66" t="s">
        <v>127</v>
      </c>
      <c r="H1" s="66" t="s">
        <v>128</v>
      </c>
      <c r="I1" s="66" t="s">
        <v>161</v>
      </c>
      <c r="J1" s="66" t="s">
        <v>129</v>
      </c>
      <c r="K1" s="66" t="s">
        <v>130</v>
      </c>
      <c r="L1" s="116" t="s">
        <v>131</v>
      </c>
      <c r="M1" s="66" t="s">
        <v>132</v>
      </c>
      <c r="N1" s="66" t="s">
        <v>146</v>
      </c>
      <c r="O1" s="66" t="s">
        <v>133</v>
      </c>
      <c r="Q1" s="67" t="s">
        <v>160</v>
      </c>
      <c r="AG1" s="70"/>
      <c r="AH1" s="70"/>
    </row>
    <row r="2" spans="1:35" s="67" customFormat="1" ht="17.25" x14ac:dyDescent="0.25">
      <c r="A2" s="66"/>
      <c r="B2" s="66"/>
      <c r="C2" s="40"/>
      <c r="D2" s="147"/>
      <c r="E2" s="66" t="s">
        <v>144</v>
      </c>
      <c r="F2" s="66" t="s">
        <v>144</v>
      </c>
      <c r="G2" s="66" t="s">
        <v>144</v>
      </c>
      <c r="H2" s="66" t="s">
        <v>144</v>
      </c>
      <c r="I2" s="66" t="s">
        <v>144</v>
      </c>
      <c r="J2" s="66" t="s">
        <v>38</v>
      </c>
      <c r="K2" s="66" t="s">
        <v>144</v>
      </c>
      <c r="L2" s="116" t="s">
        <v>144</v>
      </c>
      <c r="M2" s="66" t="s">
        <v>144</v>
      </c>
      <c r="N2" s="66" t="s">
        <v>144</v>
      </c>
      <c r="O2" s="66" t="s">
        <v>38</v>
      </c>
      <c r="AG2" s="70"/>
      <c r="AH2" s="70"/>
    </row>
    <row r="3" spans="1:35" ht="14.25" x14ac:dyDescent="0.2">
      <c r="A3" s="98">
        <v>2015</v>
      </c>
      <c r="B3" s="98">
        <v>5</v>
      </c>
      <c r="C3" s="141">
        <f t="shared" ref="C3:C66" si="0">A3+(B3-1)/12</f>
        <v>2015.3333333333333</v>
      </c>
      <c r="D3" s="91">
        <v>0.152</v>
      </c>
      <c r="E3" s="100">
        <v>421.3</v>
      </c>
      <c r="F3" s="100">
        <v>172.76</v>
      </c>
      <c r="G3" s="100">
        <v>-38.57</v>
      </c>
      <c r="H3" s="100">
        <v>107.26</v>
      </c>
      <c r="I3" s="100">
        <v>145.84</v>
      </c>
      <c r="J3" s="100">
        <v>25.85</v>
      </c>
      <c r="K3" s="100">
        <v>-32.17</v>
      </c>
      <c r="L3" s="101">
        <v>6.4</v>
      </c>
      <c r="M3" s="100">
        <v>459.9</v>
      </c>
      <c r="N3" s="100">
        <v>26.92</v>
      </c>
      <c r="O3" s="100">
        <v>27.15</v>
      </c>
      <c r="AG3" s="72" t="s">
        <v>157</v>
      </c>
      <c r="AH3" s="72" t="s">
        <v>158</v>
      </c>
    </row>
    <row r="4" spans="1:35" ht="14.25" x14ac:dyDescent="0.2">
      <c r="A4" s="98">
        <v>2015</v>
      </c>
      <c r="B4" s="98">
        <v>6</v>
      </c>
      <c r="C4" s="141">
        <f t="shared" si="0"/>
        <v>2015.4166666666667</v>
      </c>
      <c r="D4" s="91">
        <v>0.16500000000000001</v>
      </c>
      <c r="E4" s="100">
        <v>421.2</v>
      </c>
      <c r="F4" s="100">
        <v>179.46</v>
      </c>
      <c r="G4" s="100">
        <v>-44.99</v>
      </c>
      <c r="H4" s="100">
        <v>103.58</v>
      </c>
      <c r="I4" s="100">
        <v>148.5</v>
      </c>
      <c r="J4" s="100">
        <v>26.62</v>
      </c>
      <c r="K4" s="100">
        <v>-37.130000000000003</v>
      </c>
      <c r="L4" s="101">
        <v>7.86</v>
      </c>
      <c r="M4" s="100">
        <v>466.17</v>
      </c>
      <c r="N4" s="100">
        <v>30.87</v>
      </c>
      <c r="O4" s="100">
        <v>28.05</v>
      </c>
      <c r="AG4" s="74" t="s">
        <v>124</v>
      </c>
      <c r="AH4" s="73" t="s">
        <v>110</v>
      </c>
      <c r="AI4" s="16"/>
    </row>
    <row r="5" spans="1:35" ht="15" customHeight="1" x14ac:dyDescent="0.3">
      <c r="A5" s="98">
        <v>2015</v>
      </c>
      <c r="B5" s="98">
        <v>7</v>
      </c>
      <c r="C5" s="141">
        <f t="shared" si="0"/>
        <v>2015.5</v>
      </c>
      <c r="D5" s="91">
        <v>0.14699999999999999</v>
      </c>
      <c r="E5" s="100">
        <v>426</v>
      </c>
      <c r="F5" s="100">
        <v>153.47</v>
      </c>
      <c r="G5" s="100">
        <v>-32.090000000000003</v>
      </c>
      <c r="H5" s="100">
        <v>96.99</v>
      </c>
      <c r="I5" s="100">
        <v>129.08000000000001</v>
      </c>
      <c r="J5" s="100">
        <v>25.77</v>
      </c>
      <c r="K5" s="100">
        <v>-26.91</v>
      </c>
      <c r="L5" s="101">
        <v>5.18</v>
      </c>
      <c r="M5" s="100">
        <v>458.13</v>
      </c>
      <c r="N5" s="100">
        <v>24.39</v>
      </c>
      <c r="O5" s="100">
        <v>26.94</v>
      </c>
      <c r="AG5" s="74" t="s">
        <v>125</v>
      </c>
      <c r="AH5" s="72" t="s">
        <v>159</v>
      </c>
      <c r="AI5" s="16"/>
    </row>
    <row r="6" spans="1:35" ht="14.25" x14ac:dyDescent="0.2">
      <c r="A6" s="98">
        <v>2015</v>
      </c>
      <c r="B6" s="98">
        <v>8</v>
      </c>
      <c r="C6" s="141">
        <f t="shared" si="0"/>
        <v>2015.5833333333333</v>
      </c>
      <c r="D6" s="91">
        <v>0.156</v>
      </c>
      <c r="E6" s="100">
        <v>427.1</v>
      </c>
      <c r="F6" s="100">
        <v>154.86000000000001</v>
      </c>
      <c r="G6" s="100">
        <v>-30.58</v>
      </c>
      <c r="H6" s="100">
        <v>99.14</v>
      </c>
      <c r="I6" s="100">
        <v>129.72999999999999</v>
      </c>
      <c r="J6" s="100">
        <v>26.05</v>
      </c>
      <c r="K6" s="100">
        <v>-27.65</v>
      </c>
      <c r="L6" s="101">
        <v>2.94</v>
      </c>
      <c r="M6" s="100">
        <v>457.65</v>
      </c>
      <c r="N6" s="100">
        <v>25.13</v>
      </c>
      <c r="O6" s="100">
        <v>27.22</v>
      </c>
      <c r="AG6" s="74" t="s">
        <v>126</v>
      </c>
      <c r="AH6" s="73" t="s">
        <v>112</v>
      </c>
      <c r="AI6" s="16"/>
    </row>
    <row r="7" spans="1:35" ht="14.25" x14ac:dyDescent="0.2">
      <c r="A7" s="98">
        <v>2015</v>
      </c>
      <c r="B7" s="98">
        <v>9</v>
      </c>
      <c r="C7" s="141">
        <f t="shared" si="0"/>
        <v>2015.6666666666667</v>
      </c>
      <c r="D7" s="91">
        <v>0.152</v>
      </c>
      <c r="E7" s="100">
        <v>428.9</v>
      </c>
      <c r="F7" s="100">
        <v>147.38</v>
      </c>
      <c r="G7" s="100">
        <v>-28.8</v>
      </c>
      <c r="H7" s="100">
        <v>95.33</v>
      </c>
      <c r="I7" s="100">
        <v>124.13</v>
      </c>
      <c r="J7" s="100">
        <v>26.04</v>
      </c>
      <c r="K7" s="100">
        <v>-25.81</v>
      </c>
      <c r="L7" s="101">
        <v>2.99</v>
      </c>
      <c r="M7" s="100">
        <v>457.69</v>
      </c>
      <c r="N7" s="100">
        <v>23.26</v>
      </c>
      <c r="O7" s="100">
        <v>27.47</v>
      </c>
      <c r="AG7" s="74" t="s">
        <v>127</v>
      </c>
      <c r="AH7" s="73" t="s">
        <v>113</v>
      </c>
      <c r="AI7" s="16"/>
    </row>
    <row r="8" spans="1:35" ht="14.25" x14ac:dyDescent="0.2">
      <c r="A8" s="98">
        <v>2015</v>
      </c>
      <c r="B8" s="98">
        <v>10</v>
      </c>
      <c r="C8" s="141">
        <f t="shared" si="0"/>
        <v>2015.75</v>
      </c>
      <c r="D8" s="91">
        <v>0.16500000000000001</v>
      </c>
      <c r="E8" s="100">
        <v>423.4</v>
      </c>
      <c r="F8" s="100">
        <v>152.77000000000001</v>
      </c>
      <c r="G8" s="100">
        <v>-34.31</v>
      </c>
      <c r="H8" s="100">
        <v>92.91</v>
      </c>
      <c r="I8" s="100">
        <v>127.22</v>
      </c>
      <c r="J8" s="100">
        <v>25.97</v>
      </c>
      <c r="K8" s="100">
        <v>-30.91</v>
      </c>
      <c r="L8" s="101">
        <v>3.4</v>
      </c>
      <c r="M8" s="100">
        <v>457.67</v>
      </c>
      <c r="N8" s="100">
        <v>25.55</v>
      </c>
      <c r="O8" s="100">
        <v>27.24</v>
      </c>
      <c r="AG8" s="74" t="s">
        <v>161</v>
      </c>
      <c r="AH8" s="73" t="s">
        <v>115</v>
      </c>
      <c r="AI8" s="16"/>
    </row>
    <row r="9" spans="1:35" ht="14.25" x14ac:dyDescent="0.2">
      <c r="A9" s="98">
        <v>2015</v>
      </c>
      <c r="B9" s="98">
        <v>11</v>
      </c>
      <c r="C9" s="141">
        <f t="shared" si="0"/>
        <v>2015.8333333333333</v>
      </c>
      <c r="D9" s="91">
        <v>0.17</v>
      </c>
      <c r="E9" s="100">
        <v>419.6</v>
      </c>
      <c r="F9" s="100">
        <v>152.72</v>
      </c>
      <c r="G9" s="100">
        <v>-36.26</v>
      </c>
      <c r="H9" s="100">
        <v>90.21</v>
      </c>
      <c r="I9" s="100">
        <v>126.48</v>
      </c>
      <c r="J9" s="100">
        <v>25.65</v>
      </c>
      <c r="K9" s="100">
        <v>-32.71</v>
      </c>
      <c r="L9" s="101">
        <v>3.55</v>
      </c>
      <c r="M9" s="100">
        <v>455.9</v>
      </c>
      <c r="N9" s="100">
        <v>26.24</v>
      </c>
      <c r="O9" s="100">
        <v>26.76</v>
      </c>
      <c r="AG9" s="74" t="s">
        <v>128</v>
      </c>
      <c r="AH9" s="73" t="s">
        <v>114</v>
      </c>
      <c r="AI9" s="16"/>
    </row>
    <row r="10" spans="1:35" ht="14.25" x14ac:dyDescent="0.2">
      <c r="A10" s="98">
        <v>2015</v>
      </c>
      <c r="B10" s="98">
        <v>12</v>
      </c>
      <c r="C10" s="141">
        <f t="shared" si="0"/>
        <v>2015.9166666666667</v>
      </c>
      <c r="D10" s="91">
        <v>0.182</v>
      </c>
      <c r="E10" s="100">
        <v>414.6</v>
      </c>
      <c r="F10" s="100">
        <v>177.67</v>
      </c>
      <c r="G10" s="100">
        <v>-48.04</v>
      </c>
      <c r="H10" s="100">
        <v>96</v>
      </c>
      <c r="I10" s="100">
        <v>144.04</v>
      </c>
      <c r="J10" s="100">
        <v>26.47</v>
      </c>
      <c r="K10" s="100">
        <v>-42.77</v>
      </c>
      <c r="L10" s="101">
        <v>5.27</v>
      </c>
      <c r="M10" s="100">
        <v>462.61</v>
      </c>
      <c r="N10" s="100">
        <v>33.630000000000003</v>
      </c>
      <c r="O10" s="100">
        <v>27.95</v>
      </c>
      <c r="AG10" s="74" t="s">
        <v>129</v>
      </c>
      <c r="AH10" s="73" t="s">
        <v>116</v>
      </c>
      <c r="AI10" s="16"/>
    </row>
    <row r="11" spans="1:35" ht="14.25" x14ac:dyDescent="0.2">
      <c r="A11" s="98">
        <v>2016</v>
      </c>
      <c r="B11" s="98">
        <v>1</v>
      </c>
      <c r="C11" s="141">
        <f t="shared" si="0"/>
        <v>2016</v>
      </c>
      <c r="D11" s="91">
        <v>0.20300000000000001</v>
      </c>
      <c r="E11" s="100">
        <v>396.4</v>
      </c>
      <c r="F11" s="100">
        <v>207.38</v>
      </c>
      <c r="G11" s="100">
        <v>-71</v>
      </c>
      <c r="H11" s="100">
        <v>94.26</v>
      </c>
      <c r="I11" s="100">
        <v>165.26</v>
      </c>
      <c r="J11" s="100">
        <v>25.93</v>
      </c>
      <c r="K11" s="100">
        <v>-57.74</v>
      </c>
      <c r="L11" s="101">
        <v>13.26</v>
      </c>
      <c r="M11" s="100">
        <v>467.38</v>
      </c>
      <c r="N11" s="100">
        <v>42.12</v>
      </c>
      <c r="O11" s="100">
        <v>28.7</v>
      </c>
      <c r="AG11" s="74" t="s">
        <v>130</v>
      </c>
      <c r="AH11" s="73" t="s">
        <v>117</v>
      </c>
      <c r="AI11" s="16"/>
    </row>
    <row r="12" spans="1:35" ht="14.25" x14ac:dyDescent="0.2">
      <c r="A12" s="98">
        <v>2016</v>
      </c>
      <c r="B12" s="98">
        <v>2</v>
      </c>
      <c r="C12" s="141">
        <f t="shared" si="0"/>
        <v>2016.0833333333333</v>
      </c>
      <c r="D12" s="91">
        <v>0.188</v>
      </c>
      <c r="E12" s="100">
        <v>401.4</v>
      </c>
      <c r="F12" s="100">
        <v>203.44</v>
      </c>
      <c r="G12" s="100">
        <v>-65.45</v>
      </c>
      <c r="H12" s="100">
        <v>98.32</v>
      </c>
      <c r="I12" s="100">
        <v>163.77000000000001</v>
      </c>
      <c r="J12" s="100">
        <v>25.74</v>
      </c>
      <c r="K12" s="100">
        <v>-51.53</v>
      </c>
      <c r="L12" s="101">
        <v>13.92</v>
      </c>
      <c r="M12" s="100">
        <v>466.84</v>
      </c>
      <c r="N12" s="100">
        <v>39.67</v>
      </c>
      <c r="O12" s="100">
        <v>28.45</v>
      </c>
      <c r="AG12" s="74" t="s">
        <v>131</v>
      </c>
      <c r="AH12" s="73" t="s">
        <v>118</v>
      </c>
      <c r="AI12" s="16"/>
    </row>
    <row r="13" spans="1:35" ht="14.25" x14ac:dyDescent="0.2">
      <c r="A13" s="98">
        <v>2016</v>
      </c>
      <c r="B13" s="98">
        <v>3</v>
      </c>
      <c r="C13" s="141">
        <f t="shared" si="0"/>
        <v>2016.1666666666667</v>
      </c>
      <c r="D13" s="91">
        <v>0.188</v>
      </c>
      <c r="E13" s="100">
        <v>401</v>
      </c>
      <c r="F13" s="100">
        <v>211.89</v>
      </c>
      <c r="G13" s="100">
        <v>-73.36</v>
      </c>
      <c r="H13" s="100">
        <v>96.86</v>
      </c>
      <c r="I13" s="100">
        <v>170.23</v>
      </c>
      <c r="J13" s="100">
        <v>26.14</v>
      </c>
      <c r="K13" s="100">
        <v>-54.51</v>
      </c>
      <c r="L13" s="101">
        <v>18.850000000000001</v>
      </c>
      <c r="M13" s="100">
        <v>474.32</v>
      </c>
      <c r="N13" s="100">
        <v>41.66</v>
      </c>
      <c r="O13" s="100">
        <v>29.46</v>
      </c>
      <c r="AG13" s="74" t="s">
        <v>146</v>
      </c>
      <c r="AH13" s="73" t="s">
        <v>120</v>
      </c>
      <c r="AI13" s="16"/>
    </row>
    <row r="14" spans="1:35" ht="14.25" x14ac:dyDescent="0.2">
      <c r="A14" s="98">
        <v>2016</v>
      </c>
      <c r="B14" s="98">
        <v>4</v>
      </c>
      <c r="C14" s="141">
        <f t="shared" si="0"/>
        <v>2016.25</v>
      </c>
      <c r="D14" s="91">
        <v>0.17100000000000001</v>
      </c>
      <c r="E14" s="100">
        <v>412.6</v>
      </c>
      <c r="F14" s="100">
        <v>204.54</v>
      </c>
      <c r="G14" s="100">
        <v>-61.77</v>
      </c>
      <c r="H14" s="100">
        <v>105.24</v>
      </c>
      <c r="I14" s="100">
        <v>167.01</v>
      </c>
      <c r="J14" s="100">
        <v>26.67</v>
      </c>
      <c r="K14" s="100">
        <v>-46.08</v>
      </c>
      <c r="L14" s="101">
        <v>15.69</v>
      </c>
      <c r="M14" s="100">
        <v>474.37</v>
      </c>
      <c r="N14" s="100">
        <v>37.53</v>
      </c>
      <c r="O14" s="100">
        <v>29.5</v>
      </c>
      <c r="AG14" s="74" t="s">
        <v>132</v>
      </c>
      <c r="AH14" s="73" t="s">
        <v>119</v>
      </c>
      <c r="AI14" s="16"/>
    </row>
    <row r="15" spans="1:35" ht="14.25" x14ac:dyDescent="0.2">
      <c r="A15" s="98">
        <v>2016</v>
      </c>
      <c r="B15" s="98">
        <v>5</v>
      </c>
      <c r="C15" s="141">
        <f t="shared" si="0"/>
        <v>2016.3333333333333</v>
      </c>
      <c r="D15" s="91">
        <v>0.14299999999999999</v>
      </c>
      <c r="E15" s="100">
        <v>427.3</v>
      </c>
      <c r="F15" s="100">
        <v>160.41</v>
      </c>
      <c r="G15" s="100">
        <v>-33.479999999999997</v>
      </c>
      <c r="H15" s="100">
        <v>102.64</v>
      </c>
      <c r="I15" s="100">
        <v>136.11000000000001</v>
      </c>
      <c r="J15" s="100">
        <v>26.32</v>
      </c>
      <c r="K15" s="100">
        <v>-29.11</v>
      </c>
      <c r="L15" s="101">
        <v>4.37</v>
      </c>
      <c r="M15" s="100">
        <v>460.77</v>
      </c>
      <c r="N15" s="100">
        <v>24.29</v>
      </c>
      <c r="O15" s="100">
        <v>27.65</v>
      </c>
      <c r="AG15" s="74" t="s">
        <v>133</v>
      </c>
      <c r="AH15" s="73" t="s">
        <v>121</v>
      </c>
      <c r="AI15" s="16"/>
    </row>
    <row r="16" spans="1:35" ht="14.25" x14ac:dyDescent="0.2">
      <c r="A16" s="98">
        <v>2016</v>
      </c>
      <c r="B16" s="98">
        <v>6</v>
      </c>
      <c r="C16" s="141">
        <f t="shared" si="0"/>
        <v>2016.4166666666667</v>
      </c>
      <c r="D16" s="91">
        <v>0.13900000000000001</v>
      </c>
      <c r="E16" s="100">
        <v>420.9</v>
      </c>
      <c r="F16" s="100">
        <v>149.55000000000001</v>
      </c>
      <c r="G16" s="100">
        <v>-36</v>
      </c>
      <c r="H16" s="100">
        <v>91.39</v>
      </c>
      <c r="I16" s="100">
        <v>127.39</v>
      </c>
      <c r="J16" s="100">
        <v>25.89</v>
      </c>
      <c r="K16" s="100">
        <v>-32.86</v>
      </c>
      <c r="L16" s="101">
        <v>3.13</v>
      </c>
      <c r="M16" s="100">
        <v>456.92</v>
      </c>
      <c r="N16" s="100">
        <v>22.16</v>
      </c>
      <c r="O16" s="100">
        <v>27.98</v>
      </c>
    </row>
    <row r="17" spans="1:15" ht="14.25" x14ac:dyDescent="0.2">
      <c r="A17" s="98">
        <v>2016</v>
      </c>
      <c r="B17" s="98">
        <v>7</v>
      </c>
      <c r="C17" s="141">
        <f t="shared" si="0"/>
        <v>2016.5</v>
      </c>
      <c r="D17" s="91">
        <v>0.14499999999999999</v>
      </c>
      <c r="E17" s="100">
        <v>426.5</v>
      </c>
      <c r="F17" s="100">
        <v>122.88</v>
      </c>
      <c r="G17" s="100">
        <v>-26.59</v>
      </c>
      <c r="H17" s="100">
        <v>78.09</v>
      </c>
      <c r="I17" s="100">
        <v>104.68</v>
      </c>
      <c r="J17" s="100">
        <v>25.32</v>
      </c>
      <c r="K17" s="100">
        <v>-23.7</v>
      </c>
      <c r="L17" s="101">
        <v>2.89</v>
      </c>
      <c r="M17" s="100">
        <v>453.11</v>
      </c>
      <c r="N17" s="100">
        <v>18.2</v>
      </c>
      <c r="O17" s="100">
        <v>27.96</v>
      </c>
    </row>
    <row r="18" spans="1:15" ht="14.25" x14ac:dyDescent="0.2">
      <c r="A18" s="98">
        <v>2016</v>
      </c>
      <c r="B18" s="98">
        <v>8</v>
      </c>
      <c r="C18" s="141">
        <f t="shared" si="0"/>
        <v>2016.5833333333333</v>
      </c>
      <c r="D18" s="91">
        <v>0.16300000000000001</v>
      </c>
      <c r="E18" s="100">
        <v>426.7</v>
      </c>
      <c r="F18" s="100">
        <v>142.21</v>
      </c>
      <c r="G18" s="100">
        <v>-28.42</v>
      </c>
      <c r="H18" s="100">
        <v>90.16</v>
      </c>
      <c r="I18" s="100">
        <v>118.58</v>
      </c>
      <c r="J18" s="100">
        <v>25.83</v>
      </c>
      <c r="K18" s="100">
        <v>-26.59</v>
      </c>
      <c r="L18" s="101">
        <v>1.83</v>
      </c>
      <c r="M18" s="100">
        <v>455.16</v>
      </c>
      <c r="N18" s="100">
        <v>23.64</v>
      </c>
      <c r="O18" s="100">
        <v>27.22</v>
      </c>
    </row>
    <row r="19" spans="1:15" ht="14.25" x14ac:dyDescent="0.2">
      <c r="A19" s="98">
        <v>2016</v>
      </c>
      <c r="B19" s="98">
        <v>9</v>
      </c>
      <c r="C19" s="141">
        <f t="shared" si="0"/>
        <v>2016.6666666666667</v>
      </c>
      <c r="D19" s="91">
        <v>0.16200000000000001</v>
      </c>
      <c r="E19" s="100">
        <v>421.9</v>
      </c>
      <c r="F19" s="100">
        <v>136.22999999999999</v>
      </c>
      <c r="G19" s="100">
        <v>-29.85</v>
      </c>
      <c r="H19" s="100">
        <v>83.96</v>
      </c>
      <c r="I19" s="100">
        <v>113.81</v>
      </c>
      <c r="J19" s="100">
        <v>25.28</v>
      </c>
      <c r="K19" s="100">
        <v>-28.2</v>
      </c>
      <c r="L19" s="101">
        <v>1.65</v>
      </c>
      <c r="M19" s="100">
        <v>451.71</v>
      </c>
      <c r="N19" s="100">
        <v>22.42</v>
      </c>
      <c r="O19" s="100">
        <v>27.04</v>
      </c>
    </row>
    <row r="20" spans="1:15" ht="14.25" x14ac:dyDescent="0.2">
      <c r="A20" s="98">
        <v>2016</v>
      </c>
      <c r="B20" s="98">
        <v>10</v>
      </c>
      <c r="C20" s="141">
        <f t="shared" si="0"/>
        <v>2016.75</v>
      </c>
      <c r="D20" s="91">
        <v>0.16300000000000001</v>
      </c>
      <c r="E20" s="100">
        <v>420.7</v>
      </c>
      <c r="F20" s="100">
        <v>142.54</v>
      </c>
      <c r="G20" s="100">
        <v>-31.02</v>
      </c>
      <c r="H20" s="100">
        <v>87.59</v>
      </c>
      <c r="I20" s="100">
        <v>118.61</v>
      </c>
      <c r="J20" s="100">
        <v>25.16</v>
      </c>
      <c r="K20" s="100">
        <v>-28.64</v>
      </c>
      <c r="L20" s="101">
        <v>2.38</v>
      </c>
      <c r="M20" s="100">
        <v>451.72</v>
      </c>
      <c r="N20" s="100">
        <v>23.93</v>
      </c>
      <c r="O20" s="100">
        <v>26.02</v>
      </c>
    </row>
    <row r="21" spans="1:15" ht="14.25" x14ac:dyDescent="0.2">
      <c r="A21" s="98">
        <v>2016</v>
      </c>
      <c r="B21" s="98">
        <v>11</v>
      </c>
      <c r="C21" s="141">
        <f t="shared" si="0"/>
        <v>2016.8333333333333</v>
      </c>
      <c r="D21" s="91">
        <v>0.156</v>
      </c>
      <c r="E21" s="100">
        <v>426.5</v>
      </c>
      <c r="F21" s="100">
        <v>122.51</v>
      </c>
      <c r="G21" s="100">
        <v>-20.48</v>
      </c>
      <c r="H21" s="100">
        <v>82.39</v>
      </c>
      <c r="I21" s="100">
        <v>102.87</v>
      </c>
      <c r="J21" s="100">
        <v>24.28</v>
      </c>
      <c r="K21" s="100">
        <v>-17.45</v>
      </c>
      <c r="L21" s="101">
        <v>3.02</v>
      </c>
      <c r="M21" s="100">
        <v>446.99</v>
      </c>
      <c r="N21" s="100">
        <v>19.649999999999999</v>
      </c>
      <c r="O21" s="100"/>
    </row>
    <row r="22" spans="1:15" ht="14.25" x14ac:dyDescent="0.2">
      <c r="A22" s="98">
        <v>2016</v>
      </c>
      <c r="B22" s="98">
        <v>12</v>
      </c>
      <c r="C22" s="141">
        <f t="shared" si="0"/>
        <v>2016.9166666666667</v>
      </c>
      <c r="D22" s="91">
        <v>0.17599999999999999</v>
      </c>
      <c r="E22" s="100">
        <v>411.9</v>
      </c>
      <c r="F22" s="100">
        <v>163.74</v>
      </c>
      <c r="G22" s="100">
        <v>-40.26</v>
      </c>
      <c r="H22" s="100">
        <v>94</v>
      </c>
      <c r="I22" s="100">
        <v>134.26</v>
      </c>
      <c r="J22" s="100">
        <v>25.23</v>
      </c>
      <c r="K22" s="100">
        <v>-37.840000000000003</v>
      </c>
      <c r="L22" s="101">
        <v>2.42</v>
      </c>
      <c r="M22" s="100">
        <v>452.12</v>
      </c>
      <c r="N22" s="100">
        <v>29.49</v>
      </c>
      <c r="O22" s="100"/>
    </row>
    <row r="23" spans="1:15" ht="14.25" x14ac:dyDescent="0.2">
      <c r="A23" s="98">
        <v>2017</v>
      </c>
      <c r="B23" s="98">
        <v>1</v>
      </c>
      <c r="C23" s="141">
        <f t="shared" si="0"/>
        <v>2017</v>
      </c>
      <c r="D23" s="91">
        <v>0.20300000000000001</v>
      </c>
      <c r="E23" s="100">
        <v>388.4</v>
      </c>
      <c r="F23" s="100">
        <v>218.08</v>
      </c>
      <c r="G23" s="100">
        <v>-72.64</v>
      </c>
      <c r="H23" s="100">
        <v>101.53</v>
      </c>
      <c r="I23" s="100">
        <v>174.16</v>
      </c>
      <c r="J23" s="100">
        <v>25.22</v>
      </c>
      <c r="K23" s="100">
        <v>-61.38</v>
      </c>
      <c r="L23" s="101">
        <v>11.26</v>
      </c>
      <c r="M23" s="100">
        <v>461.07</v>
      </c>
      <c r="N23" s="100">
        <v>43.91</v>
      </c>
      <c r="O23" s="100">
        <v>26.91</v>
      </c>
    </row>
    <row r="24" spans="1:15" ht="14.25" x14ac:dyDescent="0.2">
      <c r="A24" s="98">
        <v>2017</v>
      </c>
      <c r="B24" s="98">
        <v>2</v>
      </c>
      <c r="C24" s="141">
        <f t="shared" si="0"/>
        <v>2017.0833333333333</v>
      </c>
      <c r="D24" s="91">
        <v>0.19700000000000001</v>
      </c>
      <c r="E24" s="100">
        <v>395.3</v>
      </c>
      <c r="F24" s="100">
        <v>212.19</v>
      </c>
      <c r="G24" s="100">
        <v>-68.59</v>
      </c>
      <c r="H24" s="100">
        <v>100.71</v>
      </c>
      <c r="I24" s="100">
        <v>169.3</v>
      </c>
      <c r="J24" s="100">
        <v>25.4</v>
      </c>
      <c r="K24" s="100">
        <v>-55.5</v>
      </c>
      <c r="L24" s="101">
        <v>13.08</v>
      </c>
      <c r="M24" s="100">
        <v>463.91</v>
      </c>
      <c r="N24" s="100">
        <v>42.89</v>
      </c>
      <c r="O24" s="100">
        <v>27.23</v>
      </c>
    </row>
    <row r="25" spans="1:15" ht="14.25" x14ac:dyDescent="0.2">
      <c r="A25" s="98">
        <v>2017</v>
      </c>
      <c r="B25" s="98">
        <v>3</v>
      </c>
      <c r="C25" s="141">
        <f t="shared" si="0"/>
        <v>2017.1666666666667</v>
      </c>
      <c r="D25" s="91">
        <v>0.20599999999999999</v>
      </c>
      <c r="E25" s="100">
        <v>392</v>
      </c>
      <c r="F25" s="100">
        <v>239.93</v>
      </c>
      <c r="G25" s="100">
        <v>-82.91</v>
      </c>
      <c r="H25" s="100">
        <v>106.1</v>
      </c>
      <c r="I25" s="100">
        <v>189</v>
      </c>
      <c r="J25" s="100">
        <v>26.04</v>
      </c>
      <c r="K25" s="100">
        <v>-62.93</v>
      </c>
      <c r="L25" s="101">
        <v>19.97</v>
      </c>
      <c r="M25" s="100">
        <v>474.85</v>
      </c>
      <c r="N25" s="100">
        <v>50.92</v>
      </c>
      <c r="O25" s="100">
        <v>29.66</v>
      </c>
    </row>
    <row r="26" spans="1:15" ht="14.25" x14ac:dyDescent="0.2">
      <c r="A26" s="98">
        <v>2017</v>
      </c>
      <c r="B26" s="98">
        <v>4</v>
      </c>
      <c r="C26" s="141">
        <f t="shared" si="0"/>
        <v>2017.25</v>
      </c>
      <c r="D26" s="91">
        <v>0.185</v>
      </c>
      <c r="E26" s="100">
        <v>409.1</v>
      </c>
      <c r="F26" s="100">
        <v>201.33</v>
      </c>
      <c r="G26" s="100">
        <v>-60.98</v>
      </c>
      <c r="H26" s="100">
        <v>101.46</v>
      </c>
      <c r="I26" s="100">
        <v>162.44999999999999</v>
      </c>
      <c r="J26" s="100">
        <v>26.44</v>
      </c>
      <c r="K26" s="100">
        <v>-48.1</v>
      </c>
      <c r="L26" s="101">
        <v>12.88</v>
      </c>
      <c r="M26" s="100">
        <v>470.1</v>
      </c>
      <c r="N26" s="100">
        <v>38.880000000000003</v>
      </c>
      <c r="O26" s="100">
        <v>29.01</v>
      </c>
    </row>
    <row r="27" spans="1:15" ht="14.25" x14ac:dyDescent="0.2">
      <c r="A27" s="98">
        <v>2017</v>
      </c>
      <c r="B27" s="98">
        <v>5</v>
      </c>
      <c r="C27" s="142">
        <f t="shared" si="0"/>
        <v>2017.3333333333333</v>
      </c>
      <c r="D27" s="91">
        <v>0.14399999999999999</v>
      </c>
      <c r="E27" s="100">
        <v>425.5</v>
      </c>
      <c r="F27" s="100">
        <v>153.33000000000001</v>
      </c>
      <c r="G27" s="100">
        <v>-32.82</v>
      </c>
      <c r="H27" s="100">
        <v>97.99</v>
      </c>
      <c r="I27" s="100">
        <v>130.81</v>
      </c>
      <c r="J27" s="100">
        <v>25.86</v>
      </c>
      <c r="K27" s="100">
        <v>-28.08</v>
      </c>
      <c r="L27" s="101">
        <v>4.75</v>
      </c>
      <c r="M27" s="100">
        <v>458.28</v>
      </c>
      <c r="N27" s="100">
        <v>22.51</v>
      </c>
      <c r="O27" s="100">
        <v>27.32</v>
      </c>
    </row>
    <row r="28" spans="1:15" ht="14.25" x14ac:dyDescent="0.2">
      <c r="A28" s="98">
        <v>2017</v>
      </c>
      <c r="B28" s="98">
        <v>6</v>
      </c>
      <c r="C28" s="141">
        <f t="shared" si="0"/>
        <v>2017.4166666666667</v>
      </c>
      <c r="D28" s="91">
        <v>0.14799999999999999</v>
      </c>
      <c r="E28" s="100">
        <v>420.5</v>
      </c>
      <c r="F28" s="100">
        <v>143.81</v>
      </c>
      <c r="G28" s="100">
        <v>-33.82</v>
      </c>
      <c r="H28" s="100">
        <v>87.95</v>
      </c>
      <c r="I28" s="100">
        <v>121.77</v>
      </c>
      <c r="J28" s="100">
        <v>25.73</v>
      </c>
      <c r="K28" s="100">
        <v>-32.26</v>
      </c>
      <c r="L28" s="101">
        <v>1.56</v>
      </c>
      <c r="M28" s="100">
        <v>454.33</v>
      </c>
      <c r="N28" s="100">
        <v>22.04</v>
      </c>
      <c r="O28" s="100">
        <v>26.91</v>
      </c>
    </row>
    <row r="29" spans="1:15" ht="14.25" x14ac:dyDescent="0.2">
      <c r="A29" s="98">
        <v>2017</v>
      </c>
      <c r="B29" s="98">
        <v>7</v>
      </c>
      <c r="C29" s="141">
        <f t="shared" si="0"/>
        <v>2017.5</v>
      </c>
      <c r="D29" s="91">
        <v>0.159</v>
      </c>
      <c r="E29" s="100">
        <v>427.4</v>
      </c>
      <c r="F29" s="100">
        <v>121.02</v>
      </c>
      <c r="G29" s="100">
        <v>-25.45</v>
      </c>
      <c r="H29" s="100">
        <v>75.87</v>
      </c>
      <c r="I29" s="100">
        <v>101.32</v>
      </c>
      <c r="J29" s="100">
        <v>25.5</v>
      </c>
      <c r="K29" s="100">
        <v>-24.02</v>
      </c>
      <c r="L29" s="101">
        <v>1.43</v>
      </c>
      <c r="M29" s="100">
        <v>452.77</v>
      </c>
      <c r="N29" s="100">
        <v>19.7</v>
      </c>
      <c r="O29" s="100">
        <v>26.85</v>
      </c>
    </row>
    <row r="30" spans="1:15" ht="14.25" x14ac:dyDescent="0.2">
      <c r="A30" s="98">
        <v>2017</v>
      </c>
      <c r="B30" s="98">
        <v>8</v>
      </c>
      <c r="C30" s="141">
        <f t="shared" si="0"/>
        <v>2017.5833333333333</v>
      </c>
      <c r="D30" s="91">
        <v>0.158</v>
      </c>
      <c r="E30" s="100">
        <v>422.1</v>
      </c>
      <c r="F30" s="100">
        <v>150.29</v>
      </c>
      <c r="G30" s="100">
        <v>-32.53</v>
      </c>
      <c r="H30" s="100">
        <v>93.58</v>
      </c>
      <c r="I30" s="100">
        <v>126.11</v>
      </c>
      <c r="J30" s="100">
        <v>25.78</v>
      </c>
      <c r="K30" s="100">
        <v>-31.03</v>
      </c>
      <c r="L30" s="101">
        <v>1.5</v>
      </c>
      <c r="M30" s="100">
        <v>454.6</v>
      </c>
      <c r="N30" s="100">
        <v>24.18</v>
      </c>
      <c r="O30" s="100">
        <v>26.83</v>
      </c>
    </row>
    <row r="31" spans="1:15" ht="14.25" x14ac:dyDescent="0.2">
      <c r="A31" s="98">
        <v>2017</v>
      </c>
      <c r="B31" s="98">
        <v>9</v>
      </c>
      <c r="C31" s="141">
        <f t="shared" si="0"/>
        <v>2017.6666666666667</v>
      </c>
      <c r="D31" s="91">
        <v>0.187</v>
      </c>
      <c r="E31" s="100">
        <v>418.9</v>
      </c>
      <c r="F31" s="100">
        <v>156.58000000000001</v>
      </c>
      <c r="G31" s="100">
        <v>-34.06</v>
      </c>
      <c r="H31" s="100">
        <v>93.65</v>
      </c>
      <c r="I31" s="100">
        <v>127.71</v>
      </c>
      <c r="J31" s="100">
        <v>26</v>
      </c>
      <c r="K31" s="100">
        <v>-35.58</v>
      </c>
      <c r="L31" s="101">
        <v>-1.52</v>
      </c>
      <c r="M31" s="100">
        <v>452.96</v>
      </c>
      <c r="N31" s="100">
        <v>28.87</v>
      </c>
      <c r="O31" s="100">
        <v>26.84</v>
      </c>
    </row>
    <row r="32" spans="1:15" ht="14.25" x14ac:dyDescent="0.2">
      <c r="A32" s="98">
        <v>2017</v>
      </c>
      <c r="B32" s="98">
        <v>10</v>
      </c>
      <c r="C32" s="141">
        <f t="shared" si="0"/>
        <v>2017.75</v>
      </c>
      <c r="D32" s="91">
        <v>0.19</v>
      </c>
      <c r="E32" s="100">
        <v>421.5</v>
      </c>
      <c r="F32" s="100">
        <v>148.5</v>
      </c>
      <c r="G32" s="100">
        <v>-33.61</v>
      </c>
      <c r="H32" s="100">
        <v>87.02</v>
      </c>
      <c r="I32" s="100">
        <v>120.62</v>
      </c>
      <c r="J32" s="100">
        <v>25.81</v>
      </c>
      <c r="K32" s="100">
        <v>-31.86</v>
      </c>
      <c r="L32" s="101">
        <v>1.75</v>
      </c>
      <c r="M32" s="100">
        <v>455.09</v>
      </c>
      <c r="N32" s="100">
        <v>27.88</v>
      </c>
      <c r="O32" s="100">
        <v>26.94</v>
      </c>
    </row>
    <row r="33" spans="1:15" ht="14.25" x14ac:dyDescent="0.2">
      <c r="A33" s="98">
        <v>2017</v>
      </c>
      <c r="B33" s="98">
        <v>11</v>
      </c>
      <c r="C33" s="141">
        <f t="shared" si="0"/>
        <v>2017.8333333333333</v>
      </c>
      <c r="D33" s="91">
        <v>0.19900000000000001</v>
      </c>
      <c r="E33" s="100">
        <v>424</v>
      </c>
      <c r="F33" s="100">
        <v>131.01</v>
      </c>
      <c r="G33" s="100">
        <v>-24.1</v>
      </c>
      <c r="H33" s="100">
        <v>81.45</v>
      </c>
      <c r="I33" s="100">
        <v>105.55</v>
      </c>
      <c r="J33" s="100">
        <v>24.79</v>
      </c>
      <c r="K33" s="100">
        <v>-23.1</v>
      </c>
      <c r="L33" s="101">
        <v>1</v>
      </c>
      <c r="M33" s="100">
        <v>448.04</v>
      </c>
      <c r="N33" s="100">
        <v>25.47</v>
      </c>
      <c r="O33" s="100">
        <v>26.29</v>
      </c>
    </row>
    <row r="34" spans="1:15" ht="14.25" x14ac:dyDescent="0.2">
      <c r="A34" s="98">
        <v>2017</v>
      </c>
      <c r="B34" s="98">
        <v>12</v>
      </c>
      <c r="C34" s="141">
        <f t="shared" si="0"/>
        <v>2017.9166666666667</v>
      </c>
      <c r="D34" s="91">
        <v>0.20100000000000001</v>
      </c>
      <c r="E34" s="100">
        <v>412.21</v>
      </c>
      <c r="F34" s="100">
        <v>152.69</v>
      </c>
      <c r="G34" s="100">
        <v>-39.03</v>
      </c>
      <c r="H34" s="100">
        <v>83.5</v>
      </c>
      <c r="I34" s="100">
        <v>122.53</v>
      </c>
      <c r="J34" s="100">
        <v>25.05</v>
      </c>
      <c r="K34" s="100">
        <v>-36.49</v>
      </c>
      <c r="L34" s="101">
        <v>2.54</v>
      </c>
      <c r="M34" s="100">
        <v>451.24</v>
      </c>
      <c r="N34" s="100">
        <v>30.16</v>
      </c>
      <c r="O34" s="100">
        <v>26.14</v>
      </c>
    </row>
    <row r="35" spans="1:15" ht="14.25" x14ac:dyDescent="0.2">
      <c r="A35" s="98">
        <v>2018</v>
      </c>
      <c r="B35" s="98">
        <v>1</v>
      </c>
      <c r="C35" s="141">
        <f t="shared" si="0"/>
        <v>2018</v>
      </c>
      <c r="D35" s="91">
        <v>0.192</v>
      </c>
      <c r="E35" s="100">
        <v>411.29</v>
      </c>
      <c r="F35" s="100">
        <v>160.35</v>
      </c>
      <c r="G35" s="100">
        <v>-39.61</v>
      </c>
      <c r="H35" s="100">
        <v>89.89</v>
      </c>
      <c r="I35" s="100">
        <v>129.49</v>
      </c>
      <c r="J35" s="100">
        <v>24.73</v>
      </c>
      <c r="K35" s="100">
        <v>-35.44</v>
      </c>
      <c r="L35" s="101">
        <v>4.17</v>
      </c>
      <c r="M35" s="100">
        <v>450.89</v>
      </c>
      <c r="N35" s="100">
        <v>30.85</v>
      </c>
      <c r="O35" s="100">
        <v>26.06</v>
      </c>
    </row>
    <row r="36" spans="1:15" ht="14.25" x14ac:dyDescent="0.2">
      <c r="A36" s="98">
        <v>2018</v>
      </c>
      <c r="B36" s="98">
        <v>2</v>
      </c>
      <c r="C36" s="141">
        <f t="shared" si="0"/>
        <v>2018.0833333333333</v>
      </c>
      <c r="D36" s="91">
        <v>0.19800000000000001</v>
      </c>
      <c r="E36" s="100">
        <v>389.15</v>
      </c>
      <c r="F36" s="100">
        <v>216.66</v>
      </c>
      <c r="G36" s="100">
        <v>-71.36</v>
      </c>
      <c r="H36" s="100">
        <v>103.62</v>
      </c>
      <c r="I36" s="100">
        <v>174.98</v>
      </c>
      <c r="J36" s="100">
        <v>25.52</v>
      </c>
      <c r="K36" s="100">
        <v>-62.62</v>
      </c>
      <c r="L36" s="101">
        <v>8.75</v>
      </c>
      <c r="M36" s="100">
        <v>460.51</v>
      </c>
      <c r="N36" s="100">
        <v>41.67</v>
      </c>
      <c r="O36" s="100">
        <v>28.07</v>
      </c>
    </row>
    <row r="37" spans="1:15" ht="14.25" x14ac:dyDescent="0.2">
      <c r="A37" s="98">
        <v>2018</v>
      </c>
      <c r="B37" s="98">
        <v>3</v>
      </c>
      <c r="C37" s="141">
        <f t="shared" si="0"/>
        <v>2018.1666666666667</v>
      </c>
      <c r="D37" s="91">
        <v>0.17899999999999999</v>
      </c>
      <c r="E37" s="100">
        <v>399.67</v>
      </c>
      <c r="F37" s="100">
        <v>205.64</v>
      </c>
      <c r="G37" s="100">
        <v>-59.2</v>
      </c>
      <c r="H37" s="100">
        <v>109.31</v>
      </c>
      <c r="I37" s="100">
        <v>168.51</v>
      </c>
      <c r="J37" s="100">
        <v>25.46</v>
      </c>
      <c r="K37" s="100">
        <v>-51.57</v>
      </c>
      <c r="L37" s="101">
        <v>7.63</v>
      </c>
      <c r="M37" s="100">
        <v>458.87</v>
      </c>
      <c r="N37" s="100">
        <v>37.130000000000003</v>
      </c>
      <c r="O37" s="100">
        <v>27.52</v>
      </c>
    </row>
    <row r="38" spans="1:15" ht="14.25" x14ac:dyDescent="0.2">
      <c r="A38" s="98">
        <v>2018</v>
      </c>
      <c r="B38" s="98">
        <v>4</v>
      </c>
      <c r="C38" s="141">
        <f t="shared" si="0"/>
        <v>2018.25</v>
      </c>
      <c r="D38" s="91">
        <v>0.17100000000000001</v>
      </c>
      <c r="E38" s="100">
        <v>407.67</v>
      </c>
      <c r="F38" s="100">
        <v>198.5</v>
      </c>
      <c r="G38" s="100">
        <v>-51.84</v>
      </c>
      <c r="H38" s="100">
        <v>112.34</v>
      </c>
      <c r="I38" s="100">
        <v>164.18</v>
      </c>
      <c r="J38" s="100">
        <v>25.92</v>
      </c>
      <c r="K38" s="100">
        <v>-46.38</v>
      </c>
      <c r="L38" s="101">
        <v>5.46</v>
      </c>
      <c r="M38" s="100">
        <v>459.51</v>
      </c>
      <c r="N38" s="100">
        <v>34.32</v>
      </c>
      <c r="O38" s="100">
        <v>28.02</v>
      </c>
    </row>
    <row r="39" spans="1:15" ht="14.25" x14ac:dyDescent="0.2">
      <c r="A39" s="98">
        <v>2018</v>
      </c>
      <c r="B39" s="98">
        <v>5</v>
      </c>
      <c r="C39" s="141">
        <f t="shared" si="0"/>
        <v>2018.3333333333333</v>
      </c>
      <c r="D39" s="91">
        <v>0.17199999999999999</v>
      </c>
      <c r="E39" s="100">
        <v>420.05</v>
      </c>
      <c r="F39" s="100">
        <v>161.41</v>
      </c>
      <c r="G39" s="100">
        <v>-35.58</v>
      </c>
      <c r="H39" s="100">
        <v>97.87</v>
      </c>
      <c r="I39" s="100">
        <v>133.44999999999999</v>
      </c>
      <c r="J39" s="100">
        <v>25.66</v>
      </c>
      <c r="K39" s="100">
        <v>-32.28</v>
      </c>
      <c r="L39" s="101">
        <v>3.3</v>
      </c>
      <c r="M39" s="100">
        <v>455.63</v>
      </c>
      <c r="N39" s="100">
        <v>27.96</v>
      </c>
      <c r="O39" s="100">
        <v>27.4</v>
      </c>
    </row>
    <row r="40" spans="1:15" ht="14.25" x14ac:dyDescent="0.2">
      <c r="A40" s="98">
        <v>2018</v>
      </c>
      <c r="B40" s="98">
        <v>6</v>
      </c>
      <c r="C40" s="141">
        <f t="shared" si="0"/>
        <v>2018.4166666666667</v>
      </c>
      <c r="D40" s="91">
        <v>0.17399999999999999</v>
      </c>
      <c r="E40" s="100">
        <v>426.71</v>
      </c>
      <c r="F40" s="100">
        <v>120.61</v>
      </c>
      <c r="G40" s="100">
        <v>-25.87</v>
      </c>
      <c r="H40" s="100">
        <v>73.319999999999993</v>
      </c>
      <c r="I40" s="100">
        <v>99.2</v>
      </c>
      <c r="J40" s="100">
        <v>25.2</v>
      </c>
      <c r="K40" s="100">
        <v>-22.76</v>
      </c>
      <c r="L40" s="101">
        <v>3.12</v>
      </c>
      <c r="M40" s="100">
        <v>452.58</v>
      </c>
      <c r="N40" s="100">
        <v>21.42</v>
      </c>
      <c r="O40" s="100">
        <v>26.67</v>
      </c>
    </row>
    <row r="41" spans="1:15" ht="14.25" x14ac:dyDescent="0.2">
      <c r="A41" s="98">
        <v>2018</v>
      </c>
      <c r="B41" s="98">
        <v>7</v>
      </c>
      <c r="C41" s="141">
        <f t="shared" si="0"/>
        <v>2018.5</v>
      </c>
      <c r="D41" s="91">
        <v>0.17399999999999999</v>
      </c>
      <c r="E41" s="100">
        <v>427.38</v>
      </c>
      <c r="F41" s="100">
        <v>137.41</v>
      </c>
      <c r="G41" s="100">
        <v>-28.82</v>
      </c>
      <c r="H41" s="100">
        <v>83.74</v>
      </c>
      <c r="I41" s="100">
        <v>112.56</v>
      </c>
      <c r="J41" s="100">
        <v>25.66</v>
      </c>
      <c r="K41" s="100">
        <v>-24.94</v>
      </c>
      <c r="L41" s="101">
        <v>3.87</v>
      </c>
      <c r="M41" s="100">
        <v>456.2</v>
      </c>
      <c r="N41" s="100">
        <v>24.85</v>
      </c>
      <c r="O41" s="100">
        <v>27.05</v>
      </c>
    </row>
    <row r="42" spans="1:15" ht="14.25" x14ac:dyDescent="0.2">
      <c r="A42" s="98">
        <v>2018</v>
      </c>
      <c r="B42" s="98">
        <v>8</v>
      </c>
      <c r="C42" s="141">
        <f t="shared" si="0"/>
        <v>2018.5833333333333</v>
      </c>
      <c r="D42" s="91">
        <v>0.187</v>
      </c>
      <c r="E42" s="100">
        <v>425.67</v>
      </c>
      <c r="F42" s="100">
        <v>142.38</v>
      </c>
      <c r="G42" s="100">
        <v>-29.95</v>
      </c>
      <c r="H42" s="100">
        <v>86.24</v>
      </c>
      <c r="I42" s="100">
        <v>116.19</v>
      </c>
      <c r="J42" s="100">
        <v>25.68</v>
      </c>
      <c r="K42" s="100">
        <v>-26.79</v>
      </c>
      <c r="L42" s="101">
        <v>3.16</v>
      </c>
      <c r="M42" s="100">
        <v>455.62</v>
      </c>
      <c r="N42" s="100">
        <v>26.19</v>
      </c>
      <c r="O42" s="100">
        <v>27.17</v>
      </c>
    </row>
    <row r="43" spans="1:15" ht="14.25" x14ac:dyDescent="0.2">
      <c r="A43" s="98">
        <v>2018</v>
      </c>
      <c r="B43" s="98">
        <v>9</v>
      </c>
      <c r="C43" s="141">
        <f t="shared" si="0"/>
        <v>2018.6666666666667</v>
      </c>
      <c r="D43" s="91">
        <v>0.17699999999999999</v>
      </c>
      <c r="E43" s="100">
        <v>422.68</v>
      </c>
      <c r="F43" s="100">
        <v>135.36000000000001</v>
      </c>
      <c r="G43" s="100">
        <v>-30.23</v>
      </c>
      <c r="H43" s="100">
        <v>80.39</v>
      </c>
      <c r="I43" s="100">
        <v>110.62</v>
      </c>
      <c r="J43" s="100">
        <v>25.17</v>
      </c>
      <c r="K43" s="100">
        <v>-26.69</v>
      </c>
      <c r="L43" s="101">
        <v>3.54</v>
      </c>
      <c r="M43" s="100">
        <v>452.91</v>
      </c>
      <c r="N43" s="100">
        <v>24.734999999999999</v>
      </c>
      <c r="O43" s="100">
        <v>26.698</v>
      </c>
    </row>
    <row r="44" spans="1:15" ht="14.25" x14ac:dyDescent="0.2">
      <c r="A44" s="98">
        <v>2018</v>
      </c>
      <c r="B44" s="98">
        <v>10</v>
      </c>
      <c r="C44" s="141">
        <f t="shared" si="0"/>
        <v>2018.75</v>
      </c>
      <c r="D44" s="91">
        <v>0.20100000000000001</v>
      </c>
      <c r="E44" s="100">
        <v>415.96</v>
      </c>
      <c r="F44" s="100">
        <v>146.85</v>
      </c>
      <c r="G44" s="100">
        <v>-34.65</v>
      </c>
      <c r="H44" s="100">
        <v>83.66</v>
      </c>
      <c r="I44" s="100">
        <v>118.31</v>
      </c>
      <c r="J44" s="100">
        <v>25.11</v>
      </c>
      <c r="K44" s="100">
        <v>-33.119999999999997</v>
      </c>
      <c r="L44" s="101">
        <v>1.53</v>
      </c>
      <c r="M44" s="100">
        <v>450.61</v>
      </c>
      <c r="N44" s="100">
        <v>28.538</v>
      </c>
      <c r="O44" s="100">
        <v>26.24</v>
      </c>
    </row>
    <row r="45" spans="1:15" ht="14.25" x14ac:dyDescent="0.2">
      <c r="A45" s="98">
        <v>2018</v>
      </c>
      <c r="B45" s="98">
        <v>11</v>
      </c>
      <c r="C45" s="141">
        <f t="shared" si="0"/>
        <v>2018.8333333333333</v>
      </c>
      <c r="D45" s="91">
        <v>0.191</v>
      </c>
      <c r="E45" s="100">
        <v>419.78699999999998</v>
      </c>
      <c r="F45" s="100">
        <v>126.605</v>
      </c>
      <c r="G45" s="100">
        <v>-31.783999999999999</v>
      </c>
      <c r="H45" s="100">
        <v>70.5</v>
      </c>
      <c r="I45" s="100">
        <v>102.28400000000001</v>
      </c>
      <c r="J45" s="100">
        <v>25.077999999999999</v>
      </c>
      <c r="K45" s="100">
        <v>-28.96</v>
      </c>
      <c r="L45" s="101">
        <v>2.8239999999999998</v>
      </c>
      <c r="M45" s="100">
        <v>451.57100000000003</v>
      </c>
      <c r="N45" s="100">
        <v>24.321000000000002</v>
      </c>
      <c r="O45" s="100">
        <v>26.38</v>
      </c>
    </row>
    <row r="46" spans="1:15" ht="14.25" x14ac:dyDescent="0.2">
      <c r="A46" s="98">
        <v>2018</v>
      </c>
      <c r="B46" s="98">
        <v>12</v>
      </c>
      <c r="C46" s="141">
        <f t="shared" si="0"/>
        <v>2018.9166666666667</v>
      </c>
      <c r="D46" s="91">
        <v>0.221</v>
      </c>
      <c r="E46" s="100">
        <v>396.29500000000002</v>
      </c>
      <c r="F46" s="100">
        <v>186.69499999999999</v>
      </c>
      <c r="G46" s="100">
        <v>-56.808999999999997</v>
      </c>
      <c r="H46" s="100">
        <v>91.582999999999998</v>
      </c>
      <c r="I46" s="100">
        <v>148.392</v>
      </c>
      <c r="J46" s="100">
        <v>25.609000000000002</v>
      </c>
      <c r="K46" s="100">
        <v>-55.780999999999999</v>
      </c>
      <c r="L46" s="101">
        <v>1.028</v>
      </c>
      <c r="M46" s="100">
        <v>453.10399999999998</v>
      </c>
      <c r="N46" s="100">
        <v>38.302999999999997</v>
      </c>
      <c r="O46" s="100">
        <v>26.629000000000001</v>
      </c>
    </row>
    <row r="47" spans="1:15" ht="14.25" x14ac:dyDescent="0.2">
      <c r="A47" s="98">
        <v>2019</v>
      </c>
      <c r="B47" s="98">
        <v>1</v>
      </c>
      <c r="C47" s="141">
        <f t="shared" si="0"/>
        <v>2019</v>
      </c>
      <c r="D47" s="91">
        <v>0.19700000000000001</v>
      </c>
      <c r="E47" s="100">
        <v>394.26</v>
      </c>
      <c r="F47" s="100">
        <v>198.846</v>
      </c>
      <c r="G47" s="100">
        <v>-62.026000000000003</v>
      </c>
      <c r="H47" s="100">
        <v>98.804000000000002</v>
      </c>
      <c r="I47" s="100">
        <v>160.83099999999999</v>
      </c>
      <c r="J47" s="100">
        <v>24.957999999999998</v>
      </c>
      <c r="K47" s="100">
        <v>-53.85</v>
      </c>
      <c r="L47" s="101">
        <v>8.1760000000000002</v>
      </c>
      <c r="M47" s="100">
        <v>456.286</v>
      </c>
      <c r="N47" s="100">
        <v>38.015000000000001</v>
      </c>
      <c r="O47" s="100">
        <v>27.088000000000001</v>
      </c>
    </row>
    <row r="48" spans="1:15" ht="14.25" x14ac:dyDescent="0.2">
      <c r="A48" s="98">
        <v>2019</v>
      </c>
      <c r="B48" s="98">
        <v>2</v>
      </c>
      <c r="C48" s="141">
        <f t="shared" si="0"/>
        <v>2019.0833333333333</v>
      </c>
      <c r="D48" s="91">
        <v>0.17799999999999999</v>
      </c>
      <c r="E48" s="100">
        <v>396.78899999999999</v>
      </c>
      <c r="F48" s="100">
        <v>205.91900000000001</v>
      </c>
      <c r="G48" s="100">
        <v>-67.352999999999994</v>
      </c>
      <c r="H48" s="100">
        <v>101.902</v>
      </c>
      <c r="I48" s="100">
        <v>169.256</v>
      </c>
      <c r="J48" s="100">
        <v>25.288</v>
      </c>
      <c r="K48" s="100">
        <v>-53.37</v>
      </c>
      <c r="L48" s="101">
        <v>13.983000000000001</v>
      </c>
      <c r="M48" s="100">
        <v>464.142</v>
      </c>
      <c r="N48" s="100">
        <v>36.662999999999997</v>
      </c>
      <c r="O48" s="100">
        <v>27.927</v>
      </c>
    </row>
    <row r="49" spans="1:15" ht="14.25" x14ac:dyDescent="0.2">
      <c r="A49" s="98">
        <v>2019</v>
      </c>
      <c r="B49" s="98">
        <v>3</v>
      </c>
      <c r="C49" s="141">
        <f t="shared" si="0"/>
        <v>2019.1666666666667</v>
      </c>
      <c r="D49" s="91">
        <v>0.16700000000000001</v>
      </c>
      <c r="E49" s="100">
        <v>396.24200000000002</v>
      </c>
      <c r="F49" s="100">
        <v>216.93199999999999</v>
      </c>
      <c r="G49" s="100">
        <v>-69.680000000000007</v>
      </c>
      <c r="H49" s="100">
        <v>110.245</v>
      </c>
      <c r="I49" s="100">
        <v>179.92599999999999</v>
      </c>
      <c r="J49" s="100">
        <v>25.491</v>
      </c>
      <c r="K49" s="100">
        <v>-55.176000000000002</v>
      </c>
      <c r="L49" s="101">
        <v>14.504</v>
      </c>
      <c r="M49" s="100">
        <v>465.92200000000003</v>
      </c>
      <c r="N49" s="100">
        <v>37.008000000000003</v>
      </c>
      <c r="O49" s="100">
        <v>28.181000000000001</v>
      </c>
    </row>
    <row r="50" spans="1:15" ht="14.25" x14ac:dyDescent="0.2">
      <c r="A50" s="98">
        <v>2019</v>
      </c>
      <c r="B50" s="98">
        <v>4</v>
      </c>
      <c r="C50" s="141">
        <f t="shared" si="0"/>
        <v>2019.25</v>
      </c>
      <c r="D50" s="91">
        <v>0.157</v>
      </c>
      <c r="E50" s="100">
        <v>409.05</v>
      </c>
      <c r="F50" s="100">
        <v>210.45</v>
      </c>
      <c r="G50" s="100">
        <v>-61.85</v>
      </c>
      <c r="H50" s="100">
        <v>114.43</v>
      </c>
      <c r="I50" s="100">
        <v>176.28</v>
      </c>
      <c r="J50" s="100">
        <v>26.484000000000002</v>
      </c>
      <c r="K50" s="100">
        <v>-48.445</v>
      </c>
      <c r="L50" s="101">
        <v>13.404999999999999</v>
      </c>
      <c r="M50" s="100">
        <v>470.9</v>
      </c>
      <c r="N50" s="100">
        <v>34.171999999999997</v>
      </c>
      <c r="O50" s="100">
        <v>29.087</v>
      </c>
    </row>
    <row r="51" spans="1:15" ht="14.25" x14ac:dyDescent="0.2">
      <c r="A51" s="98">
        <v>2019</v>
      </c>
      <c r="B51" s="98">
        <v>5</v>
      </c>
      <c r="C51" s="141">
        <f t="shared" si="0"/>
        <v>2019.3333333333333</v>
      </c>
      <c r="D51" s="91">
        <v>0.14399999999999999</v>
      </c>
      <c r="E51" s="100">
        <v>423.08600000000001</v>
      </c>
      <c r="F51" s="100">
        <v>157.13399999999999</v>
      </c>
      <c r="G51" s="100">
        <v>-36.866999999999997</v>
      </c>
      <c r="H51" s="100">
        <v>96.881</v>
      </c>
      <c r="I51" s="100">
        <v>133.74799999999999</v>
      </c>
      <c r="J51" s="100">
        <v>26.189</v>
      </c>
      <c r="K51" s="100">
        <v>-32.494</v>
      </c>
      <c r="L51" s="101">
        <v>4.3719999999999999</v>
      </c>
      <c r="M51" s="100">
        <v>459.952</v>
      </c>
      <c r="N51" s="100">
        <v>23.385999999999999</v>
      </c>
      <c r="O51" s="100">
        <v>27.65</v>
      </c>
    </row>
    <row r="52" spans="1:15" ht="14.25" x14ac:dyDescent="0.2">
      <c r="A52" s="98">
        <v>2019</v>
      </c>
      <c r="B52" s="98">
        <v>6</v>
      </c>
      <c r="C52" s="141">
        <f t="shared" si="0"/>
        <v>2019.4166666666667</v>
      </c>
      <c r="D52" s="91">
        <v>0.15</v>
      </c>
      <c r="E52" s="100">
        <v>425.10500000000002</v>
      </c>
      <c r="F52" s="100">
        <v>142.12700000000001</v>
      </c>
      <c r="G52" s="100">
        <v>-33.162999999999997</v>
      </c>
      <c r="H52" s="100">
        <v>86.587999999999994</v>
      </c>
      <c r="I52" s="100">
        <v>119.751</v>
      </c>
      <c r="J52" s="100">
        <v>26.242000000000001</v>
      </c>
      <c r="K52" s="100">
        <v>-30.771999999999998</v>
      </c>
      <c r="L52" s="101">
        <v>2.391</v>
      </c>
      <c r="M52" s="100">
        <v>458.267</v>
      </c>
      <c r="N52" s="100">
        <v>22.375</v>
      </c>
      <c r="O52" s="100">
        <v>27.291</v>
      </c>
    </row>
    <row r="53" spans="1:15" ht="14.25" x14ac:dyDescent="0.2">
      <c r="A53" s="98">
        <v>2019</v>
      </c>
      <c r="B53" s="98">
        <v>7</v>
      </c>
      <c r="C53" s="141">
        <f t="shared" si="0"/>
        <v>2019.5</v>
      </c>
      <c r="D53" s="91">
        <v>0.17699999999999999</v>
      </c>
      <c r="E53" s="100">
        <v>424.09699999999998</v>
      </c>
      <c r="F53" s="100">
        <v>140.24</v>
      </c>
      <c r="G53" s="100">
        <v>-28.777000000000001</v>
      </c>
      <c r="H53" s="100">
        <v>85.692999999999998</v>
      </c>
      <c r="I53" s="100">
        <v>114.46899999999999</v>
      </c>
      <c r="J53" s="100">
        <v>25.489000000000001</v>
      </c>
      <c r="K53" s="100">
        <v>-27.157</v>
      </c>
      <c r="L53" s="101">
        <v>1.62</v>
      </c>
      <c r="M53" s="100">
        <v>452.87299999999999</v>
      </c>
      <c r="N53" s="100">
        <v>25.771000000000001</v>
      </c>
      <c r="O53" s="100">
        <v>26.901</v>
      </c>
    </row>
    <row r="54" spans="1:15" ht="14.25" x14ac:dyDescent="0.2">
      <c r="A54" s="98">
        <v>2019</v>
      </c>
      <c r="B54" s="98">
        <v>8</v>
      </c>
      <c r="C54" s="141">
        <f t="shared" si="0"/>
        <v>2019.5833333333333</v>
      </c>
      <c r="D54" s="91">
        <v>0.186</v>
      </c>
      <c r="E54" s="100">
        <v>423.61399999999998</v>
      </c>
      <c r="F54" s="100">
        <v>135.68600000000001</v>
      </c>
      <c r="G54" s="100">
        <v>-30.297000000000001</v>
      </c>
      <c r="H54" s="100">
        <v>79.596999999999994</v>
      </c>
      <c r="I54" s="100">
        <v>109.89400000000001</v>
      </c>
      <c r="J54" s="100">
        <v>25.75</v>
      </c>
      <c r="K54" s="100">
        <v>-29.288</v>
      </c>
      <c r="L54" s="101">
        <v>1.0089999999999999</v>
      </c>
      <c r="M54" s="100">
        <v>453.911</v>
      </c>
      <c r="N54" s="100">
        <v>25.792000000000002</v>
      </c>
      <c r="O54" s="100">
        <v>26.984999999999999</v>
      </c>
    </row>
    <row r="55" spans="1:15" ht="14.25" x14ac:dyDescent="0.2">
      <c r="A55" s="98">
        <v>2019</v>
      </c>
      <c r="B55" s="98">
        <v>9</v>
      </c>
      <c r="C55" s="141">
        <f t="shared" si="0"/>
        <v>2019.6666666666667</v>
      </c>
      <c r="D55" s="91">
        <v>0.19800000000000001</v>
      </c>
      <c r="E55" s="100">
        <v>426.71</v>
      </c>
      <c r="F55" s="100">
        <v>142.87100000000001</v>
      </c>
      <c r="G55" s="100">
        <v>-24.402000000000001</v>
      </c>
      <c r="H55" s="100">
        <v>90.072000000000003</v>
      </c>
      <c r="I55" s="100">
        <v>114.474</v>
      </c>
      <c r="J55" s="100">
        <v>25.263000000000002</v>
      </c>
      <c r="K55" s="100">
        <v>-23.158999999999999</v>
      </c>
      <c r="L55" s="101">
        <v>1.244</v>
      </c>
      <c r="M55" s="100">
        <v>451.11200000000002</v>
      </c>
      <c r="N55" s="100">
        <v>28.396999999999998</v>
      </c>
      <c r="O55" s="100">
        <v>27.042999999999999</v>
      </c>
    </row>
    <row r="56" spans="1:15" ht="14.25" x14ac:dyDescent="0.2">
      <c r="A56" s="98">
        <v>2019</v>
      </c>
      <c r="B56" s="98">
        <v>10</v>
      </c>
      <c r="C56" s="141">
        <f t="shared" si="0"/>
        <v>2019.75</v>
      </c>
      <c r="D56" s="91">
        <v>0.19600000000000001</v>
      </c>
      <c r="E56" s="100">
        <v>418.24700000000001</v>
      </c>
      <c r="F56" s="100">
        <v>148.52799999999999</v>
      </c>
      <c r="G56" s="100">
        <v>-32.262999999999998</v>
      </c>
      <c r="H56" s="100">
        <v>88.066999999999993</v>
      </c>
      <c r="I56" s="100">
        <v>120.33</v>
      </c>
      <c r="J56" s="100">
        <v>24.97</v>
      </c>
      <c r="K56" s="100">
        <v>-29.905000000000001</v>
      </c>
      <c r="L56" s="101">
        <v>2.359</v>
      </c>
      <c r="M56" s="100">
        <v>450.51100000000002</v>
      </c>
      <c r="N56" s="100">
        <v>28.196999999999999</v>
      </c>
      <c r="O56" s="100">
        <v>26.457000000000001</v>
      </c>
    </row>
    <row r="57" spans="1:15" ht="14.25" x14ac:dyDescent="0.2">
      <c r="A57" s="98">
        <v>2019</v>
      </c>
      <c r="B57" s="98">
        <v>11</v>
      </c>
      <c r="C57" s="141">
        <f t="shared" si="0"/>
        <v>2019.8333333333333</v>
      </c>
      <c r="D57" s="91">
        <v>0.21</v>
      </c>
      <c r="E57" s="100">
        <v>420.15899999999999</v>
      </c>
      <c r="F57" s="100">
        <v>146.22800000000001</v>
      </c>
      <c r="G57" s="100">
        <v>-30.82</v>
      </c>
      <c r="H57" s="100">
        <v>85.741</v>
      </c>
      <c r="I57" s="100">
        <v>116.56100000000001</v>
      </c>
      <c r="J57" s="100">
        <v>25.239000000000001</v>
      </c>
      <c r="K57" s="100">
        <v>-29.574000000000002</v>
      </c>
      <c r="L57" s="101">
        <v>1.2470000000000001</v>
      </c>
      <c r="M57" s="100">
        <v>450.98</v>
      </c>
      <c r="N57" s="100">
        <v>29.666</v>
      </c>
      <c r="O57" s="100">
        <v>26.731000000000002</v>
      </c>
    </row>
    <row r="58" spans="1:15" ht="14.25" x14ac:dyDescent="0.2">
      <c r="A58" s="98">
        <v>2019</v>
      </c>
      <c r="B58" s="98">
        <v>12</v>
      </c>
      <c r="C58" s="141">
        <f t="shared" si="0"/>
        <v>2019.9166666666667</v>
      </c>
      <c r="D58" s="91">
        <v>0.21199999999999999</v>
      </c>
      <c r="E58" s="100">
        <v>419.858</v>
      </c>
      <c r="F58" s="100">
        <v>149.25</v>
      </c>
      <c r="G58" s="100">
        <v>-31.619</v>
      </c>
      <c r="H58" s="100">
        <v>86.790999999999997</v>
      </c>
      <c r="I58" s="100">
        <v>118.41</v>
      </c>
      <c r="J58" s="100">
        <v>25.422999999999998</v>
      </c>
      <c r="K58" s="100">
        <v>-30.975000000000001</v>
      </c>
      <c r="L58" s="101">
        <v>0.64400000000000002</v>
      </c>
      <c r="M58" s="100">
        <v>451.47699999999998</v>
      </c>
      <c r="N58" s="100">
        <v>30.841000000000001</v>
      </c>
      <c r="O58" s="100">
        <v>27.065999999999999</v>
      </c>
    </row>
    <row r="59" spans="1:15" ht="14.25" x14ac:dyDescent="0.2">
      <c r="A59" s="98">
        <v>2020</v>
      </c>
      <c r="B59" s="98">
        <v>1</v>
      </c>
      <c r="C59" s="141">
        <f t="shared" si="0"/>
        <v>2020</v>
      </c>
      <c r="D59" s="91">
        <v>0.21</v>
      </c>
      <c r="E59" s="100">
        <v>402.02100000000002</v>
      </c>
      <c r="F59" s="100">
        <v>193.108</v>
      </c>
      <c r="G59" s="100">
        <v>-48.936999999999998</v>
      </c>
      <c r="H59" s="100">
        <v>105.358</v>
      </c>
      <c r="I59" s="100">
        <v>154.29400000000001</v>
      </c>
      <c r="J59" s="100">
        <v>25.327999999999999</v>
      </c>
      <c r="K59" s="100">
        <v>-48.344000000000001</v>
      </c>
      <c r="L59" s="101">
        <v>0.59199999999999997</v>
      </c>
      <c r="M59" s="100">
        <v>450.95800000000003</v>
      </c>
      <c r="N59" s="100">
        <v>38.811999999999998</v>
      </c>
      <c r="O59" s="100">
        <v>26.713000000000001</v>
      </c>
    </row>
    <row r="60" spans="1:15" ht="14.25" x14ac:dyDescent="0.2">
      <c r="A60" s="98">
        <v>2020</v>
      </c>
      <c r="B60" s="98">
        <v>2</v>
      </c>
      <c r="C60" s="141">
        <f t="shared" si="0"/>
        <v>2020.0833333333333</v>
      </c>
      <c r="D60" s="91">
        <v>0.182</v>
      </c>
      <c r="E60" s="100">
        <v>397.47899999999998</v>
      </c>
      <c r="F60" s="100">
        <v>217.60900000000001</v>
      </c>
      <c r="G60" s="100">
        <v>-58.953000000000003</v>
      </c>
      <c r="H60" s="100">
        <v>120.32899999999999</v>
      </c>
      <c r="I60" s="100">
        <v>179.28200000000001</v>
      </c>
      <c r="J60" s="100">
        <v>25.46</v>
      </c>
      <c r="K60" s="100">
        <v>-53.701999999999998</v>
      </c>
      <c r="L60" s="101">
        <v>5.2510000000000003</v>
      </c>
      <c r="M60" s="100">
        <v>456.43099999999998</v>
      </c>
      <c r="N60" s="100">
        <v>38.328000000000003</v>
      </c>
      <c r="O60" s="100">
        <v>26.504999999999999</v>
      </c>
    </row>
    <row r="61" spans="1:15" ht="14.25" x14ac:dyDescent="0.2">
      <c r="A61" s="98">
        <v>2020</v>
      </c>
      <c r="B61" s="98">
        <v>3</v>
      </c>
      <c r="C61" s="141">
        <f t="shared" si="0"/>
        <v>2020.1666666666667</v>
      </c>
      <c r="D61" s="91">
        <v>0.17100000000000001</v>
      </c>
      <c r="E61" s="100">
        <v>390.68299999999999</v>
      </c>
      <c r="F61" s="100">
        <v>236.37</v>
      </c>
      <c r="G61" s="100">
        <v>-73.665999999999997</v>
      </c>
      <c r="H61" s="100">
        <v>122.85299999999999</v>
      </c>
      <c r="I61" s="100">
        <v>196.52</v>
      </c>
      <c r="J61" s="100">
        <v>25.957999999999998</v>
      </c>
      <c r="K61" s="100">
        <v>-63.674999999999997</v>
      </c>
      <c r="L61" s="101">
        <v>9.9909999999999997</v>
      </c>
      <c r="M61" s="100">
        <v>464.34899999999999</v>
      </c>
      <c r="N61" s="100">
        <v>39.85</v>
      </c>
      <c r="O61" s="100">
        <v>27.645</v>
      </c>
    </row>
    <row r="62" spans="1:15" ht="14.25" x14ac:dyDescent="0.2">
      <c r="A62" s="98">
        <v>2020</v>
      </c>
      <c r="B62" s="98">
        <v>4</v>
      </c>
      <c r="C62" s="141">
        <f t="shared" si="0"/>
        <v>2020.25</v>
      </c>
      <c r="D62" s="91">
        <v>0.155</v>
      </c>
      <c r="E62" s="100">
        <v>413.017</v>
      </c>
      <c r="F62" s="100">
        <v>195.73699999999999</v>
      </c>
      <c r="G62" s="100">
        <v>-49.072000000000003</v>
      </c>
      <c r="H62" s="100">
        <v>115.539</v>
      </c>
      <c r="I62" s="100">
        <v>164.61</v>
      </c>
      <c r="J62" s="100">
        <v>26.321000000000002</v>
      </c>
      <c r="K62" s="100">
        <v>-43.448</v>
      </c>
      <c r="L62" s="101">
        <v>5.6239999999999997</v>
      </c>
      <c r="M62" s="100">
        <v>462.089</v>
      </c>
      <c r="N62" s="100">
        <v>31.125</v>
      </c>
      <c r="O62" s="100">
        <v>27.855</v>
      </c>
    </row>
    <row r="63" spans="1:15" ht="14.25" x14ac:dyDescent="0.2">
      <c r="A63" s="98">
        <v>2020</v>
      </c>
      <c r="B63" s="98">
        <v>5</v>
      </c>
      <c r="C63" s="141">
        <f t="shared" si="0"/>
        <v>2020.3333333333333</v>
      </c>
      <c r="D63" s="91">
        <v>0.17399999999999999</v>
      </c>
      <c r="E63" s="100">
        <v>426.33199999999999</v>
      </c>
      <c r="F63" s="100">
        <v>167.19399999999999</v>
      </c>
      <c r="G63" s="100">
        <v>-34.906999999999996</v>
      </c>
      <c r="H63" s="100">
        <v>103.852</v>
      </c>
      <c r="I63" s="100">
        <v>138.75899999999999</v>
      </c>
      <c r="J63" s="100">
        <v>26.477</v>
      </c>
      <c r="K63" s="100">
        <v>-31.004999999999999</v>
      </c>
      <c r="L63" s="101">
        <v>3.9020000000000001</v>
      </c>
      <c r="M63" s="100">
        <v>461.24</v>
      </c>
      <c r="N63" s="100">
        <v>28.436</v>
      </c>
      <c r="O63" s="100">
        <v>28.131</v>
      </c>
    </row>
    <row r="64" spans="1:15" ht="14.25" x14ac:dyDescent="0.2">
      <c r="A64" s="98">
        <v>2020</v>
      </c>
      <c r="B64" s="98">
        <v>6</v>
      </c>
      <c r="C64" s="141">
        <f t="shared" si="0"/>
        <v>2020.4166666666667</v>
      </c>
      <c r="D64" s="91">
        <v>0.17799999999999999</v>
      </c>
      <c r="E64" s="100">
        <v>424.44299999999998</v>
      </c>
      <c r="F64" s="100">
        <v>137.624</v>
      </c>
      <c r="G64" s="100">
        <v>-28.605</v>
      </c>
      <c r="H64" s="100">
        <v>83.683000000000007</v>
      </c>
      <c r="I64" s="100">
        <v>112.289</v>
      </c>
      <c r="J64" s="100">
        <v>25.643999999999998</v>
      </c>
      <c r="K64" s="100">
        <v>-27.792999999999999</v>
      </c>
      <c r="L64" s="101">
        <v>0.81299999999999994</v>
      </c>
      <c r="M64" s="100">
        <v>453.048</v>
      </c>
      <c r="N64" s="100">
        <v>25.335999999999999</v>
      </c>
      <c r="O64" s="100">
        <v>27.414000000000001</v>
      </c>
    </row>
    <row r="65" spans="1:15" ht="14.25" x14ac:dyDescent="0.2">
      <c r="A65" s="98">
        <v>2020</v>
      </c>
      <c r="B65" s="98">
        <v>7</v>
      </c>
      <c r="C65" s="141">
        <f t="shared" si="0"/>
        <v>2020.5</v>
      </c>
      <c r="D65" s="91">
        <v>0.17499999999999999</v>
      </c>
      <c r="E65" s="100">
        <v>422.39400000000001</v>
      </c>
      <c r="F65" s="100">
        <v>146.614</v>
      </c>
      <c r="G65" s="100">
        <v>-31.459</v>
      </c>
      <c r="H65" s="100">
        <v>88.951999999999998</v>
      </c>
      <c r="I65" s="100">
        <v>120.41200000000001</v>
      </c>
      <c r="J65" s="100">
        <v>25.513999999999999</v>
      </c>
      <c r="K65" s="100">
        <v>-29.05</v>
      </c>
      <c r="L65" s="101">
        <v>2.41</v>
      </c>
      <c r="M65" s="100">
        <v>453.85399999999998</v>
      </c>
      <c r="N65" s="100">
        <v>26.204000000000001</v>
      </c>
      <c r="O65" s="100">
        <v>27.53</v>
      </c>
    </row>
    <row r="66" spans="1:15" ht="14.25" x14ac:dyDescent="0.2">
      <c r="A66" s="98">
        <v>2020</v>
      </c>
      <c r="B66" s="98">
        <v>8</v>
      </c>
      <c r="C66" s="141">
        <f t="shared" si="0"/>
        <v>2020.5833333333333</v>
      </c>
      <c r="D66" s="91">
        <v>0.182</v>
      </c>
      <c r="E66" s="100">
        <v>423.16399999999999</v>
      </c>
      <c r="F66" s="100">
        <v>142.012</v>
      </c>
      <c r="G66" s="100">
        <v>-30.071999999999999</v>
      </c>
      <c r="H66" s="100">
        <v>86.308000000000007</v>
      </c>
      <c r="I66" s="100">
        <v>116.379</v>
      </c>
      <c r="J66" s="100">
        <v>25.358000000000001</v>
      </c>
      <c r="K66" s="100">
        <v>-27.321000000000002</v>
      </c>
      <c r="L66" s="101">
        <v>2.7509999999999999</v>
      </c>
      <c r="M66" s="100">
        <v>453.23599999999999</v>
      </c>
      <c r="N66" s="100">
        <v>25.632000000000001</v>
      </c>
      <c r="O66" s="100">
        <v>27.600999999999999</v>
      </c>
    </row>
    <row r="67" spans="1:15" ht="14.25" x14ac:dyDescent="0.2">
      <c r="A67" s="98">
        <v>2020</v>
      </c>
      <c r="B67" s="98">
        <v>9</v>
      </c>
      <c r="C67" s="141">
        <f t="shared" ref="C67:C94" si="1">A67+(B67-1)/12</f>
        <v>2020.6666666666667</v>
      </c>
      <c r="D67" s="91">
        <v>0.19</v>
      </c>
      <c r="E67" s="100">
        <v>418.98399999999998</v>
      </c>
      <c r="F67" s="100">
        <v>155.57900000000001</v>
      </c>
      <c r="G67" s="100">
        <v>-35.607999999999997</v>
      </c>
      <c r="H67" s="100">
        <v>90.328000000000003</v>
      </c>
      <c r="I67" s="100">
        <v>125.937</v>
      </c>
      <c r="J67" s="100">
        <v>25.552</v>
      </c>
      <c r="K67" s="100">
        <v>-32.784999999999997</v>
      </c>
      <c r="L67" s="101">
        <v>2.823</v>
      </c>
      <c r="M67" s="100">
        <v>454.59300000000002</v>
      </c>
      <c r="N67" s="100">
        <v>29.641999999999999</v>
      </c>
      <c r="O67" s="100">
        <v>27.436</v>
      </c>
    </row>
    <row r="68" spans="1:15" ht="14.25" x14ac:dyDescent="0.2">
      <c r="A68" s="98">
        <v>2020</v>
      </c>
      <c r="B68" s="98">
        <v>10</v>
      </c>
      <c r="C68" s="141">
        <f t="shared" si="1"/>
        <v>2020.75</v>
      </c>
      <c r="D68" s="91">
        <v>0.20699999999999999</v>
      </c>
      <c r="E68" s="100">
        <v>419.74099999999999</v>
      </c>
      <c r="F68" s="100">
        <v>161.07499999999999</v>
      </c>
      <c r="G68" s="100">
        <v>-33.1</v>
      </c>
      <c r="H68" s="100">
        <v>96.293000000000006</v>
      </c>
      <c r="I68" s="100">
        <v>129.393</v>
      </c>
      <c r="J68" s="100">
        <v>25.568999999999999</v>
      </c>
      <c r="K68" s="100">
        <v>-32.081000000000003</v>
      </c>
      <c r="L68" s="101">
        <v>1.0189999999999999</v>
      </c>
      <c r="M68" s="100">
        <v>452.84199999999998</v>
      </c>
      <c r="N68" s="100">
        <v>31.683</v>
      </c>
      <c r="O68" s="100">
        <v>27.61</v>
      </c>
    </row>
    <row r="69" spans="1:15" ht="14.25" x14ac:dyDescent="0.2">
      <c r="A69" s="98">
        <v>2020</v>
      </c>
      <c r="B69" s="98">
        <v>11</v>
      </c>
      <c r="C69" s="141">
        <f t="shared" si="1"/>
        <v>2020.8333333333333</v>
      </c>
      <c r="D69" s="91">
        <v>0.19900000000000001</v>
      </c>
      <c r="E69" s="100">
        <v>419.00700000000001</v>
      </c>
      <c r="F69" s="100">
        <v>144.44399999999999</v>
      </c>
      <c r="G69" s="100">
        <v>-29.33</v>
      </c>
      <c r="H69" s="100">
        <v>86.585999999999999</v>
      </c>
      <c r="I69" s="100">
        <v>115.916</v>
      </c>
      <c r="J69" s="100">
        <v>24.640999999999998</v>
      </c>
      <c r="K69" s="100">
        <v>-27.148</v>
      </c>
      <c r="L69" s="101">
        <v>2.1819999999999999</v>
      </c>
      <c r="M69" s="100">
        <v>448.33600000000001</v>
      </c>
      <c r="N69" s="100">
        <v>28.527000000000001</v>
      </c>
      <c r="O69" s="100">
        <v>26.141999999999999</v>
      </c>
    </row>
    <row r="70" spans="1:15" ht="14.25" x14ac:dyDescent="0.2">
      <c r="A70" s="98">
        <v>2020</v>
      </c>
      <c r="B70" s="98">
        <v>12</v>
      </c>
      <c r="C70" s="141">
        <f t="shared" si="1"/>
        <v>2020.9166666666667</v>
      </c>
      <c r="D70" s="91">
        <v>0.216</v>
      </c>
      <c r="E70" s="100">
        <v>412.22199999999998</v>
      </c>
      <c r="F70" s="100">
        <v>172.25</v>
      </c>
      <c r="G70" s="100">
        <v>-38.5</v>
      </c>
      <c r="H70" s="100">
        <v>98.825000000000003</v>
      </c>
      <c r="I70" s="100">
        <v>137.32400000000001</v>
      </c>
      <c r="J70" s="100">
        <v>25.24</v>
      </c>
      <c r="K70" s="100">
        <v>-37.594999999999999</v>
      </c>
      <c r="L70" s="101">
        <v>0.90500000000000003</v>
      </c>
      <c r="M70" s="100">
        <v>450.72300000000001</v>
      </c>
      <c r="N70" s="100">
        <v>34.924999999999997</v>
      </c>
      <c r="O70" s="100">
        <v>27.2</v>
      </c>
    </row>
    <row r="71" spans="1:15" ht="14.25" x14ac:dyDescent="0.2">
      <c r="A71" s="98">
        <v>2021</v>
      </c>
      <c r="B71" s="98">
        <v>1</v>
      </c>
      <c r="C71" s="141">
        <f t="shared" si="1"/>
        <v>2021</v>
      </c>
      <c r="D71" s="91">
        <v>0.20799999999999999</v>
      </c>
      <c r="E71" s="100">
        <v>397.31400000000002</v>
      </c>
      <c r="F71" s="100">
        <v>202.39500000000001</v>
      </c>
      <c r="G71" s="100">
        <v>-56.749000000000002</v>
      </c>
      <c r="H71" s="100">
        <v>105.76900000000001</v>
      </c>
      <c r="I71" s="100">
        <v>162.518</v>
      </c>
      <c r="J71" s="100">
        <v>25.503</v>
      </c>
      <c r="K71" s="100">
        <v>-54.232999999999997</v>
      </c>
      <c r="L71" s="101">
        <v>2.516</v>
      </c>
      <c r="M71" s="100">
        <v>454.06299999999999</v>
      </c>
      <c r="N71" s="100">
        <v>39.875999999999998</v>
      </c>
      <c r="O71" s="100">
        <v>27.123000000000001</v>
      </c>
    </row>
    <row r="72" spans="1:15" ht="14.25" x14ac:dyDescent="0.2">
      <c r="A72" s="98">
        <v>2021</v>
      </c>
      <c r="B72" s="98">
        <v>2</v>
      </c>
      <c r="C72" s="141">
        <f t="shared" si="1"/>
        <v>2021.0833333333333</v>
      </c>
      <c r="D72" s="91">
        <v>0.185</v>
      </c>
      <c r="E72" s="100">
        <v>397.53399999999999</v>
      </c>
      <c r="F72" s="100">
        <v>218.33</v>
      </c>
      <c r="G72" s="100">
        <v>-62.762</v>
      </c>
      <c r="H72" s="100">
        <v>116.621</v>
      </c>
      <c r="I72" s="100">
        <v>179.38300000000001</v>
      </c>
      <c r="J72" s="100">
        <v>25.628</v>
      </c>
      <c r="K72" s="100">
        <v>-54.777999999999999</v>
      </c>
      <c r="L72" s="101">
        <v>7.984</v>
      </c>
      <c r="M72" s="100">
        <v>460.29700000000003</v>
      </c>
      <c r="N72" s="100">
        <v>38.948</v>
      </c>
      <c r="O72" s="100">
        <v>27.184999999999999</v>
      </c>
    </row>
    <row r="73" spans="1:15" ht="14.25" x14ac:dyDescent="0.2">
      <c r="A73" s="98">
        <v>2021</v>
      </c>
      <c r="B73" s="98">
        <v>3</v>
      </c>
      <c r="C73" s="141">
        <f t="shared" si="1"/>
        <v>2021.1666666666667</v>
      </c>
      <c r="D73" s="91">
        <v>0.18</v>
      </c>
      <c r="E73" s="100">
        <v>397.97199999999998</v>
      </c>
      <c r="F73" s="100">
        <v>212.00299999999999</v>
      </c>
      <c r="G73" s="100">
        <v>-62.070999999999998</v>
      </c>
      <c r="H73" s="100">
        <v>111.633</v>
      </c>
      <c r="I73" s="100">
        <v>173.703</v>
      </c>
      <c r="J73" s="100">
        <v>25.725000000000001</v>
      </c>
      <c r="K73" s="100">
        <v>-54.994999999999997</v>
      </c>
      <c r="L73" s="101">
        <v>7.0759999999999996</v>
      </c>
      <c r="M73" s="100">
        <v>460.04399999999998</v>
      </c>
      <c r="N73" s="100">
        <v>38.299999999999997</v>
      </c>
      <c r="O73" s="100">
        <v>27.106999999999999</v>
      </c>
    </row>
    <row r="74" spans="1:15" ht="14.25" x14ac:dyDescent="0.2">
      <c r="A74" s="98">
        <v>2021</v>
      </c>
      <c r="B74" s="98">
        <v>4</v>
      </c>
      <c r="C74" s="141">
        <f t="shared" si="1"/>
        <v>2021.25</v>
      </c>
      <c r="D74" s="91">
        <v>0.16800000000000001</v>
      </c>
      <c r="E74" s="100">
        <v>415.84899999999999</v>
      </c>
      <c r="F74" s="100">
        <v>179.72399999999999</v>
      </c>
      <c r="G74" s="100">
        <v>-40.118000000000002</v>
      </c>
      <c r="H74" s="100">
        <v>108.621</v>
      </c>
      <c r="I74" s="100">
        <v>148.739</v>
      </c>
      <c r="J74" s="100">
        <v>25.7</v>
      </c>
      <c r="K74" s="100">
        <v>-36.795999999999999</v>
      </c>
      <c r="L74" s="101">
        <v>3.3220000000000001</v>
      </c>
      <c r="M74" s="100">
        <v>455.96699999999998</v>
      </c>
      <c r="N74" s="100">
        <v>30.986000000000001</v>
      </c>
      <c r="O74" s="100">
        <v>27.367000000000001</v>
      </c>
    </row>
    <row r="75" spans="1:15" ht="14.25" x14ac:dyDescent="0.2">
      <c r="A75" s="98">
        <v>2021</v>
      </c>
      <c r="B75" s="98">
        <v>5</v>
      </c>
      <c r="C75" s="141">
        <f t="shared" si="1"/>
        <v>2021.3333333333333</v>
      </c>
      <c r="D75" s="91">
        <v>0.17699999999999999</v>
      </c>
      <c r="E75" s="100">
        <v>422.16</v>
      </c>
      <c r="F75" s="100">
        <v>157.14699999999999</v>
      </c>
      <c r="G75" s="100">
        <v>-32.109000000000002</v>
      </c>
      <c r="H75" s="100">
        <v>96.567999999999998</v>
      </c>
      <c r="I75" s="100">
        <v>128.67699999999999</v>
      </c>
      <c r="J75" s="100">
        <v>25.634</v>
      </c>
      <c r="K75" s="100">
        <v>-30.01</v>
      </c>
      <c r="L75" s="101">
        <v>2.0990000000000002</v>
      </c>
      <c r="M75" s="100">
        <v>454.26799999999997</v>
      </c>
      <c r="N75" s="100">
        <v>28.47</v>
      </c>
      <c r="O75" s="100">
        <v>27.366</v>
      </c>
    </row>
    <row r="76" spans="1:15" ht="14.25" x14ac:dyDescent="0.2">
      <c r="A76" s="98">
        <v>2021</v>
      </c>
      <c r="B76" s="98">
        <v>6</v>
      </c>
      <c r="C76" s="141">
        <f t="shared" si="1"/>
        <v>2021.4166666666667</v>
      </c>
      <c r="D76" s="91">
        <v>0.186</v>
      </c>
      <c r="E76" s="100">
        <v>420.77600000000001</v>
      </c>
      <c r="F76" s="100">
        <v>146.42099999999999</v>
      </c>
      <c r="G76" s="100">
        <v>-31.007999999999999</v>
      </c>
      <c r="H76" s="100">
        <v>87.694999999999993</v>
      </c>
      <c r="I76" s="100">
        <v>118.705</v>
      </c>
      <c r="J76" s="100">
        <v>25.369</v>
      </c>
      <c r="K76" s="100">
        <v>-29.794</v>
      </c>
      <c r="L76" s="101">
        <v>1.2150000000000001</v>
      </c>
      <c r="M76" s="100">
        <v>451.78500000000003</v>
      </c>
      <c r="N76" s="100">
        <v>27.716999999999999</v>
      </c>
      <c r="O76" s="100">
        <v>26.927</v>
      </c>
    </row>
    <row r="77" spans="1:15" ht="14.25" x14ac:dyDescent="0.2">
      <c r="A77" s="98">
        <v>2021</v>
      </c>
      <c r="B77" s="98">
        <v>7</v>
      </c>
      <c r="C77" s="141">
        <f t="shared" si="1"/>
        <v>2021.5</v>
      </c>
      <c r="D77" s="91">
        <v>0.183</v>
      </c>
      <c r="E77" s="100">
        <v>422.48200000000003</v>
      </c>
      <c r="F77" s="100">
        <v>147.50299999999999</v>
      </c>
      <c r="G77" s="100">
        <v>-31.390999999999998</v>
      </c>
      <c r="H77" s="100">
        <v>88.456000000000003</v>
      </c>
      <c r="I77" s="100">
        <v>119.84699999999999</v>
      </c>
      <c r="J77" s="100">
        <v>25.757999999999999</v>
      </c>
      <c r="K77" s="100">
        <v>-30.449000000000002</v>
      </c>
      <c r="L77" s="101">
        <v>0.94199999999999995</v>
      </c>
      <c r="M77" s="100">
        <v>453.87299999999999</v>
      </c>
      <c r="N77" s="100">
        <v>27.655000000000001</v>
      </c>
      <c r="O77" s="100">
        <v>27.431000000000001</v>
      </c>
    </row>
    <row r="78" spans="1:15" ht="14.25" x14ac:dyDescent="0.2">
      <c r="A78" s="98">
        <v>2021</v>
      </c>
      <c r="B78" s="98">
        <v>8</v>
      </c>
      <c r="C78" s="141">
        <f t="shared" si="1"/>
        <v>2021.5833333333333</v>
      </c>
      <c r="D78" s="99">
        <v>0.17199999999999999</v>
      </c>
      <c r="E78" s="100">
        <v>422.77800000000002</v>
      </c>
      <c r="F78" s="100">
        <v>144.76900000000001</v>
      </c>
      <c r="G78" s="100">
        <v>-29.472000000000001</v>
      </c>
      <c r="H78" s="100">
        <v>89.238</v>
      </c>
      <c r="I78" s="100">
        <v>118.71</v>
      </c>
      <c r="J78" s="100">
        <v>25.306000000000001</v>
      </c>
      <c r="K78" s="100">
        <v>-27.423999999999999</v>
      </c>
      <c r="L78" s="101">
        <v>2.0470000000000002</v>
      </c>
      <c r="M78" s="100">
        <v>452.25</v>
      </c>
      <c r="N78" s="100">
        <v>26.06</v>
      </c>
      <c r="O78" s="100">
        <v>27.015999999999998</v>
      </c>
    </row>
    <row r="79" spans="1:15" ht="14.25" x14ac:dyDescent="0.2">
      <c r="A79" s="98">
        <v>2021</v>
      </c>
      <c r="B79" s="98">
        <v>9</v>
      </c>
      <c r="C79" s="141">
        <f t="shared" si="1"/>
        <v>2021.6666666666667</v>
      </c>
      <c r="D79" s="99">
        <v>0.192</v>
      </c>
      <c r="E79" s="100">
        <v>421.86900000000003</v>
      </c>
      <c r="F79" s="100">
        <v>153.46899999999999</v>
      </c>
      <c r="G79" s="100">
        <v>-30.562000000000001</v>
      </c>
      <c r="H79" s="100">
        <v>93.498000000000005</v>
      </c>
      <c r="I79" s="100">
        <v>124.06100000000001</v>
      </c>
      <c r="J79" s="100">
        <v>25.472000000000001</v>
      </c>
      <c r="K79" s="100">
        <v>-29.361999999999998</v>
      </c>
      <c r="L79" s="101">
        <v>1.2</v>
      </c>
      <c r="M79" s="100">
        <v>452.43099999999998</v>
      </c>
      <c r="N79" s="100">
        <v>29.408999999999999</v>
      </c>
      <c r="O79" s="100">
        <v>27.283000000000001</v>
      </c>
    </row>
    <row r="80" spans="1:15" ht="14.25" x14ac:dyDescent="0.2">
      <c r="A80" s="98">
        <v>2021</v>
      </c>
      <c r="B80" s="98">
        <v>10</v>
      </c>
      <c r="C80" s="141">
        <f t="shared" si="1"/>
        <v>2021.75</v>
      </c>
      <c r="D80" s="99">
        <v>0.19400000000000001</v>
      </c>
      <c r="E80" s="100">
        <v>421.10500000000002</v>
      </c>
      <c r="F80" s="100">
        <v>138.72300000000001</v>
      </c>
      <c r="G80" s="100">
        <v>-31.218</v>
      </c>
      <c r="H80" s="100">
        <v>80.506</v>
      </c>
      <c r="I80" s="100">
        <v>111.724</v>
      </c>
      <c r="J80" s="100">
        <v>25.481000000000002</v>
      </c>
      <c r="K80" s="100">
        <v>-30.152999999999999</v>
      </c>
      <c r="L80" s="101">
        <v>1.0649999999999999</v>
      </c>
      <c r="M80" s="100">
        <v>452.322</v>
      </c>
      <c r="N80" s="100">
        <v>27</v>
      </c>
      <c r="O80" s="100">
        <v>27.372</v>
      </c>
    </row>
    <row r="81" spans="1:15" ht="14.25" x14ac:dyDescent="0.2">
      <c r="A81" s="98">
        <v>2021</v>
      </c>
      <c r="B81" s="98">
        <v>11</v>
      </c>
      <c r="C81" s="141">
        <f t="shared" si="1"/>
        <v>2021.8333333333333</v>
      </c>
      <c r="D81" s="99"/>
      <c r="E81" s="100"/>
      <c r="F81" s="100"/>
      <c r="G81" s="100"/>
      <c r="H81" s="100"/>
      <c r="I81" s="100"/>
      <c r="J81" s="100"/>
      <c r="K81" s="100"/>
      <c r="L81" s="101"/>
      <c r="M81" s="100"/>
      <c r="N81" s="100"/>
      <c r="O81" s="100"/>
    </row>
    <row r="82" spans="1:15" ht="14.25" x14ac:dyDescent="0.2">
      <c r="A82" s="98">
        <v>2021</v>
      </c>
      <c r="B82" s="98">
        <v>12</v>
      </c>
      <c r="C82" s="141">
        <f t="shared" si="1"/>
        <v>2021.9166666666667</v>
      </c>
      <c r="D82" s="99"/>
      <c r="E82" s="100"/>
      <c r="F82" s="100"/>
      <c r="G82" s="100"/>
      <c r="H82" s="100"/>
      <c r="I82" s="100"/>
      <c r="J82" s="100"/>
      <c r="K82" s="100"/>
      <c r="L82" s="101"/>
      <c r="M82" s="100"/>
      <c r="N82" s="100"/>
      <c r="O82" s="100"/>
    </row>
    <row r="83" spans="1:15" ht="14.25" x14ac:dyDescent="0.2">
      <c r="A83" s="98">
        <v>2022</v>
      </c>
      <c r="B83" s="98">
        <v>1</v>
      </c>
      <c r="C83" s="141">
        <f t="shared" si="1"/>
        <v>2022</v>
      </c>
      <c r="D83" s="99"/>
      <c r="E83" s="100"/>
      <c r="F83" s="100"/>
      <c r="G83" s="100"/>
      <c r="H83" s="100"/>
      <c r="I83" s="100"/>
      <c r="J83" s="100"/>
      <c r="K83" s="100"/>
      <c r="L83" s="101"/>
      <c r="M83" s="100"/>
      <c r="N83" s="100"/>
      <c r="O83" s="100"/>
    </row>
    <row r="84" spans="1:15" ht="14.25" x14ac:dyDescent="0.2">
      <c r="A84" s="98">
        <v>2022</v>
      </c>
      <c r="B84" s="98">
        <v>2</v>
      </c>
      <c r="C84" s="141">
        <f t="shared" si="1"/>
        <v>2022.0833333333333</v>
      </c>
      <c r="D84" s="99"/>
      <c r="E84" s="100"/>
      <c r="F84" s="100"/>
      <c r="G84" s="100"/>
      <c r="H84" s="100"/>
      <c r="I84" s="100"/>
      <c r="J84" s="100"/>
      <c r="K84" s="100"/>
      <c r="L84" s="101"/>
      <c r="M84" s="100"/>
      <c r="N84" s="100"/>
      <c r="O84" s="100"/>
    </row>
    <row r="85" spans="1:15" ht="14.25" x14ac:dyDescent="0.2">
      <c r="A85" s="98">
        <v>2022</v>
      </c>
      <c r="B85" s="98">
        <v>3</v>
      </c>
      <c r="C85" s="141">
        <f t="shared" si="1"/>
        <v>2022.1666666666667</v>
      </c>
      <c r="D85" s="99"/>
      <c r="E85" s="100"/>
      <c r="F85" s="100"/>
      <c r="G85" s="100"/>
      <c r="H85" s="100"/>
      <c r="I85" s="100"/>
      <c r="J85" s="100"/>
      <c r="K85" s="100"/>
      <c r="L85" s="101"/>
      <c r="M85" s="100"/>
      <c r="N85" s="100"/>
      <c r="O85" s="100"/>
    </row>
    <row r="86" spans="1:15" ht="14.25" x14ac:dyDescent="0.2">
      <c r="A86" s="98">
        <v>2022</v>
      </c>
      <c r="B86" s="98">
        <v>4</v>
      </c>
      <c r="C86" s="141">
        <f t="shared" si="1"/>
        <v>2022.25</v>
      </c>
      <c r="D86" s="99"/>
      <c r="E86" s="100"/>
      <c r="F86" s="100"/>
      <c r="G86" s="100"/>
      <c r="H86" s="100"/>
      <c r="I86" s="100"/>
      <c r="J86" s="100"/>
      <c r="K86" s="100"/>
      <c r="L86" s="101"/>
      <c r="M86" s="100"/>
      <c r="N86" s="100"/>
      <c r="O86" s="100"/>
    </row>
    <row r="87" spans="1:15" ht="14.25" x14ac:dyDescent="0.2">
      <c r="A87" s="98">
        <v>2022</v>
      </c>
      <c r="B87" s="98">
        <v>5</v>
      </c>
      <c r="C87" s="141">
        <f t="shared" si="1"/>
        <v>2022.3333333333333</v>
      </c>
      <c r="D87" s="99"/>
      <c r="E87" s="100"/>
      <c r="F87" s="100"/>
      <c r="G87" s="100"/>
      <c r="H87" s="100"/>
      <c r="I87" s="100"/>
      <c r="J87" s="100"/>
      <c r="K87" s="100"/>
      <c r="L87" s="101"/>
      <c r="M87" s="100"/>
      <c r="N87" s="100"/>
      <c r="O87" s="100"/>
    </row>
    <row r="88" spans="1:15" ht="14.25" x14ac:dyDescent="0.2">
      <c r="A88" s="98">
        <v>2022</v>
      </c>
      <c r="B88" s="98">
        <v>6</v>
      </c>
      <c r="C88" s="141">
        <f t="shared" si="1"/>
        <v>2022.4166666666667</v>
      </c>
      <c r="D88" s="99"/>
      <c r="E88" s="100"/>
      <c r="F88" s="100"/>
      <c r="G88" s="100"/>
      <c r="H88" s="100"/>
      <c r="I88" s="100"/>
      <c r="J88" s="100"/>
      <c r="K88" s="100"/>
      <c r="L88" s="101"/>
      <c r="M88" s="100"/>
      <c r="N88" s="100"/>
      <c r="O88" s="100"/>
    </row>
    <row r="89" spans="1:15" ht="14.25" x14ac:dyDescent="0.2">
      <c r="A89" s="98">
        <v>2022</v>
      </c>
      <c r="B89" s="98">
        <v>7</v>
      </c>
      <c r="C89" s="141">
        <f t="shared" si="1"/>
        <v>2022.5</v>
      </c>
      <c r="D89" s="99"/>
      <c r="E89" s="100"/>
      <c r="F89" s="100"/>
      <c r="G89" s="100"/>
      <c r="H89" s="100"/>
      <c r="I89" s="100"/>
      <c r="J89" s="100"/>
      <c r="K89" s="100"/>
      <c r="L89" s="101"/>
      <c r="M89" s="100"/>
      <c r="N89" s="100"/>
      <c r="O89" s="100"/>
    </row>
    <row r="90" spans="1:15" ht="14.25" x14ac:dyDescent="0.2">
      <c r="A90" s="98">
        <v>2022</v>
      </c>
      <c r="B90" s="98">
        <v>8</v>
      </c>
      <c r="C90" s="141">
        <f t="shared" si="1"/>
        <v>2022.5833333333333</v>
      </c>
      <c r="D90" s="99"/>
      <c r="E90" s="100"/>
      <c r="F90" s="100"/>
      <c r="G90" s="100"/>
      <c r="H90" s="100"/>
      <c r="I90" s="100"/>
      <c r="J90" s="100"/>
      <c r="K90" s="100"/>
      <c r="L90" s="101"/>
      <c r="M90" s="100"/>
      <c r="N90" s="100"/>
      <c r="O90" s="100"/>
    </row>
    <row r="91" spans="1:15" ht="14.25" x14ac:dyDescent="0.2">
      <c r="A91" s="98">
        <v>2022</v>
      </c>
      <c r="B91" s="98">
        <v>9</v>
      </c>
      <c r="C91" s="141">
        <f t="shared" si="1"/>
        <v>2022.6666666666667</v>
      </c>
      <c r="D91" s="99"/>
      <c r="E91" s="100"/>
      <c r="F91" s="100"/>
      <c r="G91" s="100"/>
      <c r="H91" s="100"/>
      <c r="I91" s="100"/>
      <c r="J91" s="100"/>
      <c r="K91" s="100"/>
      <c r="L91" s="101"/>
      <c r="M91" s="100"/>
      <c r="N91" s="100"/>
      <c r="O91" s="100"/>
    </row>
    <row r="92" spans="1:15" ht="14.25" x14ac:dyDescent="0.2">
      <c r="A92" s="98">
        <v>2022</v>
      </c>
      <c r="B92" s="98">
        <v>10</v>
      </c>
      <c r="C92" s="141">
        <f t="shared" si="1"/>
        <v>2022.75</v>
      </c>
      <c r="D92" s="99"/>
      <c r="E92" s="143"/>
      <c r="F92" s="143"/>
      <c r="G92" s="143"/>
      <c r="H92" s="143"/>
      <c r="I92" s="143"/>
      <c r="J92" s="143"/>
      <c r="K92" s="143"/>
      <c r="L92" s="101"/>
      <c r="M92" s="100"/>
      <c r="N92" s="100"/>
      <c r="O92" s="100"/>
    </row>
    <row r="93" spans="1:15" ht="14.25" x14ac:dyDescent="0.2">
      <c r="A93" s="98">
        <v>2022</v>
      </c>
      <c r="B93" s="98">
        <v>11</v>
      </c>
      <c r="C93" s="141">
        <f t="shared" si="1"/>
        <v>2022.8333333333333</v>
      </c>
      <c r="D93" s="99"/>
      <c r="E93" s="143"/>
      <c r="F93" s="143"/>
      <c r="G93" s="143"/>
      <c r="H93" s="143"/>
      <c r="I93" s="143"/>
      <c r="J93" s="143"/>
      <c r="K93" s="143"/>
      <c r="L93" s="141"/>
      <c r="M93" s="143"/>
      <c r="N93" s="143"/>
      <c r="O93" s="143"/>
    </row>
    <row r="94" spans="1:15" ht="14.25" x14ac:dyDescent="0.2">
      <c r="A94" s="98">
        <v>2022</v>
      </c>
      <c r="B94" s="98">
        <v>12</v>
      </c>
      <c r="C94" s="141">
        <f t="shared" si="1"/>
        <v>2022.9166666666667</v>
      </c>
      <c r="D94" s="99"/>
      <c r="E94" s="143"/>
      <c r="F94" s="143"/>
      <c r="G94" s="143"/>
      <c r="H94" s="143"/>
      <c r="I94" s="143"/>
      <c r="J94" s="143"/>
      <c r="K94" s="143"/>
      <c r="L94" s="141"/>
      <c r="M94" s="143"/>
      <c r="N94" s="143"/>
      <c r="O94" s="143"/>
    </row>
    <row r="95" spans="1:15" ht="14.25" x14ac:dyDescent="0.2">
      <c r="A95" s="143"/>
      <c r="B95" s="143"/>
      <c r="C95" s="101"/>
      <c r="D95" s="148"/>
      <c r="E95" s="143"/>
      <c r="F95" s="143"/>
      <c r="G95" s="143"/>
      <c r="H95" s="143"/>
      <c r="I95" s="143"/>
      <c r="J95" s="143"/>
      <c r="K95" s="143"/>
      <c r="L95" s="141"/>
      <c r="M95" s="143"/>
      <c r="N95" s="143"/>
      <c r="O95" s="143"/>
    </row>
    <row r="96" spans="1:15" ht="14.25" x14ac:dyDescent="0.2">
      <c r="A96" s="143"/>
      <c r="B96" s="143"/>
      <c r="C96" s="101"/>
      <c r="D96" s="148"/>
      <c r="E96" s="143"/>
      <c r="F96" s="143"/>
      <c r="G96" s="143"/>
      <c r="H96" s="143"/>
      <c r="I96" s="143"/>
      <c r="J96" s="143"/>
      <c r="K96" s="143"/>
      <c r="L96" s="141"/>
      <c r="M96" s="143"/>
      <c r="N96" s="143"/>
      <c r="O96" s="143"/>
    </row>
    <row r="97" spans="1:15" ht="14.25" x14ac:dyDescent="0.2">
      <c r="A97" s="143"/>
      <c r="B97" s="143"/>
      <c r="C97" s="101"/>
      <c r="D97" s="148"/>
      <c r="E97" s="143"/>
      <c r="F97" s="143"/>
      <c r="G97" s="143"/>
      <c r="H97" s="143"/>
      <c r="I97" s="143"/>
      <c r="J97" s="143"/>
      <c r="K97" s="143"/>
      <c r="L97" s="141"/>
      <c r="M97" s="143"/>
      <c r="N97" s="143"/>
      <c r="O97" s="143"/>
    </row>
    <row r="98" spans="1:15" ht="14.25" x14ac:dyDescent="0.2">
      <c r="A98" s="143"/>
      <c r="B98" s="143"/>
      <c r="C98" s="101"/>
      <c r="D98" s="148"/>
      <c r="E98" s="143"/>
      <c r="F98" s="143"/>
      <c r="G98" s="143"/>
      <c r="H98" s="143"/>
      <c r="I98" s="143"/>
      <c r="J98" s="143"/>
      <c r="K98" s="143"/>
      <c r="L98" s="141"/>
      <c r="M98" s="143"/>
      <c r="N98" s="143"/>
      <c r="O98" s="143"/>
    </row>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7"/>
  <sheetViews>
    <sheetView zoomScale="75" zoomScaleNormal="75" workbookViewId="0">
      <pane ySplit="1" topLeftCell="A34" activePane="bottomLeft" state="frozen"/>
      <selection pane="bottomLeft" activeCell="J158" sqref="J158"/>
    </sheetView>
  </sheetViews>
  <sheetFormatPr defaultRowHeight="12.75" x14ac:dyDescent="0.2"/>
  <cols>
    <col min="1" max="1" width="6.28515625" style="29" customWidth="1"/>
    <col min="2" max="2" width="9.140625" style="30"/>
    <col min="3" max="3" width="8.7109375" style="1" bestFit="1" customWidth="1"/>
    <col min="4" max="5" width="10.28515625" style="1" bestFit="1" customWidth="1"/>
    <col min="6" max="6" width="9.42578125" style="1" bestFit="1" customWidth="1"/>
    <col min="7" max="7" width="10.5703125" style="1" bestFit="1" customWidth="1"/>
    <col min="8" max="8" width="7.5703125" style="85" bestFit="1" customWidth="1"/>
    <col min="9" max="9" width="10.28515625" bestFit="1" customWidth="1"/>
    <col min="10" max="10" width="10" bestFit="1" customWidth="1"/>
    <col min="11" max="11" width="15" customWidth="1"/>
    <col min="12" max="12" width="8.5703125" customWidth="1"/>
  </cols>
  <sheetData>
    <row r="1" spans="1:11" ht="15" x14ac:dyDescent="0.25">
      <c r="A1" s="2" t="s">
        <v>43</v>
      </c>
      <c r="B1" s="66" t="s">
        <v>110</v>
      </c>
      <c r="C1" s="66" t="s">
        <v>125</v>
      </c>
      <c r="D1" s="66" t="s">
        <v>126</v>
      </c>
      <c r="E1" s="66" t="s">
        <v>127</v>
      </c>
      <c r="F1" s="66" t="s">
        <v>161</v>
      </c>
      <c r="G1" s="66" t="s">
        <v>128</v>
      </c>
      <c r="H1" s="66" t="s">
        <v>129</v>
      </c>
      <c r="I1" s="66" t="s">
        <v>146</v>
      </c>
      <c r="J1" s="66" t="s">
        <v>132</v>
      </c>
      <c r="K1" s="66" t="s">
        <v>133</v>
      </c>
    </row>
    <row r="2" spans="1:11" x14ac:dyDescent="0.2">
      <c r="A2" s="29">
        <v>0</v>
      </c>
      <c r="B2" s="91">
        <v>-0.94</v>
      </c>
      <c r="C2" s="16">
        <v>414.59960000000001</v>
      </c>
      <c r="D2" s="16">
        <v>-0.80940000000000001</v>
      </c>
      <c r="E2" s="16">
        <v>-23.898599999999998</v>
      </c>
      <c r="F2" s="16">
        <v>-1.4592000000000001</v>
      </c>
      <c r="G2" s="16">
        <v>-25.357800000000001</v>
      </c>
      <c r="H2" s="92">
        <v>23.297799999999999</v>
      </c>
      <c r="I2" s="16">
        <v>0.64980000000000004</v>
      </c>
      <c r="J2" s="16">
        <v>438.49639999999999</v>
      </c>
      <c r="K2" s="16">
        <v>25.728200000000001</v>
      </c>
    </row>
    <row r="3" spans="1:11" x14ac:dyDescent="0.2">
      <c r="A3" s="29">
        <v>15</v>
      </c>
      <c r="B3" s="91">
        <v>38.446399999999997</v>
      </c>
      <c r="C3" s="16">
        <v>414.4717</v>
      </c>
      <c r="D3" s="16">
        <v>-0.79100000000000004</v>
      </c>
      <c r="E3" s="16">
        <v>-23.871300000000002</v>
      </c>
      <c r="F3" s="16">
        <v>-1.4251</v>
      </c>
      <c r="G3" s="16">
        <v>-25.296399999999998</v>
      </c>
      <c r="H3" s="92">
        <v>23.271799999999999</v>
      </c>
      <c r="I3" s="16">
        <v>0.6341</v>
      </c>
      <c r="J3" s="16">
        <v>438.34570000000002</v>
      </c>
      <c r="K3" s="16">
        <v>25.685700000000001</v>
      </c>
    </row>
    <row r="4" spans="1:11" x14ac:dyDescent="0.2">
      <c r="A4" s="29">
        <v>30</v>
      </c>
      <c r="B4" s="91">
        <v>40.817599999999999</v>
      </c>
      <c r="C4" s="16">
        <v>415.79090000000002</v>
      </c>
      <c r="D4" s="16">
        <v>-0.72709999999999997</v>
      </c>
      <c r="E4" s="16">
        <v>-22.524899999999999</v>
      </c>
      <c r="F4" s="16">
        <v>-1.3523000000000001</v>
      </c>
      <c r="G4" s="16">
        <v>-23.876999999999999</v>
      </c>
      <c r="H4" s="92">
        <v>23.263400000000001</v>
      </c>
      <c r="I4" s="16">
        <v>0.62519999999999998</v>
      </c>
      <c r="J4" s="16">
        <v>438.31560000000002</v>
      </c>
      <c r="K4" s="16">
        <v>25.642800000000001</v>
      </c>
    </row>
    <row r="5" spans="1:11" x14ac:dyDescent="0.2">
      <c r="A5" s="29">
        <v>45</v>
      </c>
      <c r="B5" s="91">
        <v>-0.84709999999999996</v>
      </c>
      <c r="C5" s="16">
        <v>415.85649999999998</v>
      </c>
      <c r="D5" s="16">
        <v>-0.78010000000000002</v>
      </c>
      <c r="E5" s="16">
        <v>-22.357299999999999</v>
      </c>
      <c r="F5" s="16">
        <v>-1.3815</v>
      </c>
      <c r="G5" s="16">
        <v>-23.739100000000001</v>
      </c>
      <c r="H5" s="92">
        <v>23.251300000000001</v>
      </c>
      <c r="I5" s="16">
        <v>0.60129999999999995</v>
      </c>
      <c r="J5" s="16">
        <v>438.21089999999998</v>
      </c>
      <c r="K5" s="16">
        <v>25.603899999999999</v>
      </c>
    </row>
    <row r="6" spans="1:11" x14ac:dyDescent="0.2">
      <c r="A6" s="29">
        <v>100</v>
      </c>
      <c r="B6" s="91">
        <v>119.06319999999999</v>
      </c>
      <c r="C6" s="16">
        <v>414.24059999999997</v>
      </c>
      <c r="D6" s="16">
        <v>-0.82979999999999998</v>
      </c>
      <c r="E6" s="16">
        <v>-23.680499999999999</v>
      </c>
      <c r="F6" s="16">
        <v>-1.4656</v>
      </c>
      <c r="G6" s="16">
        <v>-25.146100000000001</v>
      </c>
      <c r="H6" s="92">
        <v>23.209599999999998</v>
      </c>
      <c r="I6" s="16">
        <v>0.63570000000000004</v>
      </c>
      <c r="J6" s="16">
        <v>437.9239</v>
      </c>
      <c r="K6" s="16">
        <v>25.565799999999999</v>
      </c>
    </row>
    <row r="7" spans="1:11" x14ac:dyDescent="0.2">
      <c r="A7" s="29">
        <v>115</v>
      </c>
      <c r="B7" s="91">
        <v>79.894800000000004</v>
      </c>
      <c r="C7" s="16">
        <v>414.6087</v>
      </c>
      <c r="D7" s="16">
        <v>-0.79769999999999996</v>
      </c>
      <c r="E7" s="16">
        <v>-23.1494</v>
      </c>
      <c r="F7" s="16">
        <v>-1.4356</v>
      </c>
      <c r="G7" s="16">
        <v>-24.584800000000001</v>
      </c>
      <c r="H7" s="92">
        <v>23.1768</v>
      </c>
      <c r="I7" s="16">
        <v>0.63790000000000002</v>
      </c>
      <c r="J7" s="16">
        <v>437.7543</v>
      </c>
      <c r="K7" s="16">
        <v>25.527899999999999</v>
      </c>
    </row>
    <row r="8" spans="1:11" x14ac:dyDescent="0.2">
      <c r="A8" s="29">
        <v>130</v>
      </c>
      <c r="B8" s="91">
        <v>-41.734499999999997</v>
      </c>
      <c r="C8" s="16">
        <v>414.33330000000001</v>
      </c>
      <c r="D8" s="16">
        <v>-0.79020000000000001</v>
      </c>
      <c r="E8" s="16">
        <v>-23.258800000000001</v>
      </c>
      <c r="F8" s="16">
        <v>-1.4323999999999999</v>
      </c>
      <c r="G8" s="16">
        <v>-24.690899999999999</v>
      </c>
      <c r="H8" s="92">
        <v>23.148199999999999</v>
      </c>
      <c r="I8" s="16">
        <v>0.64219999999999999</v>
      </c>
      <c r="J8" s="16">
        <v>437.59350000000001</v>
      </c>
      <c r="K8" s="16">
        <v>25.491299999999999</v>
      </c>
    </row>
    <row r="9" spans="1:11" x14ac:dyDescent="0.2">
      <c r="A9" s="29">
        <v>145</v>
      </c>
      <c r="B9" s="91">
        <v>38.145400000000002</v>
      </c>
      <c r="C9" s="16">
        <v>413.58120000000002</v>
      </c>
      <c r="D9" s="16">
        <v>-0.78979999999999995</v>
      </c>
      <c r="E9" s="16">
        <v>-23.8628</v>
      </c>
      <c r="F9" s="16">
        <v>-1.4756</v>
      </c>
      <c r="G9" s="16">
        <v>-25.3384</v>
      </c>
      <c r="H9" s="92">
        <v>23.122699999999998</v>
      </c>
      <c r="I9" s="16">
        <v>0.68579999999999997</v>
      </c>
      <c r="J9" s="16">
        <v>437.44600000000003</v>
      </c>
      <c r="K9" s="16">
        <v>25.455300000000001</v>
      </c>
    </row>
    <row r="10" spans="1:11" x14ac:dyDescent="0.2">
      <c r="A10" s="29">
        <v>200</v>
      </c>
      <c r="B10" s="91">
        <v>28.290099999999999</v>
      </c>
      <c r="C10" s="16">
        <v>414.53410000000002</v>
      </c>
      <c r="D10" s="16">
        <v>-0.77859999999999996</v>
      </c>
      <c r="E10" s="16">
        <v>-22.8201</v>
      </c>
      <c r="F10" s="16">
        <v>-1.4181999999999999</v>
      </c>
      <c r="G10" s="16">
        <v>-24.238199999999999</v>
      </c>
      <c r="H10" s="92">
        <v>23.106400000000001</v>
      </c>
      <c r="I10" s="16">
        <v>0.63959999999999995</v>
      </c>
      <c r="J10" s="16">
        <v>437.35399999999998</v>
      </c>
      <c r="K10" s="16">
        <v>25.4208</v>
      </c>
    </row>
    <row r="11" spans="1:11" x14ac:dyDescent="0.2">
      <c r="A11" s="29">
        <v>215</v>
      </c>
      <c r="B11" s="91">
        <v>-91.802300000000002</v>
      </c>
      <c r="C11" s="16">
        <v>414.44709999999998</v>
      </c>
      <c r="D11" s="16">
        <v>-0.76239999999999997</v>
      </c>
      <c r="E11" s="16">
        <v>-22.787299999999998</v>
      </c>
      <c r="F11" s="16">
        <v>-1.3766</v>
      </c>
      <c r="G11" s="16">
        <v>-24.163599999999999</v>
      </c>
      <c r="H11" s="92">
        <v>23.092199999999998</v>
      </c>
      <c r="I11" s="16">
        <v>0.61409999999999998</v>
      </c>
      <c r="J11" s="16">
        <v>437.23079999999999</v>
      </c>
      <c r="K11" s="16">
        <v>25.3872</v>
      </c>
    </row>
    <row r="12" spans="1:11" x14ac:dyDescent="0.2">
      <c r="A12" s="29">
        <v>230</v>
      </c>
      <c r="B12" s="91">
        <v>-14.6837</v>
      </c>
      <c r="C12" s="16">
        <v>414.82139999999998</v>
      </c>
      <c r="D12" s="16">
        <v>-0.75429999999999997</v>
      </c>
      <c r="E12" s="16">
        <v>-22.295100000000001</v>
      </c>
      <c r="F12" s="16">
        <v>-1.3475999999999999</v>
      </c>
      <c r="G12" s="16">
        <v>-23.642800000000001</v>
      </c>
      <c r="H12" s="92">
        <v>23.072700000000001</v>
      </c>
      <c r="I12" s="16">
        <v>0.59330000000000005</v>
      </c>
      <c r="J12" s="16">
        <v>437.11669999999998</v>
      </c>
      <c r="K12" s="16">
        <v>25.354299999999999</v>
      </c>
    </row>
    <row r="13" spans="1:11" x14ac:dyDescent="0.2">
      <c r="A13" s="29">
        <v>245</v>
      </c>
      <c r="B13" s="91">
        <v>13.129200000000001</v>
      </c>
      <c r="C13" s="16">
        <v>415.30110000000002</v>
      </c>
      <c r="D13" s="16">
        <v>-0.74870000000000003</v>
      </c>
      <c r="E13" s="16">
        <v>-21.681799999999999</v>
      </c>
      <c r="F13" s="16">
        <v>-1.3504</v>
      </c>
      <c r="G13" s="16">
        <v>-23.0321</v>
      </c>
      <c r="H13" s="92">
        <v>23.053599999999999</v>
      </c>
      <c r="I13" s="16">
        <v>0.60170000000000001</v>
      </c>
      <c r="J13" s="16">
        <v>436.98480000000001</v>
      </c>
      <c r="K13" s="16">
        <v>25.321999999999999</v>
      </c>
    </row>
    <row r="14" spans="1:11" x14ac:dyDescent="0.2">
      <c r="A14" s="29">
        <v>300</v>
      </c>
      <c r="B14" s="91">
        <v>77.972099999999998</v>
      </c>
      <c r="C14" s="16">
        <v>414.70830000000001</v>
      </c>
      <c r="D14" s="16">
        <v>-0.76919999999999999</v>
      </c>
      <c r="E14" s="16">
        <v>-22.084299999999999</v>
      </c>
      <c r="F14" s="16">
        <v>-1.3705000000000001</v>
      </c>
      <c r="G14" s="16">
        <v>-23.454499999999999</v>
      </c>
      <c r="H14" s="92">
        <v>23.020499999999998</v>
      </c>
      <c r="I14" s="16">
        <v>0.60119999999999996</v>
      </c>
      <c r="J14" s="16">
        <v>436.79570000000001</v>
      </c>
      <c r="K14" s="16">
        <v>25.291499999999999</v>
      </c>
    </row>
    <row r="15" spans="1:11" x14ac:dyDescent="0.2">
      <c r="A15" s="29">
        <v>315</v>
      </c>
      <c r="B15" s="91">
        <v>-0.92049999999999998</v>
      </c>
      <c r="C15" s="16">
        <v>413.98439999999999</v>
      </c>
      <c r="D15" s="16">
        <v>-0.77890000000000004</v>
      </c>
      <c r="E15" s="16">
        <v>-22.69</v>
      </c>
      <c r="F15" s="16">
        <v>-1.4084000000000001</v>
      </c>
      <c r="G15" s="16">
        <v>-24.098600000000001</v>
      </c>
      <c r="H15" s="92">
        <v>23.004300000000001</v>
      </c>
      <c r="I15" s="16">
        <v>0.62949999999999995</v>
      </c>
      <c r="J15" s="16">
        <v>436.6728</v>
      </c>
      <c r="K15" s="16">
        <v>25.260899999999999</v>
      </c>
    </row>
    <row r="16" spans="1:11" x14ac:dyDescent="0.2">
      <c r="A16" s="29">
        <v>330</v>
      </c>
      <c r="B16" s="91">
        <v>155.13919999999999</v>
      </c>
      <c r="C16" s="16">
        <v>412.79930000000002</v>
      </c>
      <c r="D16" s="16">
        <v>-0.80049999999999999</v>
      </c>
      <c r="E16" s="16">
        <v>-23.758500000000002</v>
      </c>
      <c r="F16" s="16">
        <v>-1.4360999999999999</v>
      </c>
      <c r="G16" s="16">
        <v>-25.194700000000001</v>
      </c>
      <c r="H16" s="92">
        <v>22.9893</v>
      </c>
      <c r="I16" s="16">
        <v>0.63570000000000004</v>
      </c>
      <c r="J16" s="16">
        <v>436.55650000000003</v>
      </c>
      <c r="K16" s="16">
        <v>25.231400000000001</v>
      </c>
    </row>
    <row r="17" spans="1:11" x14ac:dyDescent="0.2">
      <c r="A17" s="29">
        <v>345</v>
      </c>
      <c r="B17" s="91">
        <v>-75.933599999999998</v>
      </c>
      <c r="C17" s="16">
        <v>412.19709999999998</v>
      </c>
      <c r="D17" s="16">
        <v>-0.83650000000000002</v>
      </c>
      <c r="E17" s="16">
        <v>-24.134399999999999</v>
      </c>
      <c r="F17" s="16">
        <v>-1.4767999999999999</v>
      </c>
      <c r="G17" s="16">
        <v>-25.6113</v>
      </c>
      <c r="H17" s="92">
        <v>22.951599999999999</v>
      </c>
      <c r="I17" s="16">
        <v>0.64029999999999998</v>
      </c>
      <c r="J17" s="16">
        <v>436.32929999999999</v>
      </c>
      <c r="K17" s="16">
        <v>25.201899999999998</v>
      </c>
    </row>
    <row r="18" spans="1:11" x14ac:dyDescent="0.2">
      <c r="A18" s="29">
        <v>400</v>
      </c>
      <c r="B18" s="91">
        <v>-184.33770000000001</v>
      </c>
      <c r="C18" s="16">
        <v>412.1551</v>
      </c>
      <c r="D18" s="16">
        <v>-0.83099999999999996</v>
      </c>
      <c r="E18" s="16">
        <v>-24.028600000000001</v>
      </c>
      <c r="F18" s="16">
        <v>-1.5018</v>
      </c>
      <c r="G18" s="16">
        <v>-25.5305</v>
      </c>
      <c r="H18" s="92">
        <v>22.917899999999999</v>
      </c>
      <c r="I18" s="16">
        <v>0.67079999999999995</v>
      </c>
      <c r="J18" s="16">
        <v>436.1859</v>
      </c>
      <c r="K18" s="16">
        <v>25.173200000000001</v>
      </c>
    </row>
    <row r="19" spans="1:11" x14ac:dyDescent="0.2">
      <c r="A19" s="29">
        <v>415</v>
      </c>
      <c r="B19" s="91">
        <v>16.865600000000001</v>
      </c>
      <c r="C19" s="16">
        <v>411.5043</v>
      </c>
      <c r="D19" s="16">
        <v>-0.81740000000000002</v>
      </c>
      <c r="E19" s="16">
        <v>-24.597200000000001</v>
      </c>
      <c r="F19" s="16">
        <v>-1.5426</v>
      </c>
      <c r="G19" s="16">
        <v>-26.139900000000001</v>
      </c>
      <c r="H19" s="92">
        <v>22.906300000000002</v>
      </c>
      <c r="I19" s="16">
        <v>0.72519999999999996</v>
      </c>
      <c r="J19" s="16">
        <v>436.10399999999998</v>
      </c>
      <c r="K19" s="16">
        <v>25.1434</v>
      </c>
    </row>
    <row r="20" spans="1:11" x14ac:dyDescent="0.2">
      <c r="A20" s="29">
        <v>430</v>
      </c>
      <c r="B20" s="91">
        <v>-0.86870000000000003</v>
      </c>
      <c r="C20" s="16">
        <v>412.06740000000002</v>
      </c>
      <c r="D20" s="16">
        <v>-0.80559999999999998</v>
      </c>
      <c r="E20" s="16">
        <v>-23.9876</v>
      </c>
      <c r="F20" s="16">
        <v>-1.5130999999999999</v>
      </c>
      <c r="G20" s="16">
        <v>-25.500599999999999</v>
      </c>
      <c r="H20" s="92">
        <v>22.910699999999999</v>
      </c>
      <c r="I20" s="16">
        <v>0.70760000000000001</v>
      </c>
      <c r="J20" s="16">
        <v>436.05759999999998</v>
      </c>
      <c r="K20" s="16">
        <v>25.114000000000001</v>
      </c>
    </row>
    <row r="21" spans="1:11" x14ac:dyDescent="0.2">
      <c r="A21" s="29">
        <v>445</v>
      </c>
      <c r="B21" s="91">
        <v>-0.99319999999999997</v>
      </c>
      <c r="C21" s="16">
        <v>411.91449999999998</v>
      </c>
      <c r="D21" s="16">
        <v>-0.77990000000000004</v>
      </c>
      <c r="E21" s="16">
        <v>-24.151199999999999</v>
      </c>
      <c r="F21" s="16">
        <v>-1.4835</v>
      </c>
      <c r="G21" s="16">
        <v>-25.634699999999999</v>
      </c>
      <c r="H21" s="92">
        <v>22.922899999999998</v>
      </c>
      <c r="I21" s="16">
        <v>0.7036</v>
      </c>
      <c r="J21" s="16">
        <v>436.0659</v>
      </c>
      <c r="K21" s="16">
        <v>25.084599999999998</v>
      </c>
    </row>
    <row r="22" spans="1:11" x14ac:dyDescent="0.2">
      <c r="A22" s="29">
        <v>500</v>
      </c>
      <c r="B22" s="91">
        <v>-38.633699999999997</v>
      </c>
      <c r="C22" s="16">
        <v>412.35469999999998</v>
      </c>
      <c r="D22" s="16">
        <v>-0.76490000000000002</v>
      </c>
      <c r="E22" s="16">
        <v>-23.687200000000001</v>
      </c>
      <c r="F22" s="16">
        <v>-1.4666999999999999</v>
      </c>
      <c r="G22" s="16">
        <v>-25.1539</v>
      </c>
      <c r="H22" s="92">
        <v>22.935099999999998</v>
      </c>
      <c r="I22" s="16">
        <v>0.70189999999999997</v>
      </c>
      <c r="J22" s="16">
        <v>436.04489999999998</v>
      </c>
      <c r="K22" s="16">
        <v>25.054300000000001</v>
      </c>
    </row>
    <row r="23" spans="1:11" x14ac:dyDescent="0.2">
      <c r="A23" s="29">
        <v>515</v>
      </c>
      <c r="B23" s="91">
        <v>36.663899999999998</v>
      </c>
      <c r="C23" s="16">
        <v>412.17899999999997</v>
      </c>
      <c r="D23" s="16">
        <v>-0.78280000000000005</v>
      </c>
      <c r="E23" s="16">
        <v>-23.7925</v>
      </c>
      <c r="F23" s="16">
        <v>-1.4816</v>
      </c>
      <c r="G23" s="16">
        <v>-25.273800000000001</v>
      </c>
      <c r="H23" s="92">
        <v>22.935500000000001</v>
      </c>
      <c r="I23" s="16">
        <v>0.69879999999999998</v>
      </c>
      <c r="J23" s="16">
        <v>435.97030000000001</v>
      </c>
      <c r="K23" s="16">
        <v>25.0258</v>
      </c>
    </row>
    <row r="24" spans="1:11" x14ac:dyDescent="0.2">
      <c r="A24" s="29">
        <v>530</v>
      </c>
      <c r="B24" s="91">
        <v>-0.85589999999999999</v>
      </c>
      <c r="C24" s="16">
        <v>411.33839999999998</v>
      </c>
      <c r="D24" s="16">
        <v>-0.81059999999999999</v>
      </c>
      <c r="E24" s="16">
        <v>-24.5487</v>
      </c>
      <c r="F24" s="16">
        <v>-1.4927999999999999</v>
      </c>
      <c r="G24" s="16">
        <v>-26.041599999999999</v>
      </c>
      <c r="H24" s="92">
        <v>22.926400000000001</v>
      </c>
      <c r="I24" s="16">
        <v>0.68220000000000003</v>
      </c>
      <c r="J24" s="16">
        <v>435.8895</v>
      </c>
      <c r="K24" s="16">
        <v>24.998699999999999</v>
      </c>
    </row>
    <row r="25" spans="1:11" x14ac:dyDescent="0.2">
      <c r="A25" s="29">
        <v>545</v>
      </c>
      <c r="B25" s="91">
        <v>-39.625900000000001</v>
      </c>
      <c r="C25" s="16">
        <v>411.83330000000001</v>
      </c>
      <c r="D25" s="16">
        <v>-0.74770000000000003</v>
      </c>
      <c r="E25" s="16">
        <v>-23.999300000000002</v>
      </c>
      <c r="F25" s="16">
        <v>-1.4275</v>
      </c>
      <c r="G25" s="16">
        <v>-25.426600000000001</v>
      </c>
      <c r="H25" s="92">
        <v>22.920100000000001</v>
      </c>
      <c r="I25" s="16">
        <v>0.67989999999999995</v>
      </c>
      <c r="J25" s="16">
        <v>435.83699999999999</v>
      </c>
      <c r="K25" s="16">
        <v>24.971499999999999</v>
      </c>
    </row>
    <row r="26" spans="1:11" x14ac:dyDescent="0.2">
      <c r="A26" s="29">
        <v>600</v>
      </c>
      <c r="B26" s="91">
        <v>-53.839700000000001</v>
      </c>
      <c r="C26" s="16">
        <v>413.80250000000001</v>
      </c>
      <c r="D26" s="16">
        <v>-0.28210000000000002</v>
      </c>
      <c r="E26" s="16">
        <v>-22.130099999999999</v>
      </c>
      <c r="F26" s="16">
        <v>-0.95409999999999995</v>
      </c>
      <c r="G26" s="16">
        <v>-23.084299999999999</v>
      </c>
      <c r="H26" s="92">
        <v>22.9377</v>
      </c>
      <c r="I26" s="16">
        <v>0.67200000000000004</v>
      </c>
      <c r="J26" s="16">
        <v>435.93150000000003</v>
      </c>
      <c r="K26" s="16">
        <v>24.9451</v>
      </c>
    </row>
    <row r="27" spans="1:11" x14ac:dyDescent="0.2">
      <c r="A27" s="29">
        <v>615</v>
      </c>
      <c r="B27" s="91">
        <v>0.21729999999999999</v>
      </c>
      <c r="C27" s="16">
        <v>415.23039999999997</v>
      </c>
      <c r="D27" s="16">
        <v>3.7389999999999999</v>
      </c>
      <c r="E27" s="16">
        <v>-20.895499999999998</v>
      </c>
      <c r="F27" s="16">
        <v>2.3374999999999999</v>
      </c>
      <c r="G27" s="16">
        <v>-18.558</v>
      </c>
      <c r="H27" s="92">
        <v>22.957599999999999</v>
      </c>
      <c r="I27" s="16">
        <v>1.4013</v>
      </c>
      <c r="J27" s="16">
        <v>436.1268</v>
      </c>
      <c r="K27" s="16">
        <v>24.919599999999999</v>
      </c>
    </row>
    <row r="28" spans="1:11" x14ac:dyDescent="0.2">
      <c r="A28" s="29">
        <v>630</v>
      </c>
      <c r="B28" s="91">
        <v>0.2873</v>
      </c>
      <c r="C28" s="16">
        <v>415.53039999999999</v>
      </c>
      <c r="D28" s="16">
        <v>15.223000000000001</v>
      </c>
      <c r="E28" s="16">
        <v>-21.162800000000001</v>
      </c>
      <c r="F28" s="16">
        <v>11.6646</v>
      </c>
      <c r="G28" s="16">
        <v>-9.4983000000000004</v>
      </c>
      <c r="H28" s="92">
        <v>23.027899999999999</v>
      </c>
      <c r="I28" s="16">
        <v>3.5586000000000002</v>
      </c>
      <c r="J28" s="16">
        <v>436.69310000000002</v>
      </c>
      <c r="K28" s="16">
        <v>24.8962</v>
      </c>
    </row>
    <row r="29" spans="1:11" x14ac:dyDescent="0.2">
      <c r="A29" s="29">
        <v>645</v>
      </c>
      <c r="B29" s="91">
        <v>0.20979999999999999</v>
      </c>
      <c r="C29" s="16">
        <v>415.26920000000001</v>
      </c>
      <c r="D29" s="16">
        <v>36.323900000000002</v>
      </c>
      <c r="E29" s="16">
        <v>-22.429600000000001</v>
      </c>
      <c r="F29" s="16">
        <v>28.698799999999999</v>
      </c>
      <c r="G29" s="16">
        <v>6.2693000000000003</v>
      </c>
      <c r="H29" s="92">
        <v>23.168900000000001</v>
      </c>
      <c r="I29" s="16">
        <v>7.6246</v>
      </c>
      <c r="J29" s="16">
        <v>437.69819999999999</v>
      </c>
      <c r="K29" s="16">
        <v>24.8782</v>
      </c>
    </row>
    <row r="30" spans="1:11" x14ac:dyDescent="0.2">
      <c r="A30" s="29">
        <v>700</v>
      </c>
      <c r="B30" s="91">
        <v>0.19989999999999999</v>
      </c>
      <c r="C30" s="16">
        <v>414.60759999999999</v>
      </c>
      <c r="D30" s="16">
        <v>65.480199999999996</v>
      </c>
      <c r="E30" s="16">
        <v>-24.786000000000001</v>
      </c>
      <c r="F30" s="16">
        <v>51.6738</v>
      </c>
      <c r="G30" s="16">
        <v>26.8874</v>
      </c>
      <c r="H30" s="92">
        <v>23.420999999999999</v>
      </c>
      <c r="I30" s="16">
        <v>13.807</v>
      </c>
      <c r="J30" s="16">
        <v>439.3938</v>
      </c>
      <c r="K30" s="16">
        <v>24.867599999999999</v>
      </c>
    </row>
    <row r="31" spans="1:11" x14ac:dyDescent="0.2">
      <c r="A31" s="29">
        <v>715</v>
      </c>
      <c r="B31" s="91">
        <v>0.2011</v>
      </c>
      <c r="C31" s="16">
        <v>414.22210000000001</v>
      </c>
      <c r="D31" s="16">
        <v>101.7471</v>
      </c>
      <c r="E31" s="16">
        <v>-27.7865</v>
      </c>
      <c r="F31" s="16">
        <v>80.293400000000005</v>
      </c>
      <c r="G31" s="16">
        <v>52.507100000000001</v>
      </c>
      <c r="H31" s="92">
        <v>23.815999999999999</v>
      </c>
      <c r="I31" s="16">
        <v>21.451899999999998</v>
      </c>
      <c r="J31" s="16">
        <v>442.00540000000001</v>
      </c>
      <c r="K31" s="16">
        <v>24.866399999999999</v>
      </c>
    </row>
    <row r="32" spans="1:11" x14ac:dyDescent="0.2">
      <c r="A32" s="29">
        <v>730</v>
      </c>
      <c r="B32" s="91">
        <v>0.19719999999999999</v>
      </c>
      <c r="C32" s="16">
        <v>415.32859999999999</v>
      </c>
      <c r="D32" s="16">
        <v>130.49359999999999</v>
      </c>
      <c r="E32" s="16">
        <v>-29.289100000000001</v>
      </c>
      <c r="F32" s="16">
        <v>103.6956</v>
      </c>
      <c r="G32" s="16">
        <v>74.404499999999999</v>
      </c>
      <c r="H32" s="92">
        <v>24.244800000000001</v>
      </c>
      <c r="I32" s="16">
        <v>26.797699999999999</v>
      </c>
      <c r="J32" s="16">
        <v>444.62139999999999</v>
      </c>
      <c r="K32" s="16">
        <v>24.880600000000001</v>
      </c>
    </row>
    <row r="33" spans="1:11" x14ac:dyDescent="0.2">
      <c r="A33" s="29">
        <v>745</v>
      </c>
      <c r="B33" s="91">
        <v>0.19239999999999999</v>
      </c>
      <c r="C33" s="16">
        <v>413.77140000000003</v>
      </c>
      <c r="D33" s="16">
        <v>161.43629999999999</v>
      </c>
      <c r="E33" s="16">
        <v>-33.382899999999999</v>
      </c>
      <c r="F33" s="16">
        <v>129.04409999999999</v>
      </c>
      <c r="G33" s="16">
        <v>95.6614</v>
      </c>
      <c r="H33" s="92">
        <v>24.659800000000001</v>
      </c>
      <c r="I33" s="16">
        <v>32.392499999999998</v>
      </c>
      <c r="J33" s="16">
        <v>447.1558</v>
      </c>
      <c r="K33" s="16">
        <v>24.913</v>
      </c>
    </row>
    <row r="34" spans="1:11" x14ac:dyDescent="0.2">
      <c r="A34" s="29">
        <v>800</v>
      </c>
      <c r="B34" s="91">
        <v>0.193</v>
      </c>
      <c r="C34" s="16">
        <v>414.80070000000001</v>
      </c>
      <c r="D34" s="16">
        <v>208.29040000000001</v>
      </c>
      <c r="E34" s="16">
        <v>-35.8172</v>
      </c>
      <c r="F34" s="16">
        <v>166.55359999999999</v>
      </c>
      <c r="G34" s="16">
        <v>130.73939999999999</v>
      </c>
      <c r="H34" s="92">
        <v>25.218499999999999</v>
      </c>
      <c r="I34" s="16">
        <v>41.738300000000002</v>
      </c>
      <c r="J34" s="16">
        <v>450.60939999999999</v>
      </c>
      <c r="K34" s="16">
        <v>24.964600000000001</v>
      </c>
    </row>
    <row r="35" spans="1:11" x14ac:dyDescent="0.2">
      <c r="A35" s="29">
        <v>815</v>
      </c>
      <c r="B35" s="91">
        <v>0.1918</v>
      </c>
      <c r="C35" s="16">
        <v>415.45139999999998</v>
      </c>
      <c r="D35" s="16">
        <v>252.3896</v>
      </c>
      <c r="E35" s="16">
        <v>-38.926499999999997</v>
      </c>
      <c r="F35" s="16">
        <v>202.22620000000001</v>
      </c>
      <c r="G35" s="16">
        <v>163.30340000000001</v>
      </c>
      <c r="H35" s="92">
        <v>25.888500000000001</v>
      </c>
      <c r="I35" s="16">
        <v>50.161700000000003</v>
      </c>
      <c r="J35" s="16">
        <v>454.3768</v>
      </c>
      <c r="K35" s="16">
        <v>25.034199999999998</v>
      </c>
    </row>
    <row r="36" spans="1:11" x14ac:dyDescent="0.2">
      <c r="A36" s="29">
        <v>830</v>
      </c>
      <c r="B36" s="91">
        <v>0.1883</v>
      </c>
      <c r="C36" s="16">
        <v>418.13189999999997</v>
      </c>
      <c r="D36" s="16">
        <v>269.52659999999997</v>
      </c>
      <c r="E36" s="16">
        <v>-38.749000000000002</v>
      </c>
      <c r="F36" s="16">
        <v>216.96279999999999</v>
      </c>
      <c r="G36" s="16">
        <v>178.21369999999999</v>
      </c>
      <c r="H36" s="92">
        <v>26.387899999999998</v>
      </c>
      <c r="I36" s="16">
        <v>52.5595</v>
      </c>
      <c r="J36" s="16">
        <v>456.88330000000002</v>
      </c>
      <c r="K36" s="16">
        <v>25.123699999999999</v>
      </c>
    </row>
    <row r="37" spans="1:11" x14ac:dyDescent="0.2">
      <c r="A37" s="29">
        <v>845</v>
      </c>
      <c r="B37" s="91">
        <v>0.189</v>
      </c>
      <c r="C37" s="16">
        <v>420.98439999999999</v>
      </c>
      <c r="D37" s="16">
        <v>311.9905</v>
      </c>
      <c r="E37" s="16">
        <v>-39.4328</v>
      </c>
      <c r="F37" s="16">
        <v>251.42320000000001</v>
      </c>
      <c r="G37" s="16">
        <v>211.9888</v>
      </c>
      <c r="H37" s="92">
        <v>26.886600000000001</v>
      </c>
      <c r="I37" s="16">
        <v>60.568600000000004</v>
      </c>
      <c r="J37" s="16">
        <v>460.41340000000002</v>
      </c>
      <c r="K37" s="16">
        <v>25.235399999999998</v>
      </c>
    </row>
    <row r="38" spans="1:11" x14ac:dyDescent="0.2">
      <c r="A38" s="29">
        <v>900</v>
      </c>
      <c r="B38" s="91">
        <v>0.18809999999999999</v>
      </c>
      <c r="C38" s="16">
        <v>421.75</v>
      </c>
      <c r="D38" s="16">
        <v>356.35599999999999</v>
      </c>
      <c r="E38" s="16">
        <v>-42.3842</v>
      </c>
      <c r="F38" s="16">
        <v>287.7199</v>
      </c>
      <c r="G38" s="16">
        <v>245.33770000000001</v>
      </c>
      <c r="H38" s="92">
        <v>27.529</v>
      </c>
      <c r="I38" s="16">
        <v>68.636099999999999</v>
      </c>
      <c r="J38" s="16">
        <v>464.13440000000003</v>
      </c>
      <c r="K38" s="16">
        <v>25.364100000000001</v>
      </c>
    </row>
    <row r="39" spans="1:11" x14ac:dyDescent="0.2">
      <c r="A39" s="29">
        <v>915</v>
      </c>
      <c r="B39" s="91">
        <v>0.18659999999999999</v>
      </c>
      <c r="C39" s="16">
        <v>423.04640000000001</v>
      </c>
      <c r="D39" s="16">
        <v>367.18459999999999</v>
      </c>
      <c r="E39" s="16">
        <v>-43.167099999999998</v>
      </c>
      <c r="F39" s="16">
        <v>297.07749999999999</v>
      </c>
      <c r="G39" s="16">
        <v>253.9118</v>
      </c>
      <c r="H39" s="92">
        <v>27.892600000000002</v>
      </c>
      <c r="I39" s="16">
        <v>70.101799999999997</v>
      </c>
      <c r="J39" s="16">
        <v>466.21449999999999</v>
      </c>
      <c r="K39" s="16">
        <v>25.511800000000001</v>
      </c>
    </row>
    <row r="40" spans="1:11" x14ac:dyDescent="0.2">
      <c r="A40" s="29">
        <v>930</v>
      </c>
      <c r="B40" s="91">
        <v>0.18540000000000001</v>
      </c>
      <c r="C40" s="16">
        <v>424.93220000000002</v>
      </c>
      <c r="D40" s="16">
        <v>385.8734</v>
      </c>
      <c r="E40" s="16">
        <v>-43.978099999999998</v>
      </c>
      <c r="F40" s="16">
        <v>312.39710000000002</v>
      </c>
      <c r="G40" s="16">
        <v>268.4151</v>
      </c>
      <c r="H40" s="92">
        <v>28.278500000000001</v>
      </c>
      <c r="I40" s="16">
        <v>73.476799999999997</v>
      </c>
      <c r="J40" s="16">
        <v>468.91050000000001</v>
      </c>
      <c r="K40" s="16">
        <v>25.674600000000002</v>
      </c>
    </row>
    <row r="41" spans="1:11" x14ac:dyDescent="0.2">
      <c r="A41" s="29">
        <v>945</v>
      </c>
      <c r="B41" s="91">
        <v>0.18459999999999999</v>
      </c>
      <c r="C41" s="16">
        <v>425.73770000000002</v>
      </c>
      <c r="D41" s="16">
        <v>412.62880000000001</v>
      </c>
      <c r="E41" s="16">
        <v>-46.007800000000003</v>
      </c>
      <c r="F41" s="16">
        <v>334.3571</v>
      </c>
      <c r="G41" s="16">
        <v>288.34539999999998</v>
      </c>
      <c r="H41" s="92">
        <v>28.7455</v>
      </c>
      <c r="I41" s="16">
        <v>78.272599999999997</v>
      </c>
      <c r="J41" s="16">
        <v>471.74709999999999</v>
      </c>
      <c r="K41" s="16">
        <v>25.847100000000001</v>
      </c>
    </row>
    <row r="42" spans="1:11" x14ac:dyDescent="0.2">
      <c r="A42" s="29">
        <v>1000</v>
      </c>
      <c r="B42" s="91">
        <v>0.18340000000000001</v>
      </c>
      <c r="C42" s="16">
        <v>425.96409999999997</v>
      </c>
      <c r="D42" s="16">
        <v>440.50360000000001</v>
      </c>
      <c r="E42" s="16">
        <v>-48.481999999999999</v>
      </c>
      <c r="F42" s="16">
        <v>357.13549999999998</v>
      </c>
      <c r="G42" s="16">
        <v>308.65710000000001</v>
      </c>
      <c r="H42" s="92">
        <v>29.1112</v>
      </c>
      <c r="I42" s="16">
        <v>83.380099999999999</v>
      </c>
      <c r="J42" s="16">
        <v>474.44420000000002</v>
      </c>
      <c r="K42" s="16">
        <v>26.028199999999998</v>
      </c>
    </row>
    <row r="43" spans="1:11" x14ac:dyDescent="0.2">
      <c r="A43" s="29">
        <v>1015</v>
      </c>
      <c r="B43" s="91">
        <v>0.18379999999999999</v>
      </c>
      <c r="C43" s="16">
        <v>427.35939999999999</v>
      </c>
      <c r="D43" s="16">
        <v>479.87060000000002</v>
      </c>
      <c r="E43" s="16">
        <v>-50.318300000000001</v>
      </c>
      <c r="F43" s="16">
        <v>389.18329999999997</v>
      </c>
      <c r="G43" s="16">
        <v>338.86680000000001</v>
      </c>
      <c r="H43" s="92">
        <v>29.517600000000002</v>
      </c>
      <c r="I43" s="16">
        <v>90.694599999999994</v>
      </c>
      <c r="J43" s="16">
        <v>477.67500000000001</v>
      </c>
      <c r="K43" s="16">
        <v>26.2166</v>
      </c>
    </row>
    <row r="44" spans="1:11" x14ac:dyDescent="0.2">
      <c r="A44" s="29">
        <v>1030</v>
      </c>
      <c r="B44" s="91">
        <v>0.18609999999999999</v>
      </c>
      <c r="C44" s="16">
        <v>428.29129999999998</v>
      </c>
      <c r="D44" s="16">
        <v>524.72230000000002</v>
      </c>
      <c r="E44" s="16">
        <v>-53.191899999999997</v>
      </c>
      <c r="F44" s="16">
        <v>425.48849999999999</v>
      </c>
      <c r="G44" s="16">
        <v>372.2955</v>
      </c>
      <c r="H44" s="92">
        <v>29.991599999999998</v>
      </c>
      <c r="I44" s="16">
        <v>99.242099999999994</v>
      </c>
      <c r="J44" s="16">
        <v>481.48439999999999</v>
      </c>
      <c r="K44" s="16">
        <v>26.414100000000001</v>
      </c>
    </row>
    <row r="45" spans="1:11" x14ac:dyDescent="0.2">
      <c r="A45" s="29">
        <v>1045</v>
      </c>
      <c r="B45" s="91">
        <v>0.1847</v>
      </c>
      <c r="C45" s="16">
        <v>429.39490000000001</v>
      </c>
      <c r="D45" s="16">
        <v>513.53250000000003</v>
      </c>
      <c r="E45" s="16">
        <v>-53.2746</v>
      </c>
      <c r="F45" s="16">
        <v>416.97460000000001</v>
      </c>
      <c r="G45" s="16">
        <v>363.7022</v>
      </c>
      <c r="H45" s="92">
        <v>30.171199999999999</v>
      </c>
      <c r="I45" s="16">
        <v>96.549599999999998</v>
      </c>
      <c r="J45" s="16">
        <v>482.6703</v>
      </c>
      <c r="K45" s="16">
        <v>26.624099999999999</v>
      </c>
    </row>
    <row r="46" spans="1:11" x14ac:dyDescent="0.2">
      <c r="A46" s="29">
        <v>1100</v>
      </c>
      <c r="B46" s="91">
        <v>0.18160000000000001</v>
      </c>
      <c r="C46" s="16">
        <v>430.27719999999999</v>
      </c>
      <c r="D46" s="16">
        <v>504.39850000000001</v>
      </c>
      <c r="E46" s="16">
        <v>-52.5548</v>
      </c>
      <c r="F46" s="16">
        <v>410.17079999999999</v>
      </c>
      <c r="G46" s="16">
        <v>357.61860000000001</v>
      </c>
      <c r="H46" s="92">
        <v>30.2118</v>
      </c>
      <c r="I46" s="16">
        <v>94.232699999999994</v>
      </c>
      <c r="J46" s="16">
        <v>482.82929999999999</v>
      </c>
      <c r="K46" s="16">
        <v>26.842199999999998</v>
      </c>
    </row>
    <row r="47" spans="1:11" x14ac:dyDescent="0.2">
      <c r="A47" s="29">
        <v>1115</v>
      </c>
      <c r="B47" s="91">
        <v>0.18390000000000001</v>
      </c>
      <c r="C47" s="16">
        <v>429.84089999999998</v>
      </c>
      <c r="D47" s="16">
        <v>524.80740000000003</v>
      </c>
      <c r="E47" s="16">
        <v>-53.87</v>
      </c>
      <c r="F47" s="16">
        <v>426.06549999999999</v>
      </c>
      <c r="G47" s="16">
        <v>372.19319999999999</v>
      </c>
      <c r="H47" s="92">
        <v>30.142499999999998</v>
      </c>
      <c r="I47" s="16">
        <v>98.755499999999998</v>
      </c>
      <c r="J47" s="16">
        <v>483.70909999999998</v>
      </c>
      <c r="K47" s="16">
        <v>27.060400000000001</v>
      </c>
    </row>
    <row r="48" spans="1:11" x14ac:dyDescent="0.2">
      <c r="A48" s="29">
        <v>1130</v>
      </c>
      <c r="B48" s="91">
        <v>0.18390000000000001</v>
      </c>
      <c r="C48" s="16">
        <v>429.37389999999999</v>
      </c>
      <c r="D48" s="16">
        <v>555.21579999999994</v>
      </c>
      <c r="E48" s="16">
        <v>-56.4664</v>
      </c>
      <c r="F48" s="16">
        <v>450.93990000000002</v>
      </c>
      <c r="G48" s="16">
        <v>394.46859999999998</v>
      </c>
      <c r="H48" s="92">
        <v>30.406300000000002</v>
      </c>
      <c r="I48" s="16">
        <v>104.28830000000001</v>
      </c>
      <c r="J48" s="16">
        <v>485.8399</v>
      </c>
      <c r="K48" s="16">
        <v>27.262499999999999</v>
      </c>
    </row>
    <row r="49" spans="1:11" x14ac:dyDescent="0.2">
      <c r="A49" s="29">
        <v>1145</v>
      </c>
      <c r="B49" s="91">
        <v>0.18509999999999999</v>
      </c>
      <c r="C49" s="16">
        <v>430.59379999999999</v>
      </c>
      <c r="D49" s="16">
        <v>565.89239999999995</v>
      </c>
      <c r="E49" s="16">
        <v>-56.723300000000002</v>
      </c>
      <c r="F49" s="16">
        <v>459.54829999999998</v>
      </c>
      <c r="G49" s="16">
        <v>402.82549999999998</v>
      </c>
      <c r="H49" s="92">
        <v>30.563500000000001</v>
      </c>
      <c r="I49" s="16">
        <v>106.3355</v>
      </c>
      <c r="J49" s="16">
        <v>487.31810000000002</v>
      </c>
      <c r="K49" s="16">
        <v>27.4572</v>
      </c>
    </row>
    <row r="50" spans="1:11" x14ac:dyDescent="0.2">
      <c r="A50" s="29">
        <v>1200</v>
      </c>
      <c r="B50" s="91">
        <v>0.18340000000000001</v>
      </c>
      <c r="C50" s="16">
        <v>430.01010000000002</v>
      </c>
      <c r="D50" s="16">
        <v>544.54970000000003</v>
      </c>
      <c r="E50" s="16">
        <v>-56.158999999999999</v>
      </c>
      <c r="F50" s="16">
        <v>442.64449999999999</v>
      </c>
      <c r="G50" s="16">
        <v>386.48750000000001</v>
      </c>
      <c r="H50" s="92">
        <v>30.449300000000001</v>
      </c>
      <c r="I50" s="16">
        <v>101.89919999999999</v>
      </c>
      <c r="J50" s="16">
        <v>486.16699999999997</v>
      </c>
      <c r="K50" s="16">
        <v>27.652100000000001</v>
      </c>
    </row>
    <row r="51" spans="1:11" x14ac:dyDescent="0.2">
      <c r="A51" s="29">
        <v>1215</v>
      </c>
      <c r="B51" s="91">
        <v>0.186</v>
      </c>
      <c r="C51" s="16">
        <v>430.89490000000001</v>
      </c>
      <c r="D51" s="16">
        <v>568.76689999999996</v>
      </c>
      <c r="E51" s="16">
        <v>-56.496600000000001</v>
      </c>
      <c r="F51" s="16">
        <v>461.1207</v>
      </c>
      <c r="G51" s="16">
        <v>404.62389999999999</v>
      </c>
      <c r="H51" s="92">
        <v>30.353100000000001</v>
      </c>
      <c r="I51" s="16">
        <v>107.6444</v>
      </c>
      <c r="J51" s="16">
        <v>487.39350000000002</v>
      </c>
      <c r="K51" s="16">
        <v>27.840800000000002</v>
      </c>
    </row>
    <row r="52" spans="1:11" x14ac:dyDescent="0.2">
      <c r="A52" s="29">
        <v>1230</v>
      </c>
      <c r="B52" s="91">
        <v>0.1847</v>
      </c>
      <c r="C52" s="16">
        <v>432.70870000000002</v>
      </c>
      <c r="D52" s="16">
        <v>536.69560000000001</v>
      </c>
      <c r="E52" s="16">
        <v>-53.703000000000003</v>
      </c>
      <c r="F52" s="16">
        <v>435.63490000000002</v>
      </c>
      <c r="G52" s="16">
        <v>381.93419999999998</v>
      </c>
      <c r="H52" s="92">
        <v>30.3018</v>
      </c>
      <c r="I52" s="16">
        <v>101.0517</v>
      </c>
      <c r="J52" s="16">
        <v>486.41520000000003</v>
      </c>
      <c r="K52" s="16">
        <v>28.019300000000001</v>
      </c>
    </row>
    <row r="53" spans="1:11" x14ac:dyDescent="0.2">
      <c r="A53" s="29">
        <v>1245</v>
      </c>
      <c r="B53" s="91">
        <v>0.18429999999999999</v>
      </c>
      <c r="C53" s="16">
        <v>431.5496</v>
      </c>
      <c r="D53" s="16">
        <v>522.46280000000002</v>
      </c>
      <c r="E53" s="16">
        <v>-53.348500000000001</v>
      </c>
      <c r="F53" s="16">
        <v>424.36869999999999</v>
      </c>
      <c r="G53" s="16">
        <v>371.0222</v>
      </c>
      <c r="H53" s="92">
        <v>30.017600000000002</v>
      </c>
      <c r="I53" s="16">
        <v>98.087299999999999</v>
      </c>
      <c r="J53" s="16">
        <v>484.89640000000003</v>
      </c>
      <c r="K53" s="16">
        <v>28.188700000000001</v>
      </c>
    </row>
    <row r="54" spans="1:11" x14ac:dyDescent="0.2">
      <c r="A54" s="29">
        <v>1300</v>
      </c>
      <c r="B54" s="91">
        <v>0.18440000000000001</v>
      </c>
      <c r="C54" s="16">
        <v>432.63510000000002</v>
      </c>
      <c r="D54" s="16">
        <v>497.48869999999999</v>
      </c>
      <c r="E54" s="16">
        <v>-50.840499999999999</v>
      </c>
      <c r="F54" s="16">
        <v>404.0412</v>
      </c>
      <c r="G54" s="16">
        <v>353.19540000000001</v>
      </c>
      <c r="H54" s="92">
        <v>29.782699999999998</v>
      </c>
      <c r="I54" s="16">
        <v>93.444199999999995</v>
      </c>
      <c r="J54" s="16">
        <v>483.47030000000001</v>
      </c>
      <c r="K54" s="16">
        <v>28.341100000000001</v>
      </c>
    </row>
    <row r="55" spans="1:11" x14ac:dyDescent="0.2">
      <c r="A55" s="29">
        <v>1315</v>
      </c>
      <c r="B55" s="91">
        <v>0.18640000000000001</v>
      </c>
      <c r="C55" s="16">
        <v>431.87569999999999</v>
      </c>
      <c r="D55" s="16">
        <v>463.77879999999999</v>
      </c>
      <c r="E55" s="16">
        <v>-49.3249</v>
      </c>
      <c r="F55" s="16">
        <v>376.34780000000001</v>
      </c>
      <c r="G55" s="16">
        <v>327.02170000000001</v>
      </c>
      <c r="H55" s="92">
        <v>29.4024</v>
      </c>
      <c r="I55" s="16">
        <v>87.434799999999996</v>
      </c>
      <c r="J55" s="16">
        <v>481.19749999999999</v>
      </c>
      <c r="K55" s="16">
        <v>28.4771</v>
      </c>
    </row>
    <row r="56" spans="1:11" x14ac:dyDescent="0.2">
      <c r="A56" s="29">
        <v>1330</v>
      </c>
      <c r="B56" s="91">
        <v>0.1835</v>
      </c>
      <c r="C56" s="16">
        <v>430.81700000000001</v>
      </c>
      <c r="D56" s="16">
        <v>452.55430000000001</v>
      </c>
      <c r="E56" s="16">
        <v>-49.086199999999998</v>
      </c>
      <c r="F56" s="16">
        <v>367.62279999999998</v>
      </c>
      <c r="G56" s="16">
        <v>318.53809999999999</v>
      </c>
      <c r="H56" s="92">
        <v>29.200900000000001</v>
      </c>
      <c r="I56" s="16">
        <v>84.934399999999997</v>
      </c>
      <c r="J56" s="16">
        <v>479.904</v>
      </c>
      <c r="K56" s="16">
        <v>28.587900000000001</v>
      </c>
    </row>
    <row r="57" spans="1:11" x14ac:dyDescent="0.2">
      <c r="A57" s="29">
        <v>1345</v>
      </c>
      <c r="B57" s="91">
        <v>0.18060000000000001</v>
      </c>
      <c r="C57" s="16">
        <v>429.79239999999999</v>
      </c>
      <c r="D57" s="16">
        <v>423.2192</v>
      </c>
      <c r="E57" s="16">
        <v>-48.0306</v>
      </c>
      <c r="F57" s="16">
        <v>344.30020000000002</v>
      </c>
      <c r="G57" s="16">
        <v>296.2724</v>
      </c>
      <c r="H57" s="92">
        <v>28.8931</v>
      </c>
      <c r="I57" s="16">
        <v>78.915800000000004</v>
      </c>
      <c r="J57" s="16">
        <v>477.82139999999998</v>
      </c>
      <c r="K57" s="16">
        <v>28.656600000000001</v>
      </c>
    </row>
    <row r="58" spans="1:11" x14ac:dyDescent="0.2">
      <c r="A58" s="29">
        <v>1400</v>
      </c>
      <c r="B58" s="91">
        <v>0.18129999999999999</v>
      </c>
      <c r="C58" s="16">
        <v>428.9649</v>
      </c>
      <c r="D58" s="16">
        <v>393.43970000000002</v>
      </c>
      <c r="E58" s="16">
        <v>-47.304000000000002</v>
      </c>
      <c r="F58" s="16">
        <v>320.137</v>
      </c>
      <c r="G58" s="16">
        <v>272.83359999999999</v>
      </c>
      <c r="H58" s="92">
        <v>28.6234</v>
      </c>
      <c r="I58" s="16">
        <v>73.304900000000004</v>
      </c>
      <c r="J58" s="16">
        <v>476.26990000000001</v>
      </c>
      <c r="K58" s="16">
        <v>28.7074</v>
      </c>
    </row>
    <row r="59" spans="1:11" x14ac:dyDescent="0.2">
      <c r="A59" s="29">
        <v>1415</v>
      </c>
      <c r="B59" s="91">
        <v>0.18029999999999999</v>
      </c>
      <c r="C59" s="16">
        <v>428.89859999999999</v>
      </c>
      <c r="D59" s="16">
        <v>372.78500000000003</v>
      </c>
      <c r="E59" s="16">
        <v>-45.4437</v>
      </c>
      <c r="F59" s="16">
        <v>304.5677</v>
      </c>
      <c r="G59" s="16">
        <v>259.1268</v>
      </c>
      <c r="H59" s="92">
        <v>28.474799999999998</v>
      </c>
      <c r="I59" s="16">
        <v>68.211500000000001</v>
      </c>
      <c r="J59" s="16">
        <v>474.3424</v>
      </c>
      <c r="K59" s="16">
        <v>28.752800000000001</v>
      </c>
    </row>
    <row r="60" spans="1:11" x14ac:dyDescent="0.2">
      <c r="A60" s="29">
        <v>1430</v>
      </c>
      <c r="B60" s="91">
        <v>0.17810000000000001</v>
      </c>
      <c r="C60" s="16">
        <v>429.66449999999998</v>
      </c>
      <c r="D60" s="16">
        <v>334.31740000000002</v>
      </c>
      <c r="E60" s="16">
        <v>-41.786200000000001</v>
      </c>
      <c r="F60" s="16">
        <v>274.69409999999999</v>
      </c>
      <c r="G60" s="16">
        <v>232.9111</v>
      </c>
      <c r="H60" s="92">
        <v>28.157299999999999</v>
      </c>
      <c r="I60" s="16">
        <v>59.614600000000003</v>
      </c>
      <c r="J60" s="16">
        <v>471.45139999999998</v>
      </c>
      <c r="K60" s="16">
        <v>28.785</v>
      </c>
    </row>
    <row r="61" spans="1:11" x14ac:dyDescent="0.2">
      <c r="A61" s="29">
        <v>1445</v>
      </c>
      <c r="B61" s="91">
        <v>0.1734</v>
      </c>
      <c r="C61" s="16">
        <v>428.37720000000002</v>
      </c>
      <c r="D61" s="16">
        <v>298.56079999999997</v>
      </c>
      <c r="E61" s="16">
        <v>-40.2029</v>
      </c>
      <c r="F61" s="16">
        <v>247.08</v>
      </c>
      <c r="G61" s="16">
        <v>206.87649999999999</v>
      </c>
      <c r="H61" s="92">
        <v>27.7547</v>
      </c>
      <c r="I61" s="16">
        <v>51.482399999999998</v>
      </c>
      <c r="J61" s="16">
        <v>468.58120000000002</v>
      </c>
      <c r="K61" s="16">
        <v>28.8</v>
      </c>
    </row>
    <row r="62" spans="1:11" x14ac:dyDescent="0.2">
      <c r="A62" s="29">
        <v>1500</v>
      </c>
      <c r="B62" s="91">
        <v>0.17280000000000001</v>
      </c>
      <c r="C62" s="16">
        <v>426.42540000000002</v>
      </c>
      <c r="D62" s="16">
        <v>274.62650000000002</v>
      </c>
      <c r="E62" s="16">
        <v>-39.523499999999999</v>
      </c>
      <c r="F62" s="16">
        <v>229.35419999999999</v>
      </c>
      <c r="G62" s="16">
        <v>189.8296</v>
      </c>
      <c r="H62" s="92">
        <v>27.428699999999999</v>
      </c>
      <c r="I62" s="16">
        <v>45.271299999999997</v>
      </c>
      <c r="J62" s="16">
        <v>465.95510000000002</v>
      </c>
      <c r="K62" s="16">
        <v>28.788399999999999</v>
      </c>
    </row>
    <row r="63" spans="1:11" x14ac:dyDescent="0.2">
      <c r="A63" s="29">
        <v>1515</v>
      </c>
      <c r="B63" s="91">
        <v>0.17449999999999999</v>
      </c>
      <c r="C63" s="16">
        <v>426.13839999999999</v>
      </c>
      <c r="D63" s="16">
        <v>226.0924</v>
      </c>
      <c r="E63" s="16">
        <v>-37.303800000000003</v>
      </c>
      <c r="F63" s="16">
        <v>187.88810000000001</v>
      </c>
      <c r="G63" s="16">
        <v>150.58099999999999</v>
      </c>
      <c r="H63" s="92">
        <v>27.1144</v>
      </c>
      <c r="I63" s="16">
        <v>38.206400000000002</v>
      </c>
      <c r="J63" s="16">
        <v>463.44310000000002</v>
      </c>
      <c r="K63" s="16">
        <v>28.746300000000002</v>
      </c>
    </row>
    <row r="64" spans="1:11" x14ac:dyDescent="0.2">
      <c r="A64" s="29">
        <v>1530</v>
      </c>
      <c r="B64" s="91">
        <v>0.191</v>
      </c>
      <c r="C64" s="16">
        <v>426.27170000000001</v>
      </c>
      <c r="D64" s="16">
        <v>171.1583</v>
      </c>
      <c r="E64" s="16">
        <v>-35.199100000000001</v>
      </c>
      <c r="F64" s="16">
        <v>137.65289999999999</v>
      </c>
      <c r="G64" s="16">
        <v>102.45359999999999</v>
      </c>
      <c r="H64" s="92">
        <v>26.7</v>
      </c>
      <c r="I64" s="16">
        <v>33.502600000000001</v>
      </c>
      <c r="J64" s="16">
        <v>461.47430000000003</v>
      </c>
      <c r="K64" s="16">
        <v>28.667899999999999</v>
      </c>
    </row>
    <row r="65" spans="1:11" x14ac:dyDescent="0.2">
      <c r="A65" s="29">
        <v>1545</v>
      </c>
      <c r="B65" s="91">
        <v>0.19589999999999999</v>
      </c>
      <c r="C65" s="16">
        <v>425.09859999999998</v>
      </c>
      <c r="D65" s="16">
        <v>139.51480000000001</v>
      </c>
      <c r="E65" s="16">
        <v>-33.9422</v>
      </c>
      <c r="F65" s="16">
        <v>110.8797</v>
      </c>
      <c r="G65" s="16">
        <v>76.938299999999998</v>
      </c>
      <c r="H65" s="92">
        <v>26.310099999999998</v>
      </c>
      <c r="I65" s="16">
        <v>28.635000000000002</v>
      </c>
      <c r="J65" s="16">
        <v>459.03989999999999</v>
      </c>
      <c r="K65" s="16">
        <v>28.574100000000001</v>
      </c>
    </row>
    <row r="66" spans="1:11" x14ac:dyDescent="0.2">
      <c r="A66" s="29">
        <v>1600</v>
      </c>
      <c r="B66" s="91">
        <v>0.21840000000000001</v>
      </c>
      <c r="C66" s="16">
        <v>423.30110000000002</v>
      </c>
      <c r="D66" s="16">
        <v>116.0124</v>
      </c>
      <c r="E66" s="16">
        <v>-33.811900000000001</v>
      </c>
      <c r="F66" s="16">
        <v>89.424099999999996</v>
      </c>
      <c r="G66" s="16">
        <v>55.611199999999997</v>
      </c>
      <c r="H66" s="92">
        <v>25.9161</v>
      </c>
      <c r="I66" s="16">
        <v>26.5885</v>
      </c>
      <c r="J66" s="16">
        <v>457.1112</v>
      </c>
      <c r="K66" s="16">
        <v>28.482900000000001</v>
      </c>
    </row>
    <row r="67" spans="1:11" x14ac:dyDescent="0.2">
      <c r="A67" s="29">
        <v>1615</v>
      </c>
      <c r="B67" s="91">
        <v>0.2293</v>
      </c>
      <c r="C67" s="16">
        <v>422.78910000000002</v>
      </c>
      <c r="D67" s="16">
        <v>94.903099999999995</v>
      </c>
      <c r="E67" s="16">
        <v>-32.592599999999997</v>
      </c>
      <c r="F67" s="16">
        <v>71.678299999999993</v>
      </c>
      <c r="G67" s="16">
        <v>39.087899999999998</v>
      </c>
      <c r="H67" s="92">
        <v>25.583600000000001</v>
      </c>
      <c r="I67" s="16">
        <v>23.225200000000001</v>
      </c>
      <c r="J67" s="16">
        <v>455.37790000000001</v>
      </c>
      <c r="K67" s="16">
        <v>28.3766</v>
      </c>
    </row>
    <row r="68" spans="1:11" x14ac:dyDescent="0.2">
      <c r="A68" s="29">
        <v>1630</v>
      </c>
      <c r="B68" s="91">
        <v>0.2301</v>
      </c>
      <c r="C68" s="16">
        <v>422.08260000000001</v>
      </c>
      <c r="D68" s="16">
        <v>85.119699999999995</v>
      </c>
      <c r="E68" s="16">
        <v>-31.921199999999999</v>
      </c>
      <c r="F68" s="16">
        <v>64.303799999999995</v>
      </c>
      <c r="G68" s="16">
        <v>32.380600000000001</v>
      </c>
      <c r="H68" s="92">
        <v>25.3749</v>
      </c>
      <c r="I68" s="16">
        <v>20.816600000000001</v>
      </c>
      <c r="J68" s="16">
        <v>454.00400000000002</v>
      </c>
      <c r="K68" s="16">
        <v>28.2407</v>
      </c>
    </row>
    <row r="69" spans="1:11" x14ac:dyDescent="0.2">
      <c r="A69" s="29">
        <v>1645</v>
      </c>
      <c r="B69" s="91">
        <v>0.2228</v>
      </c>
      <c r="C69" s="16">
        <v>423.0609</v>
      </c>
      <c r="D69" s="16">
        <v>64.231999999999999</v>
      </c>
      <c r="E69" s="16">
        <v>-29.081099999999999</v>
      </c>
      <c r="F69" s="16">
        <v>48.5443</v>
      </c>
      <c r="G69" s="16">
        <v>19.462</v>
      </c>
      <c r="H69" s="92">
        <v>25.168800000000001</v>
      </c>
      <c r="I69" s="16">
        <v>15.688000000000001</v>
      </c>
      <c r="J69" s="16">
        <v>452.14350000000002</v>
      </c>
      <c r="K69" s="16">
        <v>28.133600000000001</v>
      </c>
    </row>
    <row r="70" spans="1:11" x14ac:dyDescent="0.2">
      <c r="A70" s="29">
        <v>1700</v>
      </c>
      <c r="B70" s="91">
        <v>0.21260000000000001</v>
      </c>
      <c r="C70" s="16">
        <v>422.35579999999999</v>
      </c>
      <c r="D70" s="16">
        <v>51.6</v>
      </c>
      <c r="E70" s="16">
        <v>-27.905799999999999</v>
      </c>
      <c r="F70" s="16">
        <v>39.803199999999997</v>
      </c>
      <c r="G70" s="16">
        <v>11.8979</v>
      </c>
      <c r="H70" s="92">
        <v>24.9115</v>
      </c>
      <c r="I70" s="16">
        <v>11.7948</v>
      </c>
      <c r="J70" s="16">
        <v>450.2638</v>
      </c>
      <c r="K70" s="16">
        <v>28.030200000000001</v>
      </c>
    </row>
    <row r="71" spans="1:11" x14ac:dyDescent="0.2">
      <c r="A71" s="29">
        <v>1715</v>
      </c>
      <c r="B71" s="91">
        <v>0.23069999999999999</v>
      </c>
      <c r="C71" s="16">
        <v>421.0659</v>
      </c>
      <c r="D71" s="16">
        <v>33.904600000000002</v>
      </c>
      <c r="E71" s="16">
        <v>-27.424399999999999</v>
      </c>
      <c r="F71" s="16">
        <v>25.295000000000002</v>
      </c>
      <c r="G71" s="16">
        <v>-2.1294</v>
      </c>
      <c r="H71" s="92">
        <v>24.642199999999999</v>
      </c>
      <c r="I71" s="16">
        <v>8.6100999999999992</v>
      </c>
      <c r="J71" s="16">
        <v>448.49169999999998</v>
      </c>
      <c r="K71" s="16">
        <v>27.921099999999999</v>
      </c>
    </row>
    <row r="72" spans="1:11" x14ac:dyDescent="0.2">
      <c r="A72" s="29">
        <v>1730</v>
      </c>
      <c r="B72" s="91">
        <v>0.25990000000000002</v>
      </c>
      <c r="C72" s="16">
        <v>420.5822</v>
      </c>
      <c r="D72" s="16">
        <v>19.769200000000001</v>
      </c>
      <c r="E72" s="16">
        <v>-26.162099999999999</v>
      </c>
      <c r="F72" s="16">
        <v>14.464700000000001</v>
      </c>
      <c r="G72" s="16">
        <v>-11.6973</v>
      </c>
      <c r="H72" s="92">
        <v>24.370999999999999</v>
      </c>
      <c r="I72" s="16">
        <v>5.3042999999999996</v>
      </c>
      <c r="J72" s="16">
        <v>446.74639999999999</v>
      </c>
      <c r="K72" s="16">
        <v>27.805099999999999</v>
      </c>
    </row>
    <row r="73" spans="1:11" x14ac:dyDescent="0.2">
      <c r="A73" s="29">
        <v>1745</v>
      </c>
      <c r="B73" s="91">
        <v>0.36070000000000002</v>
      </c>
      <c r="C73" s="16">
        <v>419.24959999999999</v>
      </c>
      <c r="D73" s="16">
        <v>8.0543999999999993</v>
      </c>
      <c r="E73" s="16">
        <v>-25.903500000000001</v>
      </c>
      <c r="F73" s="16">
        <v>5.5910000000000002</v>
      </c>
      <c r="G73" s="16">
        <v>-20.3126</v>
      </c>
      <c r="H73" s="92">
        <v>24.127400000000002</v>
      </c>
      <c r="I73" s="16">
        <v>2.4634</v>
      </c>
      <c r="J73" s="16">
        <v>445.15359999999998</v>
      </c>
      <c r="K73" s="16">
        <v>27.685099999999998</v>
      </c>
    </row>
    <row r="74" spans="1:11" x14ac:dyDescent="0.2">
      <c r="A74" s="29">
        <v>1800</v>
      </c>
      <c r="B74" s="91">
        <v>-1.5800000000000002E-2</v>
      </c>
      <c r="C74" s="16">
        <v>418.17140000000001</v>
      </c>
      <c r="D74" s="16">
        <v>1.1016999999999999</v>
      </c>
      <c r="E74" s="16">
        <v>-25.797599999999999</v>
      </c>
      <c r="F74" s="16">
        <v>0.17050000000000001</v>
      </c>
      <c r="G74" s="16">
        <v>-25.626899999999999</v>
      </c>
      <c r="H74" s="92">
        <v>23.929099999999998</v>
      </c>
      <c r="I74" s="16">
        <v>0.93110000000000004</v>
      </c>
      <c r="J74" s="16">
        <v>443.9649</v>
      </c>
      <c r="K74" s="16">
        <v>27.5611</v>
      </c>
    </row>
    <row r="75" spans="1:11" x14ac:dyDescent="0.2">
      <c r="A75" s="29">
        <v>1815</v>
      </c>
      <c r="B75" s="91">
        <v>-0.71440000000000003</v>
      </c>
      <c r="C75" s="16">
        <v>417.12569999999999</v>
      </c>
      <c r="D75" s="16">
        <v>-0.71750000000000003</v>
      </c>
      <c r="E75" s="16">
        <v>-26.0106</v>
      </c>
      <c r="F75" s="16">
        <v>-1.3828</v>
      </c>
      <c r="G75" s="16">
        <v>-27.3935</v>
      </c>
      <c r="H75" s="92">
        <v>23.795300000000001</v>
      </c>
      <c r="I75" s="16">
        <v>0.6653</v>
      </c>
      <c r="J75" s="16">
        <v>443.137</v>
      </c>
      <c r="K75" s="16">
        <v>27.438700000000001</v>
      </c>
    </row>
    <row r="76" spans="1:11" x14ac:dyDescent="0.2">
      <c r="A76" s="29">
        <v>1830</v>
      </c>
      <c r="B76" s="91">
        <v>-38.919800000000002</v>
      </c>
      <c r="C76" s="16">
        <v>415.74599999999998</v>
      </c>
      <c r="D76" s="16">
        <v>-0.9123</v>
      </c>
      <c r="E76" s="16">
        <v>-26.709299999999999</v>
      </c>
      <c r="F76" s="16">
        <v>-1.5753999999999999</v>
      </c>
      <c r="G76" s="16">
        <v>-28.284800000000001</v>
      </c>
      <c r="H76" s="92">
        <v>23.6967</v>
      </c>
      <c r="I76" s="16">
        <v>0.66310000000000002</v>
      </c>
      <c r="J76" s="16">
        <v>442.45580000000001</v>
      </c>
      <c r="K76" s="16">
        <v>27.3188</v>
      </c>
    </row>
    <row r="77" spans="1:11" x14ac:dyDescent="0.2">
      <c r="A77" s="29">
        <v>1845</v>
      </c>
      <c r="B77" s="91">
        <v>-0.70450000000000002</v>
      </c>
      <c r="C77" s="16">
        <v>416.65539999999999</v>
      </c>
      <c r="D77" s="16">
        <v>-0.84799999999999998</v>
      </c>
      <c r="E77" s="16">
        <v>-25.431100000000001</v>
      </c>
      <c r="F77" s="16">
        <v>-1.5185999999999999</v>
      </c>
      <c r="G77" s="16">
        <v>-26.949400000000001</v>
      </c>
      <c r="H77" s="92">
        <v>23.632400000000001</v>
      </c>
      <c r="I77" s="16">
        <v>0.67059999999999997</v>
      </c>
      <c r="J77" s="16">
        <v>442.08479999999997</v>
      </c>
      <c r="K77" s="16">
        <v>27.2026</v>
      </c>
    </row>
    <row r="78" spans="1:11" x14ac:dyDescent="0.2">
      <c r="A78" s="29">
        <v>1900</v>
      </c>
      <c r="B78" s="91">
        <v>36.265799999999999</v>
      </c>
      <c r="C78" s="16">
        <v>417.01960000000003</v>
      </c>
      <c r="D78" s="16">
        <v>-0.80910000000000004</v>
      </c>
      <c r="E78" s="16">
        <v>-24.796199999999999</v>
      </c>
      <c r="F78" s="16">
        <v>-1.4607000000000001</v>
      </c>
      <c r="G78" s="16">
        <v>-26.257000000000001</v>
      </c>
      <c r="H78" s="92">
        <v>23.595800000000001</v>
      </c>
      <c r="I78" s="16">
        <v>0.65159999999999996</v>
      </c>
      <c r="J78" s="16">
        <v>441.81779999999998</v>
      </c>
      <c r="K78" s="16">
        <v>27.0913</v>
      </c>
    </row>
    <row r="79" spans="1:11" x14ac:dyDescent="0.2">
      <c r="A79" s="29">
        <v>1915</v>
      </c>
      <c r="B79" s="91">
        <v>-0.77849999999999997</v>
      </c>
      <c r="C79" s="16">
        <v>417.23880000000003</v>
      </c>
      <c r="D79" s="16">
        <v>-0.79310000000000003</v>
      </c>
      <c r="E79" s="16">
        <v>-24.315999999999999</v>
      </c>
      <c r="F79" s="16">
        <v>-1.4355</v>
      </c>
      <c r="G79" s="16">
        <v>-25.7515</v>
      </c>
      <c r="H79" s="92">
        <v>23.565999999999999</v>
      </c>
      <c r="I79" s="16">
        <v>0.64239999999999997</v>
      </c>
      <c r="J79" s="16">
        <v>441.55509999999998</v>
      </c>
      <c r="K79" s="16">
        <v>26.985800000000001</v>
      </c>
    </row>
    <row r="80" spans="1:11" x14ac:dyDescent="0.2">
      <c r="A80" s="29">
        <v>1930</v>
      </c>
      <c r="B80" s="91">
        <v>-0.73140000000000005</v>
      </c>
      <c r="C80" s="16">
        <v>416.60399999999998</v>
      </c>
      <c r="D80" s="16">
        <v>-0.76770000000000005</v>
      </c>
      <c r="E80" s="16">
        <v>-24.679400000000001</v>
      </c>
      <c r="F80" s="16">
        <v>-1.4458</v>
      </c>
      <c r="G80" s="16">
        <v>-26.125299999999999</v>
      </c>
      <c r="H80" s="92">
        <v>23.535799999999998</v>
      </c>
      <c r="I80" s="16">
        <v>0.67820000000000003</v>
      </c>
      <c r="J80" s="16">
        <v>441.28300000000002</v>
      </c>
      <c r="K80" s="16">
        <v>26.885300000000001</v>
      </c>
    </row>
    <row r="81" spans="1:11" x14ac:dyDescent="0.2">
      <c r="A81" s="29">
        <v>1945</v>
      </c>
      <c r="B81" s="91">
        <v>36.360799999999998</v>
      </c>
      <c r="C81" s="16">
        <v>414.66269999999997</v>
      </c>
      <c r="D81" s="16">
        <v>-0.84079999999999999</v>
      </c>
      <c r="E81" s="16">
        <v>-26.179300000000001</v>
      </c>
      <c r="F81" s="16">
        <v>-1.5216000000000001</v>
      </c>
      <c r="G81" s="16">
        <v>-27.700700000000001</v>
      </c>
      <c r="H81" s="92">
        <v>23.486699999999999</v>
      </c>
      <c r="I81" s="16">
        <v>0.68079999999999996</v>
      </c>
      <c r="J81" s="16">
        <v>440.84570000000002</v>
      </c>
      <c r="K81" s="16">
        <v>26.7898</v>
      </c>
    </row>
    <row r="82" spans="1:11" x14ac:dyDescent="0.2">
      <c r="A82" s="29">
        <v>2000</v>
      </c>
      <c r="B82" s="91">
        <v>-77.364400000000003</v>
      </c>
      <c r="C82" s="16">
        <v>415.08080000000001</v>
      </c>
      <c r="D82" s="16">
        <v>-0.80030000000000001</v>
      </c>
      <c r="E82" s="16">
        <v>-25.619700000000002</v>
      </c>
      <c r="F82" s="16">
        <v>-1.4853000000000001</v>
      </c>
      <c r="G82" s="16">
        <v>-27.104900000000001</v>
      </c>
      <c r="H82" s="92">
        <v>23.474799999999998</v>
      </c>
      <c r="I82" s="16">
        <v>0.68500000000000005</v>
      </c>
      <c r="J82" s="16">
        <v>440.7022</v>
      </c>
      <c r="K82" s="16">
        <v>26.700600000000001</v>
      </c>
    </row>
    <row r="83" spans="1:11" x14ac:dyDescent="0.2">
      <c r="A83" s="29">
        <v>2015</v>
      </c>
      <c r="B83" s="91">
        <v>-0.93020000000000003</v>
      </c>
      <c r="C83" s="16">
        <v>414.60509999999999</v>
      </c>
      <c r="D83" s="16">
        <v>-0.79790000000000005</v>
      </c>
      <c r="E83" s="16">
        <v>-25.906099999999999</v>
      </c>
      <c r="F83" s="16">
        <v>-1.4575</v>
      </c>
      <c r="G83" s="16">
        <v>-27.363099999999999</v>
      </c>
      <c r="H83" s="92">
        <v>23.469200000000001</v>
      </c>
      <c r="I83" s="16">
        <v>0.65959999999999996</v>
      </c>
      <c r="J83" s="16">
        <v>440.51159999999999</v>
      </c>
      <c r="K83" s="16">
        <v>26.614899999999999</v>
      </c>
    </row>
    <row r="84" spans="1:11" x14ac:dyDescent="0.2">
      <c r="A84" s="29">
        <v>2030</v>
      </c>
      <c r="B84" s="91">
        <v>36.448500000000003</v>
      </c>
      <c r="C84" s="16">
        <v>414.28769999999997</v>
      </c>
      <c r="D84" s="16">
        <v>-0.82499999999999996</v>
      </c>
      <c r="E84" s="16">
        <v>-26.0458</v>
      </c>
      <c r="F84" s="16">
        <v>-1.5095000000000001</v>
      </c>
      <c r="G84" s="16">
        <v>-27.555</v>
      </c>
      <c r="H84" s="92">
        <v>23.464600000000001</v>
      </c>
      <c r="I84" s="16">
        <v>0.68459999999999999</v>
      </c>
      <c r="J84" s="16">
        <v>440.33409999999998</v>
      </c>
      <c r="K84" s="16">
        <v>26.534400000000002</v>
      </c>
    </row>
    <row r="85" spans="1:11" x14ac:dyDescent="0.2">
      <c r="A85" s="29">
        <v>2045</v>
      </c>
      <c r="B85" s="91">
        <v>-0.83860000000000001</v>
      </c>
      <c r="C85" s="16">
        <v>413.75040000000001</v>
      </c>
      <c r="D85" s="16">
        <v>-0.85660000000000003</v>
      </c>
      <c r="E85" s="16">
        <v>-26.4298</v>
      </c>
      <c r="F85" s="16">
        <v>-1.5713999999999999</v>
      </c>
      <c r="G85" s="16">
        <v>-28.001000000000001</v>
      </c>
      <c r="H85" s="92">
        <v>23.462299999999999</v>
      </c>
      <c r="I85" s="16">
        <v>0.71479999999999999</v>
      </c>
      <c r="J85" s="16">
        <v>440.18119999999999</v>
      </c>
      <c r="K85" s="16">
        <v>26.457899999999999</v>
      </c>
    </row>
    <row r="86" spans="1:11" x14ac:dyDescent="0.2">
      <c r="A86" s="29">
        <v>2100</v>
      </c>
      <c r="B86" s="91">
        <v>-0.63119999999999998</v>
      </c>
      <c r="C86" s="16">
        <v>413.97899999999998</v>
      </c>
      <c r="D86" s="16">
        <v>-0.84089999999999998</v>
      </c>
      <c r="E86" s="16">
        <v>-26.052700000000002</v>
      </c>
      <c r="F86" s="16">
        <v>-1.5078</v>
      </c>
      <c r="G86" s="16">
        <v>-27.560199999999998</v>
      </c>
      <c r="H86" s="92">
        <v>23.456700000000001</v>
      </c>
      <c r="I86" s="16">
        <v>0.66690000000000005</v>
      </c>
      <c r="J86" s="16">
        <v>440.0333</v>
      </c>
      <c r="K86" s="16">
        <v>26.384899999999998</v>
      </c>
    </row>
    <row r="87" spans="1:11" x14ac:dyDescent="0.2">
      <c r="A87" s="29">
        <v>2115</v>
      </c>
      <c r="B87" s="91">
        <v>-38.8718</v>
      </c>
      <c r="C87" s="16">
        <v>413.0609</v>
      </c>
      <c r="D87" s="16">
        <v>-0.84919999999999995</v>
      </c>
      <c r="E87" s="16">
        <v>-26.789400000000001</v>
      </c>
      <c r="F87" s="16">
        <v>-1.5037</v>
      </c>
      <c r="G87" s="16">
        <v>-28.292999999999999</v>
      </c>
      <c r="H87" s="92">
        <v>23.4451</v>
      </c>
      <c r="I87" s="16">
        <v>0.65449999999999997</v>
      </c>
      <c r="J87" s="16">
        <v>439.84379999999999</v>
      </c>
      <c r="K87" s="16">
        <v>26.313800000000001</v>
      </c>
    </row>
    <row r="88" spans="1:11" x14ac:dyDescent="0.2">
      <c r="A88" s="29">
        <v>2130</v>
      </c>
      <c r="B88" s="91">
        <v>-36.908299999999997</v>
      </c>
      <c r="C88" s="16">
        <v>412.08300000000003</v>
      </c>
      <c r="D88" s="16">
        <v>-0.88800000000000001</v>
      </c>
      <c r="E88" s="16">
        <v>-27.520499999999998</v>
      </c>
      <c r="F88" s="16">
        <v>-1.5528999999999999</v>
      </c>
      <c r="G88" s="16">
        <v>-29.073599999999999</v>
      </c>
      <c r="H88" s="92">
        <v>23.419599999999999</v>
      </c>
      <c r="I88" s="16">
        <v>0.66500000000000004</v>
      </c>
      <c r="J88" s="16">
        <v>439.60399999999998</v>
      </c>
      <c r="K88" s="16">
        <v>26.247800000000002</v>
      </c>
    </row>
    <row r="89" spans="1:11" x14ac:dyDescent="0.2">
      <c r="A89" s="29">
        <v>2145</v>
      </c>
      <c r="B89" s="91">
        <v>71.967299999999994</v>
      </c>
      <c r="C89" s="16">
        <v>411.67750000000001</v>
      </c>
      <c r="D89" s="16">
        <v>-0.86760000000000004</v>
      </c>
      <c r="E89" s="16">
        <v>-27.761500000000002</v>
      </c>
      <c r="F89" s="16">
        <v>-1.569</v>
      </c>
      <c r="G89" s="16">
        <v>-29.330300000000001</v>
      </c>
      <c r="H89" s="92">
        <v>23.4087</v>
      </c>
      <c r="I89" s="16">
        <v>0.70140000000000002</v>
      </c>
      <c r="J89" s="16">
        <v>439.44060000000002</v>
      </c>
      <c r="K89" s="16">
        <v>26.1845</v>
      </c>
    </row>
    <row r="90" spans="1:11" x14ac:dyDescent="0.2">
      <c r="A90" s="29">
        <v>2200</v>
      </c>
      <c r="B90" s="91">
        <v>-37.976599999999998</v>
      </c>
      <c r="C90" s="16">
        <v>413.30470000000003</v>
      </c>
      <c r="D90" s="16">
        <v>-0.84730000000000005</v>
      </c>
      <c r="E90" s="16">
        <v>-26.0884</v>
      </c>
      <c r="F90" s="16">
        <v>-1.5384</v>
      </c>
      <c r="G90" s="16">
        <v>-27.626799999999999</v>
      </c>
      <c r="H90" s="92">
        <v>23.416</v>
      </c>
      <c r="I90" s="16">
        <v>0.69099999999999995</v>
      </c>
      <c r="J90" s="16">
        <v>439.39460000000003</v>
      </c>
      <c r="K90" s="16">
        <v>26.122499999999999</v>
      </c>
    </row>
    <row r="91" spans="1:11" x14ac:dyDescent="0.2">
      <c r="A91" s="29">
        <v>2215</v>
      </c>
      <c r="B91" s="91">
        <v>-38.339199999999998</v>
      </c>
      <c r="C91" s="16">
        <v>414.35939999999999</v>
      </c>
      <c r="D91" s="16">
        <v>-0.82450000000000001</v>
      </c>
      <c r="E91" s="16">
        <v>-25.001899999999999</v>
      </c>
      <c r="F91" s="16">
        <v>-1.4806999999999999</v>
      </c>
      <c r="G91" s="16">
        <v>-26.482700000000001</v>
      </c>
      <c r="H91" s="92">
        <v>23.409800000000001</v>
      </c>
      <c r="I91" s="16">
        <v>0.65620000000000001</v>
      </c>
      <c r="J91" s="16">
        <v>439.35829999999999</v>
      </c>
      <c r="K91" s="16">
        <v>26.061</v>
      </c>
    </row>
    <row r="92" spans="1:11" x14ac:dyDescent="0.2">
      <c r="A92" s="29">
        <v>2230</v>
      </c>
      <c r="B92" s="91">
        <v>-71.249799999999993</v>
      </c>
      <c r="C92" s="16">
        <v>414.6848</v>
      </c>
      <c r="D92" s="16">
        <v>-0.79</v>
      </c>
      <c r="E92" s="16">
        <v>-24.610199999999999</v>
      </c>
      <c r="F92" s="16">
        <v>-1.4331</v>
      </c>
      <c r="G92" s="16">
        <v>-26.042999999999999</v>
      </c>
      <c r="H92" s="92">
        <v>23.401199999999999</v>
      </c>
      <c r="I92" s="16">
        <v>0.6431</v>
      </c>
      <c r="J92" s="16">
        <v>439.2989</v>
      </c>
      <c r="K92" s="16">
        <v>26.002800000000001</v>
      </c>
    </row>
    <row r="93" spans="1:11" x14ac:dyDescent="0.2">
      <c r="A93" s="29">
        <v>2245</v>
      </c>
      <c r="B93" s="91">
        <v>-38.179600000000001</v>
      </c>
      <c r="C93" s="16">
        <v>414.09820000000002</v>
      </c>
      <c r="D93" s="16">
        <v>-0.78129999999999999</v>
      </c>
      <c r="E93" s="16">
        <v>-25.0535</v>
      </c>
      <c r="F93" s="16">
        <v>-1.4426000000000001</v>
      </c>
      <c r="G93" s="16">
        <v>-26.495899999999999</v>
      </c>
      <c r="H93" s="92">
        <v>23.384699999999999</v>
      </c>
      <c r="I93" s="16">
        <v>0.6613</v>
      </c>
      <c r="J93" s="16">
        <v>439.15249999999997</v>
      </c>
      <c r="K93" s="16">
        <v>25.949300000000001</v>
      </c>
    </row>
    <row r="94" spans="1:11" x14ac:dyDescent="0.2">
      <c r="A94" s="29">
        <v>2300</v>
      </c>
      <c r="B94" s="91">
        <v>-0.74019999999999997</v>
      </c>
      <c r="C94" s="16">
        <v>414.73660000000001</v>
      </c>
      <c r="D94" s="16">
        <v>-0.81140000000000001</v>
      </c>
      <c r="E94" s="16">
        <v>-24.2715</v>
      </c>
      <c r="F94" s="16">
        <v>-1.3966000000000001</v>
      </c>
      <c r="G94" s="16">
        <v>-25.668099999999999</v>
      </c>
      <c r="H94" s="92">
        <v>23.3687</v>
      </c>
      <c r="I94" s="16">
        <v>0.58520000000000005</v>
      </c>
      <c r="J94" s="16">
        <v>439.00540000000001</v>
      </c>
      <c r="K94" s="16">
        <v>25.897400000000001</v>
      </c>
    </row>
    <row r="95" spans="1:11" x14ac:dyDescent="0.2">
      <c r="A95" s="29">
        <v>2315</v>
      </c>
      <c r="B95" s="91">
        <v>-38.5274</v>
      </c>
      <c r="C95" s="16">
        <v>414.61200000000002</v>
      </c>
      <c r="D95" s="16">
        <v>-0.78490000000000004</v>
      </c>
      <c r="E95" s="16">
        <v>-24.292300000000001</v>
      </c>
      <c r="F95" s="16">
        <v>-1.4256</v>
      </c>
      <c r="G95" s="16">
        <v>-25.7182</v>
      </c>
      <c r="H95" s="92">
        <v>23.351400000000002</v>
      </c>
      <c r="I95" s="16">
        <v>0.64070000000000005</v>
      </c>
      <c r="J95" s="16">
        <v>438.90039999999999</v>
      </c>
      <c r="K95" s="16">
        <v>25.848600000000001</v>
      </c>
    </row>
    <row r="96" spans="1:11" x14ac:dyDescent="0.2">
      <c r="A96" s="29">
        <v>2330</v>
      </c>
      <c r="B96" s="91">
        <v>-0.84179999999999999</v>
      </c>
      <c r="C96" s="16">
        <v>414.04059999999998</v>
      </c>
      <c r="D96" s="16">
        <v>-0.8125</v>
      </c>
      <c r="E96" s="16">
        <v>-24.7318</v>
      </c>
      <c r="F96" s="16">
        <v>-1.4792000000000001</v>
      </c>
      <c r="G96" s="16">
        <v>-26.211300000000001</v>
      </c>
      <c r="H96" s="92">
        <v>23.3355</v>
      </c>
      <c r="I96" s="16">
        <v>0.66669999999999996</v>
      </c>
      <c r="J96" s="16">
        <v>438.77069999999998</v>
      </c>
      <c r="K96" s="16">
        <v>25.8018</v>
      </c>
    </row>
    <row r="97" spans="1:11" x14ac:dyDescent="0.2">
      <c r="A97" s="29">
        <v>2345</v>
      </c>
      <c r="B97" s="91">
        <v>-0.87819999999999998</v>
      </c>
      <c r="C97" s="16">
        <v>414.03190000000001</v>
      </c>
      <c r="D97" s="16">
        <v>-0.8135</v>
      </c>
      <c r="E97" s="16">
        <v>-24.553699999999999</v>
      </c>
      <c r="F97" s="16">
        <v>-1.4608000000000001</v>
      </c>
      <c r="G97" s="16">
        <v>-26.014399999999998</v>
      </c>
      <c r="H97" s="92">
        <v>23.311299999999999</v>
      </c>
      <c r="I97" s="16">
        <v>0.64729999999999999</v>
      </c>
      <c r="J97" s="16">
        <v>438.58659999999998</v>
      </c>
      <c r="K97" s="16">
        <v>25.757300000000001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17" zoomScaleNormal="100" workbookViewId="0">
      <selection activeCell="A45" sqref="A45"/>
    </sheetView>
  </sheetViews>
  <sheetFormatPr defaultRowHeight="12.75" x14ac:dyDescent="0.2"/>
  <cols>
    <col min="1" max="1" width="177.5703125" style="32" customWidth="1"/>
    <col min="2" max="3" width="9.140625" style="32"/>
    <col min="4" max="4" width="19.5703125" style="32" customWidth="1"/>
    <col min="5" max="9" width="9.140625" style="32"/>
    <col min="10" max="10" width="18.28515625" style="32" customWidth="1"/>
    <col min="11" max="16384" width="9.140625" style="32"/>
  </cols>
  <sheetData>
    <row r="1" spans="1:10" ht="102" x14ac:dyDescent="0.2">
      <c r="A1" s="38" t="s">
        <v>56</v>
      </c>
    </row>
    <row r="2" spans="1:10" ht="51" x14ac:dyDescent="0.2">
      <c r="A2" s="38" t="s">
        <v>57</v>
      </c>
      <c r="D2" s="48"/>
      <c r="E2" s="48"/>
    </row>
    <row r="3" spans="1:10" ht="25.5" x14ac:dyDescent="0.2">
      <c r="A3" s="38" t="s">
        <v>58</v>
      </c>
      <c r="D3" s="49"/>
      <c r="I3" s="49"/>
      <c r="J3" s="50"/>
    </row>
    <row r="5" spans="1:10" ht="30" x14ac:dyDescent="0.25">
      <c r="A5" s="51" t="s">
        <v>59</v>
      </c>
    </row>
    <row r="7" spans="1:10" x14ac:dyDescent="0.2">
      <c r="A7" s="52" t="s">
        <v>60</v>
      </c>
    </row>
    <row r="8" spans="1:10" ht="25.5" x14ac:dyDescent="0.2">
      <c r="A8" s="38" t="s">
        <v>61</v>
      </c>
    </row>
    <row r="9" spans="1:10" x14ac:dyDescent="0.2">
      <c r="A9" s="38"/>
    </row>
    <row r="10" spans="1:10" x14ac:dyDescent="0.2">
      <c r="A10" s="38" t="s">
        <v>62</v>
      </c>
      <c r="I10" s="53"/>
    </row>
    <row r="11" spans="1:10" x14ac:dyDescent="0.2">
      <c r="A11" s="38"/>
    </row>
    <row r="12" spans="1:10" ht="51" x14ac:dyDescent="0.2">
      <c r="A12" s="38" t="s">
        <v>63</v>
      </c>
      <c r="C12" s="53"/>
      <c r="I12" s="54"/>
    </row>
    <row r="13" spans="1:10" x14ac:dyDescent="0.2">
      <c r="A13" s="38"/>
    </row>
    <row r="14" spans="1:10" x14ac:dyDescent="0.2">
      <c r="A14" s="38" t="s">
        <v>64</v>
      </c>
    </row>
    <row r="15" spans="1:10" x14ac:dyDescent="0.2">
      <c r="A15" s="37"/>
    </row>
    <row r="16" spans="1:10" x14ac:dyDescent="0.2">
      <c r="A16" s="34" t="s">
        <v>65</v>
      </c>
    </row>
    <row r="17" spans="1:4" x14ac:dyDescent="0.2">
      <c r="A17" s="34" t="s">
        <v>66</v>
      </c>
    </row>
    <row r="18" spans="1:4" x14ac:dyDescent="0.2">
      <c r="A18" s="34" t="s">
        <v>67</v>
      </c>
      <c r="C18" s="53"/>
    </row>
    <row r="19" spans="1:4" x14ac:dyDescent="0.2">
      <c r="A19" s="34" t="s">
        <v>68</v>
      </c>
    </row>
    <row r="20" spans="1:4" x14ac:dyDescent="0.2">
      <c r="A20" s="34" t="s">
        <v>69</v>
      </c>
    </row>
    <row r="21" spans="1:4" x14ac:dyDescent="0.2">
      <c r="A21" s="35"/>
    </row>
    <row r="22" spans="1:4" x14ac:dyDescent="0.2">
      <c r="A22" s="55" t="s">
        <v>70</v>
      </c>
    </row>
    <row r="23" spans="1:4" ht="25.5" x14ac:dyDescent="0.2">
      <c r="A23" s="56" t="s">
        <v>71</v>
      </c>
      <c r="D23" s="57"/>
    </row>
    <row r="24" spans="1:4" x14ac:dyDescent="0.2">
      <c r="A24" s="38"/>
    </row>
    <row r="25" spans="1:4" x14ac:dyDescent="0.2">
      <c r="A25" s="56" t="s">
        <v>72</v>
      </c>
    </row>
    <row r="26" spans="1:4" ht="25.5" x14ac:dyDescent="0.2">
      <c r="A26" s="34" t="s">
        <v>73</v>
      </c>
    </row>
    <row r="27" spans="1:4" x14ac:dyDescent="0.2">
      <c r="A27" s="34" t="s">
        <v>74</v>
      </c>
    </row>
    <row r="28" spans="1:4" x14ac:dyDescent="0.2">
      <c r="A28" s="34" t="s">
        <v>75</v>
      </c>
    </row>
    <row r="29" spans="1:4" x14ac:dyDescent="0.2">
      <c r="A29" s="38"/>
    </row>
    <row r="30" spans="1:4" x14ac:dyDescent="0.2">
      <c r="A30" s="56" t="s">
        <v>76</v>
      </c>
    </row>
    <row r="31" spans="1:4" x14ac:dyDescent="0.2">
      <c r="A31" s="38"/>
    </row>
    <row r="32" spans="1:4" x14ac:dyDescent="0.2">
      <c r="A32" s="58" t="s">
        <v>77</v>
      </c>
    </row>
    <row r="33" spans="1:4" ht="38.25" x14ac:dyDescent="0.2">
      <c r="A33" s="56" t="s">
        <v>78</v>
      </c>
    </row>
    <row r="34" spans="1:4" x14ac:dyDescent="0.2">
      <c r="A34" s="38"/>
    </row>
    <row r="35" spans="1:4" x14ac:dyDescent="0.2">
      <c r="A35" s="56" t="s">
        <v>79</v>
      </c>
    </row>
    <row r="36" spans="1:4" x14ac:dyDescent="0.2">
      <c r="A36" s="38"/>
      <c r="D36" s="57"/>
    </row>
    <row r="37" spans="1:4" x14ac:dyDescent="0.2">
      <c r="A37" s="59" t="s">
        <v>80</v>
      </c>
    </row>
    <row r="38" spans="1:4" ht="89.25" x14ac:dyDescent="0.2">
      <c r="A38" s="56" t="s">
        <v>84</v>
      </c>
    </row>
    <row r="39" spans="1:4" x14ac:dyDescent="0.2">
      <c r="A39" s="38"/>
    </row>
    <row r="40" spans="1:4" x14ac:dyDescent="0.2">
      <c r="A40" s="56" t="s">
        <v>81</v>
      </c>
    </row>
    <row r="41" spans="1:4" x14ac:dyDescent="0.2">
      <c r="A41" s="38"/>
    </row>
    <row r="42" spans="1:4" x14ac:dyDescent="0.2">
      <c r="A42" s="59" t="s">
        <v>82</v>
      </c>
    </row>
    <row r="43" spans="1:4" x14ac:dyDescent="0.2">
      <c r="A43" s="56" t="s">
        <v>83</v>
      </c>
    </row>
    <row r="44" spans="1:4" x14ac:dyDescent="0.2">
      <c r="A44" s="35"/>
    </row>
    <row r="45" spans="1:4" ht="25.5" x14ac:dyDescent="0.2">
      <c r="A45" s="38" t="s">
        <v>203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3"/>
  <sheetViews>
    <sheetView zoomScale="75" zoomScaleNormal="75" workbookViewId="0">
      <selection activeCell="K9" sqref="K9"/>
    </sheetView>
  </sheetViews>
  <sheetFormatPr defaultRowHeight="12.75" x14ac:dyDescent="0.2"/>
  <cols>
    <col min="2" max="13" width="9.140625" style="14"/>
  </cols>
  <sheetData>
    <row r="1" spans="1:14" ht="15.75" x14ac:dyDescent="0.25">
      <c r="A1" s="12" t="s">
        <v>93</v>
      </c>
      <c r="N1" s="17"/>
    </row>
    <row r="2" spans="1:14"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row>
    <row r="3" spans="1:14" ht="15" x14ac:dyDescent="0.25">
      <c r="A3" s="9">
        <v>2015</v>
      </c>
      <c r="B3" s="16"/>
      <c r="C3" s="16"/>
      <c r="D3" s="16">
        <v>731.24</v>
      </c>
      <c r="E3" s="16">
        <v>730.11</v>
      </c>
      <c r="F3" s="16">
        <v>730.2</v>
      </c>
      <c r="G3" s="16">
        <v>729.45</v>
      </c>
      <c r="H3" s="16">
        <v>729.97</v>
      </c>
      <c r="I3" s="16">
        <v>729.54</v>
      </c>
      <c r="J3" s="16">
        <v>729.35</v>
      </c>
      <c r="K3" s="16">
        <v>729.78</v>
      </c>
      <c r="L3" s="16">
        <v>728.98</v>
      </c>
      <c r="M3" s="16">
        <v>728.93</v>
      </c>
      <c r="N3" s="18">
        <f t="shared" ref="N3:N8" si="0">AVERAGE(B3:M3)</f>
        <v>729.75500000000011</v>
      </c>
    </row>
    <row r="4" spans="1:14" ht="15" x14ac:dyDescent="0.25">
      <c r="A4" s="9">
        <v>2016</v>
      </c>
      <c r="B4" s="16">
        <v>730.73</v>
      </c>
      <c r="C4" s="16">
        <v>730.27</v>
      </c>
      <c r="D4" s="16">
        <v>730.95</v>
      </c>
      <c r="E4" s="16">
        <v>730.13</v>
      </c>
      <c r="F4" s="16">
        <v>730.18</v>
      </c>
      <c r="G4" s="16">
        <v>730.58</v>
      </c>
      <c r="H4" s="16">
        <v>730.47</v>
      </c>
      <c r="I4" s="16">
        <v>729.94</v>
      </c>
      <c r="J4" s="16">
        <v>730.53</v>
      </c>
      <c r="K4" s="16">
        <v>729.55</v>
      </c>
      <c r="L4" s="16">
        <v>729.48</v>
      </c>
      <c r="M4" s="16">
        <v>730.09</v>
      </c>
      <c r="N4" s="18">
        <f t="shared" si="0"/>
        <v>730.24166666666667</v>
      </c>
    </row>
    <row r="5" spans="1:14" ht="15" x14ac:dyDescent="0.25">
      <c r="A5" s="9">
        <v>2017</v>
      </c>
      <c r="B5" s="16">
        <v>730.92</v>
      </c>
      <c r="C5" s="16">
        <v>730.93</v>
      </c>
      <c r="D5" s="16">
        <v>730.84</v>
      </c>
      <c r="E5" s="16">
        <v>729.85</v>
      </c>
      <c r="F5" s="16">
        <v>730.08</v>
      </c>
      <c r="G5" s="16">
        <v>730.05</v>
      </c>
      <c r="H5" s="16">
        <v>730.39</v>
      </c>
      <c r="I5" s="16">
        <v>730.27</v>
      </c>
      <c r="J5" s="16">
        <v>729.92</v>
      </c>
      <c r="K5" s="16">
        <v>729.31</v>
      </c>
      <c r="L5" s="16">
        <v>729.45</v>
      </c>
      <c r="M5" s="16">
        <v>730.12</v>
      </c>
      <c r="N5" s="18">
        <f t="shared" si="0"/>
        <v>730.1774999999999</v>
      </c>
    </row>
    <row r="6" spans="1:14" ht="15" x14ac:dyDescent="0.25">
      <c r="A6" s="9">
        <v>2018</v>
      </c>
      <c r="B6" s="16">
        <v>730</v>
      </c>
      <c r="C6" s="16">
        <v>731.05</v>
      </c>
      <c r="D6" s="16">
        <v>730.2</v>
      </c>
      <c r="E6" s="16">
        <v>730.68</v>
      </c>
      <c r="F6" s="16">
        <v>730.09</v>
      </c>
      <c r="G6" s="16">
        <v>730</v>
      </c>
      <c r="H6" s="16">
        <v>730.28</v>
      </c>
      <c r="I6" s="16">
        <v>730.35</v>
      </c>
      <c r="J6" s="16">
        <v>729.48</v>
      </c>
      <c r="K6" s="16">
        <v>730</v>
      </c>
      <c r="L6" s="16">
        <v>729.73299999999995</v>
      </c>
      <c r="M6" s="16">
        <v>730.59299999999996</v>
      </c>
      <c r="N6" s="18">
        <f t="shared" si="0"/>
        <v>730.20466666666687</v>
      </c>
    </row>
    <row r="7" spans="1:14" ht="15" x14ac:dyDescent="0.25">
      <c r="A7" s="9">
        <v>2019</v>
      </c>
      <c r="B7" s="16">
        <v>731.12900000000002</v>
      </c>
      <c r="C7" s="16">
        <v>730.80600000000004</v>
      </c>
      <c r="D7" s="16">
        <v>730.73</v>
      </c>
      <c r="E7" s="16">
        <v>730.58399999999995</v>
      </c>
      <c r="F7" s="16">
        <v>729.78</v>
      </c>
      <c r="G7" s="16">
        <v>730.096</v>
      </c>
      <c r="H7" s="16">
        <v>730.27599999999995</v>
      </c>
      <c r="I7" s="16">
        <v>730.40599999999995</v>
      </c>
      <c r="J7" s="16">
        <v>730.327</v>
      </c>
      <c r="K7" s="16">
        <v>729.93899999999996</v>
      </c>
      <c r="L7" s="16">
        <v>729.66499999999996</v>
      </c>
      <c r="M7" s="16">
        <v>729.71400000000006</v>
      </c>
      <c r="N7" s="18">
        <f t="shared" si="0"/>
        <v>730.28766666666672</v>
      </c>
    </row>
    <row r="8" spans="1:14" ht="15" x14ac:dyDescent="0.25">
      <c r="A8" s="9">
        <v>2020</v>
      </c>
      <c r="B8" s="16">
        <v>730.88300000000004</v>
      </c>
      <c r="C8" s="16">
        <v>730.93600000000004</v>
      </c>
      <c r="D8" s="16">
        <v>731.43100000000004</v>
      </c>
      <c r="E8" s="16">
        <v>730.91600000000005</v>
      </c>
      <c r="F8" s="16">
        <v>730.26300000000003</v>
      </c>
      <c r="G8" s="16">
        <v>730.26300000000003</v>
      </c>
      <c r="H8" s="16">
        <v>730.19299999999998</v>
      </c>
      <c r="I8" s="16">
        <v>730.16</v>
      </c>
      <c r="J8" s="16">
        <v>729.13099999999997</v>
      </c>
      <c r="K8" s="16">
        <v>729.64599999999996</v>
      </c>
      <c r="L8" s="16">
        <v>729.91</v>
      </c>
      <c r="M8" s="16">
        <v>730.447</v>
      </c>
      <c r="N8" s="18">
        <f t="shared" si="0"/>
        <v>730.34825000000001</v>
      </c>
    </row>
    <row r="9" spans="1:14" ht="15" x14ac:dyDescent="0.25">
      <c r="A9" s="9">
        <v>2021</v>
      </c>
      <c r="B9" s="16">
        <v>730.28200000000004</v>
      </c>
      <c r="C9" s="16">
        <v>730.41499999999996</v>
      </c>
      <c r="D9" s="16">
        <v>730.74900000000002</v>
      </c>
      <c r="E9" s="16">
        <v>729.96799999999996</v>
      </c>
      <c r="F9" s="16">
        <v>730.57100000000003</v>
      </c>
      <c r="G9" s="16">
        <v>730.80499999999995</v>
      </c>
      <c r="H9" s="16">
        <v>730.58799999999997</v>
      </c>
      <c r="I9" s="16">
        <v>730.73900000000003</v>
      </c>
      <c r="J9" s="16">
        <v>730.69399999999996</v>
      </c>
      <c r="K9" s="16">
        <v>730.23900000000003</v>
      </c>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9" t="s">
        <v>18</v>
      </c>
      <c r="B15" s="114">
        <f t="shared" ref="B15:N15" si="1">AVERAGE(B3:B13)</f>
        <v>730.65733333333344</v>
      </c>
      <c r="C15" s="114">
        <f t="shared" si="1"/>
        <v>730.73450000000003</v>
      </c>
      <c r="D15" s="114">
        <f t="shared" si="1"/>
        <v>730.87714285714287</v>
      </c>
      <c r="E15" s="114">
        <f t="shared" si="1"/>
        <v>730.31971428571421</v>
      </c>
      <c r="F15" s="114">
        <f t="shared" si="1"/>
        <v>730.16628571428566</v>
      </c>
      <c r="G15" s="114">
        <f t="shared" si="1"/>
        <v>730.17771428571439</v>
      </c>
      <c r="H15" s="114">
        <f t="shared" si="1"/>
        <v>730.3095714285713</v>
      </c>
      <c r="I15" s="114">
        <f t="shared" si="1"/>
        <v>730.20071428571441</v>
      </c>
      <c r="J15" s="114">
        <f t="shared" si="1"/>
        <v>729.91885714285729</v>
      </c>
      <c r="K15" s="114">
        <f t="shared" si="1"/>
        <v>729.78057142857142</v>
      </c>
      <c r="L15" s="114">
        <f t="shared" si="1"/>
        <v>729.53633333333335</v>
      </c>
      <c r="M15" s="114">
        <f t="shared" si="1"/>
        <v>729.98233333333326</v>
      </c>
      <c r="N15" s="20">
        <f t="shared" si="1"/>
        <v>730.16912500000001</v>
      </c>
    </row>
    <row r="16" spans="1:14" x14ac:dyDescent="0.2">
      <c r="A16" s="9" t="s">
        <v>19</v>
      </c>
      <c r="B16" s="114">
        <f t="shared" ref="B16:N16" si="2">STDEV(B3:B13)</f>
        <v>0.42909936689147432</v>
      </c>
      <c r="C16" s="114">
        <f t="shared" si="2"/>
        <v>0.3166434903799577</v>
      </c>
      <c r="D16" s="114">
        <f t="shared" si="2"/>
        <v>0.39617017747908101</v>
      </c>
      <c r="E16" s="114">
        <f t="shared" si="2"/>
        <v>0.40404525913388928</v>
      </c>
      <c r="F16" s="114">
        <f t="shared" si="2"/>
        <v>0.23697870107229302</v>
      </c>
      <c r="G16" s="114">
        <f t="shared" si="2"/>
        <v>0.43717529447033593</v>
      </c>
      <c r="H16" s="114">
        <f t="shared" si="2"/>
        <v>0.2002613768244273</v>
      </c>
      <c r="I16" s="114">
        <f t="shared" si="2"/>
        <v>0.37972653067075107</v>
      </c>
      <c r="J16" s="114">
        <f t="shared" si="2"/>
        <v>0.61614890748134943</v>
      </c>
      <c r="K16" s="114">
        <f t="shared" si="2"/>
        <v>0.30986978832132506</v>
      </c>
      <c r="L16" s="114">
        <f t="shared" si="2"/>
        <v>0.32093405345436599</v>
      </c>
      <c r="M16" s="114">
        <f t="shared" si="2"/>
        <v>0.59979685449881648</v>
      </c>
      <c r="N16" s="21">
        <f t="shared" si="2"/>
        <v>0.21177018302077968</v>
      </c>
    </row>
    <row r="17" spans="1:14" x14ac:dyDescent="0.2">
      <c r="A17" s="9" t="s">
        <v>20</v>
      </c>
      <c r="B17" s="114">
        <f>B16/B15*100</f>
        <v>5.8727853306265898E-2</v>
      </c>
      <c r="C17" s="114">
        <f t="shared" ref="C17:N17" si="3">C16/C15*100</f>
        <v>4.3332221262299464E-2</v>
      </c>
      <c r="D17" s="114">
        <f t="shared" si="3"/>
        <v>5.4204756757117022E-2</v>
      </c>
      <c r="E17" s="114">
        <f t="shared" si="3"/>
        <v>5.5324435480844703E-2</v>
      </c>
      <c r="F17" s="114">
        <f t="shared" si="3"/>
        <v>3.2455442781840912E-2</v>
      </c>
      <c r="G17" s="114">
        <f t="shared" si="3"/>
        <v>5.9872451037210332E-2</v>
      </c>
      <c r="H17" s="114">
        <f t="shared" si="3"/>
        <v>2.7421436697412101E-2</v>
      </c>
      <c r="I17" s="114">
        <f t="shared" si="3"/>
        <v>5.2003034678239295E-2</v>
      </c>
      <c r="J17" s="114">
        <f t="shared" si="3"/>
        <v>8.4413342860213139E-2</v>
      </c>
      <c r="K17" s="114">
        <f t="shared" si="3"/>
        <v>4.246067934019454E-2</v>
      </c>
      <c r="L17" s="114">
        <f t="shared" si="3"/>
        <v>4.3991510606193156E-2</v>
      </c>
      <c r="M17" s="114">
        <f t="shared" si="3"/>
        <v>8.2165941161884262E-2</v>
      </c>
      <c r="N17" s="21">
        <f t="shared" si="3"/>
        <v>2.9002894777395535E-2</v>
      </c>
    </row>
    <row r="18" spans="1:14" x14ac:dyDescent="0.2">
      <c r="A18" s="9" t="s">
        <v>21</v>
      </c>
      <c r="B18" s="114">
        <f t="shared" ref="B18:N18" si="4">MIN(B3:B13)</f>
        <v>730</v>
      </c>
      <c r="C18" s="114">
        <f t="shared" si="4"/>
        <v>730.27</v>
      </c>
      <c r="D18" s="114">
        <f t="shared" si="4"/>
        <v>730.2</v>
      </c>
      <c r="E18" s="114">
        <f t="shared" si="4"/>
        <v>729.85</v>
      </c>
      <c r="F18" s="114">
        <f t="shared" si="4"/>
        <v>729.78</v>
      </c>
      <c r="G18" s="114">
        <f t="shared" si="4"/>
        <v>729.45</v>
      </c>
      <c r="H18" s="114">
        <f t="shared" si="4"/>
        <v>729.97</v>
      </c>
      <c r="I18" s="114">
        <f t="shared" si="4"/>
        <v>729.54</v>
      </c>
      <c r="J18" s="114">
        <f t="shared" si="4"/>
        <v>729.13099999999997</v>
      </c>
      <c r="K18" s="114">
        <f t="shared" si="4"/>
        <v>729.31</v>
      </c>
      <c r="L18" s="114">
        <f t="shared" si="4"/>
        <v>728.98</v>
      </c>
      <c r="M18" s="114">
        <f t="shared" si="4"/>
        <v>728.93</v>
      </c>
      <c r="N18" s="21">
        <f t="shared" si="4"/>
        <v>729.75500000000011</v>
      </c>
    </row>
    <row r="19" spans="1:14" x14ac:dyDescent="0.2">
      <c r="A19" s="9" t="s">
        <v>22</v>
      </c>
      <c r="B19" s="114">
        <f t="shared" ref="B19:N19" si="5">MAX(B3:B13)</f>
        <v>731.12900000000002</v>
      </c>
      <c r="C19" s="114">
        <f t="shared" si="5"/>
        <v>731.05</v>
      </c>
      <c r="D19" s="114">
        <f t="shared" si="5"/>
        <v>731.43100000000004</v>
      </c>
      <c r="E19" s="114">
        <f t="shared" si="5"/>
        <v>730.91600000000005</v>
      </c>
      <c r="F19" s="114">
        <f t="shared" si="5"/>
        <v>730.57100000000003</v>
      </c>
      <c r="G19" s="114">
        <f t="shared" si="5"/>
        <v>730.80499999999995</v>
      </c>
      <c r="H19" s="114">
        <f t="shared" si="5"/>
        <v>730.58799999999997</v>
      </c>
      <c r="I19" s="114">
        <f t="shared" si="5"/>
        <v>730.73900000000003</v>
      </c>
      <c r="J19" s="114">
        <f t="shared" si="5"/>
        <v>730.69399999999996</v>
      </c>
      <c r="K19" s="114">
        <f t="shared" si="5"/>
        <v>730.23900000000003</v>
      </c>
      <c r="L19" s="114">
        <f t="shared" si="5"/>
        <v>729.91</v>
      </c>
      <c r="M19" s="114">
        <f t="shared" si="5"/>
        <v>730.59299999999996</v>
      </c>
      <c r="N19" s="21">
        <f t="shared" si="5"/>
        <v>730.34825000000001</v>
      </c>
    </row>
    <row r="20" spans="1:14" x14ac:dyDescent="0.2">
      <c r="A20" s="9" t="s">
        <v>23</v>
      </c>
      <c r="B20" s="114">
        <f t="shared" ref="B20:N20" si="6">QUARTILE(B3:B13,1)</f>
        <v>730.39400000000001</v>
      </c>
      <c r="C20" s="114">
        <f t="shared" si="6"/>
        <v>730.51274999999998</v>
      </c>
      <c r="D20" s="114">
        <f t="shared" si="6"/>
        <v>730.73950000000002</v>
      </c>
      <c r="E20" s="114">
        <f t="shared" si="6"/>
        <v>730.03899999999999</v>
      </c>
      <c r="F20" s="114">
        <f t="shared" si="6"/>
        <v>730.08500000000004</v>
      </c>
      <c r="G20" s="114">
        <f t="shared" si="6"/>
        <v>730.02499999999998</v>
      </c>
      <c r="H20" s="114">
        <f t="shared" si="6"/>
        <v>730.23450000000003</v>
      </c>
      <c r="I20" s="114">
        <f t="shared" si="6"/>
        <v>730.05</v>
      </c>
      <c r="J20" s="114">
        <f t="shared" si="6"/>
        <v>729.41499999999996</v>
      </c>
      <c r="K20" s="114">
        <f t="shared" si="6"/>
        <v>729.59799999999996</v>
      </c>
      <c r="L20" s="114">
        <f t="shared" si="6"/>
        <v>729.45749999999998</v>
      </c>
      <c r="M20" s="114">
        <f t="shared" si="6"/>
        <v>729.80799999999999</v>
      </c>
      <c r="N20" s="21">
        <f t="shared" si="6"/>
        <v>730.1842916666667</v>
      </c>
    </row>
    <row r="21" spans="1:14" x14ac:dyDescent="0.2">
      <c r="A21" s="9" t="s">
        <v>24</v>
      </c>
      <c r="B21" s="114">
        <f t="shared" ref="B21:N21" si="7">QUARTILE(B3:B13,2)</f>
        <v>730.80650000000003</v>
      </c>
      <c r="C21" s="114">
        <f t="shared" si="7"/>
        <v>730.86799999999994</v>
      </c>
      <c r="D21" s="114">
        <f t="shared" si="7"/>
        <v>730.84</v>
      </c>
      <c r="E21" s="114">
        <f t="shared" si="7"/>
        <v>730.13</v>
      </c>
      <c r="F21" s="114">
        <f t="shared" si="7"/>
        <v>730.18</v>
      </c>
      <c r="G21" s="114">
        <f t="shared" si="7"/>
        <v>730.096</v>
      </c>
      <c r="H21" s="114">
        <f t="shared" si="7"/>
        <v>730.28</v>
      </c>
      <c r="I21" s="114">
        <f t="shared" si="7"/>
        <v>730.27</v>
      </c>
      <c r="J21" s="114">
        <f t="shared" si="7"/>
        <v>729.92</v>
      </c>
      <c r="K21" s="114">
        <f t="shared" si="7"/>
        <v>729.78</v>
      </c>
      <c r="L21" s="114">
        <f t="shared" si="7"/>
        <v>729.57249999999999</v>
      </c>
      <c r="M21" s="114">
        <f t="shared" si="7"/>
        <v>730.10500000000002</v>
      </c>
      <c r="N21" s="21">
        <f t="shared" si="7"/>
        <v>730.22316666666677</v>
      </c>
    </row>
    <row r="22" spans="1:14" x14ac:dyDescent="0.2">
      <c r="A22" s="9" t="s">
        <v>25</v>
      </c>
      <c r="B22" s="114">
        <f t="shared" ref="B22:N22" si="8">QUARTILE(B3:B13,3)</f>
        <v>730.91075000000001</v>
      </c>
      <c r="C22" s="114">
        <f t="shared" si="8"/>
        <v>730.93450000000007</v>
      </c>
      <c r="D22" s="114">
        <f t="shared" si="8"/>
        <v>731.09500000000003</v>
      </c>
      <c r="E22" s="114">
        <f t="shared" si="8"/>
        <v>730.63199999999995</v>
      </c>
      <c r="F22" s="114">
        <f t="shared" si="8"/>
        <v>730.2315000000001</v>
      </c>
      <c r="G22" s="114">
        <f t="shared" si="8"/>
        <v>730.42150000000004</v>
      </c>
      <c r="H22" s="114">
        <f t="shared" si="8"/>
        <v>730.43000000000006</v>
      </c>
      <c r="I22" s="114">
        <f t="shared" si="8"/>
        <v>730.37799999999993</v>
      </c>
      <c r="J22" s="114">
        <f t="shared" si="8"/>
        <v>730.42849999999999</v>
      </c>
      <c r="K22" s="114">
        <f t="shared" si="8"/>
        <v>729.96949999999993</v>
      </c>
      <c r="L22" s="114">
        <f t="shared" si="8"/>
        <v>729.71599999999989</v>
      </c>
      <c r="M22" s="114">
        <f t="shared" si="8"/>
        <v>730.36525000000006</v>
      </c>
      <c r="N22" s="21">
        <f t="shared" si="8"/>
        <v>730.27616666666677</v>
      </c>
    </row>
    <row r="23" spans="1:14" x14ac:dyDescent="0.2">
      <c r="B23" s="115"/>
      <c r="C23" s="115"/>
      <c r="D23" s="115"/>
      <c r="E23" s="115"/>
      <c r="F23" s="115"/>
      <c r="G23" s="115"/>
      <c r="H23" s="115"/>
      <c r="I23" s="115"/>
      <c r="J23" s="115"/>
      <c r="K23" s="115"/>
      <c r="L23" s="115"/>
      <c r="M23" s="115"/>
    </row>
    <row r="29" spans="1:14" x14ac:dyDescent="0.2">
      <c r="B29" s="3">
        <v>730.7324000000001</v>
      </c>
      <c r="C29" s="3">
        <v>730.79840000000002</v>
      </c>
      <c r="D29" s="3">
        <v>730.89850000000013</v>
      </c>
      <c r="E29" s="3">
        <v>730.37833333333322</v>
      </c>
      <c r="F29" s="3">
        <v>730.09883333333335</v>
      </c>
      <c r="G29" s="3">
        <v>730.07316666666668</v>
      </c>
      <c r="H29" s="3">
        <v>730.26316666666662</v>
      </c>
      <c r="I29" s="3">
        <v>730.11099999999999</v>
      </c>
      <c r="J29" s="3">
        <v>729.78966666666668</v>
      </c>
      <c r="K29" s="3">
        <v>729.70416666666654</v>
      </c>
      <c r="L29" s="3">
        <v>729.53633333333335</v>
      </c>
      <c r="M29" s="3">
        <v>729.98233333333326</v>
      </c>
      <c r="N29" s="3">
        <v>730.16912500000001</v>
      </c>
    </row>
    <row r="30" spans="1:14" x14ac:dyDescent="0.2">
      <c r="B30" s="3">
        <v>0.43346891468708898</v>
      </c>
      <c r="C30" s="3">
        <v>0.30774144992184332</v>
      </c>
      <c r="D30" s="3">
        <v>0.42954569023562095</v>
      </c>
      <c r="E30" s="3">
        <v>0.4087041309635393</v>
      </c>
      <c r="F30" s="3">
        <v>0.17079861435817373</v>
      </c>
      <c r="G30" s="3">
        <v>0.37085437393492698</v>
      </c>
      <c r="H30" s="3">
        <v>0.17331176147816707</v>
      </c>
      <c r="I30" s="3">
        <v>0.3246875421077916</v>
      </c>
      <c r="J30" s="3">
        <v>0.56157801476433999</v>
      </c>
      <c r="K30" s="3">
        <v>0.25726750021461103</v>
      </c>
      <c r="L30" s="3">
        <v>0.32093405345436599</v>
      </c>
      <c r="M30" s="3">
        <v>0.59979685449881648</v>
      </c>
      <c r="N30" s="3">
        <v>0.21177018302077968</v>
      </c>
    </row>
    <row r="31" spans="1:14" x14ac:dyDescent="0.2">
      <c r="B31" s="3">
        <v>730</v>
      </c>
      <c r="C31" s="3">
        <v>730.27</v>
      </c>
      <c r="D31" s="3">
        <v>730.2</v>
      </c>
      <c r="E31" s="3">
        <v>729.85</v>
      </c>
      <c r="F31" s="3">
        <v>729.78</v>
      </c>
      <c r="G31" s="3">
        <v>729.45</v>
      </c>
      <c r="H31" s="3">
        <v>729.97</v>
      </c>
      <c r="I31" s="3">
        <v>729.54</v>
      </c>
      <c r="J31" s="3">
        <v>729.13099999999997</v>
      </c>
      <c r="K31" s="3">
        <v>729.31</v>
      </c>
      <c r="L31" s="3">
        <v>728.98</v>
      </c>
      <c r="M31" s="3">
        <v>728.93</v>
      </c>
      <c r="N31" s="3">
        <v>729.75500000000011</v>
      </c>
    </row>
    <row r="32" spans="1:14" x14ac:dyDescent="0.2">
      <c r="B32" s="3">
        <v>731.12900000000002</v>
      </c>
      <c r="C32" s="3">
        <v>731.05</v>
      </c>
      <c r="D32" s="3">
        <v>731.43100000000004</v>
      </c>
      <c r="E32" s="3">
        <v>730.91600000000005</v>
      </c>
      <c r="F32" s="3">
        <v>730.26300000000003</v>
      </c>
      <c r="G32" s="3">
        <v>730.58</v>
      </c>
      <c r="H32" s="3">
        <v>730.47</v>
      </c>
      <c r="I32" s="3">
        <v>730.40599999999995</v>
      </c>
      <c r="J32" s="3">
        <v>730.53</v>
      </c>
      <c r="K32" s="3">
        <v>730</v>
      </c>
      <c r="L32" s="3">
        <v>729.91</v>
      </c>
      <c r="M32" s="3">
        <v>730.59299999999996</v>
      </c>
      <c r="N32" s="3">
        <v>730.34825000000001</v>
      </c>
    </row>
    <row r="33" spans="2:14" x14ac:dyDescent="0.2">
      <c r="B33" s="3"/>
      <c r="C33" s="3"/>
      <c r="D33" s="3"/>
      <c r="E33" s="3"/>
      <c r="F33" s="3"/>
      <c r="G33" s="3"/>
      <c r="H33" s="3"/>
      <c r="I33" s="3"/>
      <c r="J33" s="3"/>
      <c r="K33" s="3"/>
      <c r="L33" s="3"/>
      <c r="M33" s="3"/>
      <c r="N33" s="3"/>
    </row>
  </sheetData>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123"/>
  <sheetViews>
    <sheetView topLeftCell="A57" zoomScale="75" zoomScaleNormal="75" workbookViewId="0">
      <selection activeCell="K105" sqref="K105"/>
    </sheetView>
  </sheetViews>
  <sheetFormatPr defaultRowHeight="12.75" x14ac:dyDescent="0.2"/>
  <cols>
    <col min="2" max="13" width="9.140625" style="14"/>
    <col min="14" max="14" width="8.85546875" style="17"/>
  </cols>
  <sheetData>
    <row r="1" spans="1:14" ht="16.899999999999999" customHeight="1" x14ac:dyDescent="0.25">
      <c r="A1" s="12" t="s">
        <v>28</v>
      </c>
    </row>
    <row r="2" spans="1:14"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row>
    <row r="3" spans="1:14" ht="15" x14ac:dyDescent="0.25">
      <c r="A3" s="9">
        <v>2015</v>
      </c>
      <c r="B3" s="16"/>
      <c r="C3" s="16"/>
      <c r="D3" s="16">
        <v>24.19</v>
      </c>
      <c r="E3" s="16">
        <v>25.07</v>
      </c>
      <c r="F3" s="16">
        <v>24.88</v>
      </c>
      <c r="G3" s="16">
        <v>25.37</v>
      </c>
      <c r="H3" s="16">
        <v>24.52</v>
      </c>
      <c r="I3" s="16">
        <v>24.62</v>
      </c>
      <c r="J3" s="16">
        <v>24.66</v>
      </c>
      <c r="K3" s="16">
        <v>24.6</v>
      </c>
      <c r="L3" s="16">
        <v>24.28</v>
      </c>
      <c r="M3" s="16">
        <v>24.92</v>
      </c>
      <c r="N3" s="18">
        <f t="shared" ref="N3:N8" si="0">AVERAGE(B3:M3)</f>
        <v>24.711000000000002</v>
      </c>
    </row>
    <row r="4" spans="1:14" ht="15" x14ac:dyDescent="0.25">
      <c r="A4" s="9">
        <v>2016</v>
      </c>
      <c r="B4" s="16">
        <v>24.21</v>
      </c>
      <c r="C4" s="16">
        <v>24.06</v>
      </c>
      <c r="D4" s="16">
        <v>24.27</v>
      </c>
      <c r="E4" s="16">
        <v>24.88</v>
      </c>
      <c r="F4" s="16">
        <v>24.85</v>
      </c>
      <c r="G4" s="16">
        <v>24.44</v>
      </c>
      <c r="H4" s="16">
        <v>23.86</v>
      </c>
      <c r="I4" s="16">
        <v>24.26</v>
      </c>
      <c r="J4" s="16">
        <v>23.8</v>
      </c>
      <c r="K4" s="16">
        <v>23.64</v>
      </c>
      <c r="L4" s="16">
        <v>22.9</v>
      </c>
      <c r="M4" s="16">
        <v>23.64</v>
      </c>
      <c r="N4" s="18">
        <f t="shared" si="0"/>
        <v>24.067499999999995</v>
      </c>
    </row>
    <row r="5" spans="1:14" ht="15" x14ac:dyDescent="0.25">
      <c r="A5" s="9">
        <v>2017</v>
      </c>
      <c r="B5" s="16">
        <v>24.21</v>
      </c>
      <c r="C5" s="16">
        <v>24.47</v>
      </c>
      <c r="D5" s="16">
        <v>24.75</v>
      </c>
      <c r="E5" s="16">
        <v>25.46</v>
      </c>
      <c r="F5" s="16">
        <v>25.02</v>
      </c>
      <c r="G5" s="16">
        <v>24.84</v>
      </c>
      <c r="H5" s="16">
        <v>24.54</v>
      </c>
      <c r="I5" s="16">
        <v>24.81</v>
      </c>
      <c r="J5" s="16">
        <v>24.91</v>
      </c>
      <c r="K5" s="16">
        <v>24.76</v>
      </c>
      <c r="L5" s="16">
        <v>23.81</v>
      </c>
      <c r="M5" s="16">
        <v>24.01</v>
      </c>
      <c r="N5" s="18">
        <f t="shared" si="0"/>
        <v>24.632499999999997</v>
      </c>
    </row>
    <row r="6" spans="1:14" ht="15" x14ac:dyDescent="0.25">
      <c r="A6" s="9">
        <v>2018</v>
      </c>
      <c r="B6" s="16">
        <v>23.65</v>
      </c>
      <c r="C6" s="16">
        <v>24.19</v>
      </c>
      <c r="D6" s="16">
        <v>24.21</v>
      </c>
      <c r="E6" s="16">
        <v>24.66</v>
      </c>
      <c r="F6" s="16">
        <v>24.61</v>
      </c>
      <c r="G6" s="16">
        <v>24.32</v>
      </c>
      <c r="H6" s="16">
        <v>24.96</v>
      </c>
      <c r="I6" s="16">
        <v>24.88</v>
      </c>
      <c r="J6" s="16">
        <v>24.51</v>
      </c>
      <c r="K6" s="16">
        <v>24.47</v>
      </c>
      <c r="L6" s="16">
        <v>24.492000000000001</v>
      </c>
      <c r="M6" s="16">
        <v>24.844999999999999</v>
      </c>
      <c r="N6" s="18">
        <f t="shared" si="0"/>
        <v>24.483083333333337</v>
      </c>
    </row>
    <row r="7" spans="1:14" ht="15" x14ac:dyDescent="0.25">
      <c r="A7" s="9">
        <v>2019</v>
      </c>
      <c r="B7" s="16">
        <v>24.12</v>
      </c>
      <c r="C7" s="16">
        <v>24.329000000000001</v>
      </c>
      <c r="D7" s="16">
        <v>24.606000000000002</v>
      </c>
      <c r="E7" s="16">
        <v>25.859000000000002</v>
      </c>
      <c r="F7" s="16">
        <v>25.841999999999999</v>
      </c>
      <c r="G7" s="16">
        <v>25.917000000000002</v>
      </c>
      <c r="H7" s="16">
        <v>25.087</v>
      </c>
      <c r="I7" s="16">
        <v>25.285</v>
      </c>
      <c r="J7" s="16">
        <v>24.98</v>
      </c>
      <c r="K7" s="16">
        <v>24.741</v>
      </c>
      <c r="L7" s="16">
        <v>24.88</v>
      </c>
      <c r="M7" s="16">
        <v>25.058</v>
      </c>
      <c r="N7" s="18">
        <f t="shared" si="0"/>
        <v>25.058666666666664</v>
      </c>
    </row>
    <row r="8" spans="1:14" ht="15" x14ac:dyDescent="0.25">
      <c r="A8" s="9">
        <v>2020</v>
      </c>
      <c r="B8" s="16">
        <v>24.867999999999999</v>
      </c>
      <c r="C8" s="16">
        <v>24.96</v>
      </c>
      <c r="D8" s="16">
        <v>25.335000000000001</v>
      </c>
      <c r="E8" s="16">
        <v>25.837</v>
      </c>
      <c r="F8" s="16">
        <v>26.053000000000001</v>
      </c>
      <c r="G8" s="16">
        <v>25.428999999999998</v>
      </c>
      <c r="H8" s="16">
        <v>25.204000000000001</v>
      </c>
      <c r="I8" s="16">
        <v>25.177</v>
      </c>
      <c r="J8" s="16">
        <v>25.222000000000001</v>
      </c>
      <c r="K8" s="16">
        <v>24.503</v>
      </c>
      <c r="L8" s="16">
        <v>23.71</v>
      </c>
      <c r="M8" s="16">
        <v>24.126999999999999</v>
      </c>
      <c r="N8" s="18">
        <f t="shared" si="0"/>
        <v>25.035416666666666</v>
      </c>
    </row>
    <row r="9" spans="1:14" ht="15" x14ac:dyDescent="0.25">
      <c r="A9" s="9">
        <v>2021</v>
      </c>
      <c r="B9" s="16">
        <v>24.189</v>
      </c>
      <c r="C9" s="16">
        <v>24.242999999999999</v>
      </c>
      <c r="D9" s="16">
        <v>24.356000000000002</v>
      </c>
      <c r="E9" s="16">
        <v>24.52</v>
      </c>
      <c r="F9" s="16">
        <v>24.507000000000001</v>
      </c>
      <c r="G9" s="16">
        <v>24.251999999999999</v>
      </c>
      <c r="H9" s="16">
        <v>24.597999999999999</v>
      </c>
      <c r="I9" s="16">
        <v>24.113</v>
      </c>
      <c r="J9" s="16">
        <v>24.251000000000001</v>
      </c>
      <c r="K9" s="16">
        <v>24.297000000000001</v>
      </c>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9" t="s">
        <v>18</v>
      </c>
      <c r="B15" s="114">
        <f t="shared" ref="B15:N15" si="1">AVERAGE(B3:B13)</f>
        <v>24.20783333333333</v>
      </c>
      <c r="C15" s="114">
        <f t="shared" si="1"/>
        <v>24.375333333333334</v>
      </c>
      <c r="D15" s="114">
        <f t="shared" si="1"/>
        <v>24.531000000000002</v>
      </c>
      <c r="E15" s="114">
        <f t="shared" si="1"/>
        <v>25.183714285714284</v>
      </c>
      <c r="F15" s="114">
        <f t="shared" si="1"/>
        <v>25.108857142857143</v>
      </c>
      <c r="G15" s="114">
        <f t="shared" si="1"/>
        <v>24.938285714285715</v>
      </c>
      <c r="H15" s="114">
        <f t="shared" si="1"/>
        <v>24.681285714285714</v>
      </c>
      <c r="I15" s="114">
        <f t="shared" si="1"/>
        <v>24.734999999999996</v>
      </c>
      <c r="J15" s="114">
        <f t="shared" si="1"/>
        <v>24.619000000000003</v>
      </c>
      <c r="K15" s="114">
        <f t="shared" si="1"/>
        <v>24.430142857142858</v>
      </c>
      <c r="L15" s="114">
        <f t="shared" si="1"/>
        <v>24.012</v>
      </c>
      <c r="M15" s="114">
        <f t="shared" si="1"/>
        <v>24.433333333333337</v>
      </c>
      <c r="N15" s="20">
        <f t="shared" si="1"/>
        <v>24.664694444444446</v>
      </c>
    </row>
    <row r="16" spans="1:14" x14ac:dyDescent="0.2">
      <c r="A16" s="9" t="s">
        <v>19</v>
      </c>
      <c r="B16" s="114">
        <f t="shared" ref="B16:N16" si="2">STDEV(B3:B13)</f>
        <v>0.3886069565340623</v>
      </c>
      <c r="C16" s="114">
        <f t="shared" si="2"/>
        <v>0.31756553129498638</v>
      </c>
      <c r="D16" s="114">
        <f t="shared" si="2"/>
        <v>0.4119202997344672</v>
      </c>
      <c r="E16" s="114">
        <f t="shared" si="2"/>
        <v>0.54453243377100324</v>
      </c>
      <c r="F16" s="114">
        <f t="shared" si="2"/>
        <v>0.60100927019235129</v>
      </c>
      <c r="G16" s="114">
        <f t="shared" si="2"/>
        <v>0.64501594664672579</v>
      </c>
      <c r="H16" s="114">
        <f t="shared" si="2"/>
        <v>0.45514419483855717</v>
      </c>
      <c r="I16" s="114">
        <f t="shared" si="2"/>
        <v>0.4378447213339447</v>
      </c>
      <c r="J16" s="114">
        <f t="shared" si="2"/>
        <v>0.48276253651942236</v>
      </c>
      <c r="K16" s="114">
        <f t="shared" si="2"/>
        <v>0.38367496164133025</v>
      </c>
      <c r="L16" s="114">
        <f t="shared" si="2"/>
        <v>0.69630453107817747</v>
      </c>
      <c r="M16" s="114">
        <f t="shared" si="2"/>
        <v>0.58291531689145593</v>
      </c>
      <c r="N16" s="21">
        <f t="shared" si="2"/>
        <v>0.37025763052631799</v>
      </c>
    </row>
    <row r="17" spans="1:15" x14ac:dyDescent="0.2">
      <c r="A17" s="9" t="s">
        <v>20</v>
      </c>
      <c r="B17" s="114">
        <f>B16/B15*100</f>
        <v>1.6052942499358842</v>
      </c>
      <c r="C17" s="114">
        <f t="shared" ref="C17:N17" si="3">C16/C15*100</f>
        <v>1.3028151326271902</v>
      </c>
      <c r="D17" s="114">
        <f t="shared" si="3"/>
        <v>1.6791826657472877</v>
      </c>
      <c r="E17" s="114">
        <f t="shared" si="3"/>
        <v>2.1622403573721241</v>
      </c>
      <c r="F17" s="114">
        <f t="shared" si="3"/>
        <v>2.3936145989158399</v>
      </c>
      <c r="G17" s="114">
        <f t="shared" si="3"/>
        <v>2.5864486197510885</v>
      </c>
      <c r="H17" s="114">
        <f t="shared" si="3"/>
        <v>1.8440862445634925</v>
      </c>
      <c r="I17" s="114">
        <f t="shared" si="3"/>
        <v>1.7701423947198092</v>
      </c>
      <c r="J17" s="114">
        <f t="shared" si="3"/>
        <v>1.9609347923125322</v>
      </c>
      <c r="K17" s="114">
        <f t="shared" si="3"/>
        <v>1.5704982319788268</v>
      </c>
      <c r="L17" s="114">
        <f t="shared" si="3"/>
        <v>2.8998189700074022</v>
      </c>
      <c r="M17" s="114">
        <f t="shared" si="3"/>
        <v>2.3857379954629843</v>
      </c>
      <c r="N17" s="21">
        <f t="shared" si="3"/>
        <v>1.5011644736175354</v>
      </c>
    </row>
    <row r="18" spans="1:15" x14ac:dyDescent="0.2">
      <c r="A18" s="9" t="s">
        <v>21</v>
      </c>
      <c r="B18" s="114">
        <f t="shared" ref="B18:N18" si="4">MIN(B3:B13)</f>
        <v>23.65</v>
      </c>
      <c r="C18" s="114">
        <f t="shared" si="4"/>
        <v>24.06</v>
      </c>
      <c r="D18" s="114">
        <f t="shared" si="4"/>
        <v>24.19</v>
      </c>
      <c r="E18" s="114">
        <f t="shared" si="4"/>
        <v>24.52</v>
      </c>
      <c r="F18" s="114">
        <f t="shared" si="4"/>
        <v>24.507000000000001</v>
      </c>
      <c r="G18" s="114">
        <f t="shared" si="4"/>
        <v>24.251999999999999</v>
      </c>
      <c r="H18" s="114">
        <f t="shared" si="4"/>
        <v>23.86</v>
      </c>
      <c r="I18" s="114">
        <f t="shared" si="4"/>
        <v>24.113</v>
      </c>
      <c r="J18" s="114">
        <f t="shared" si="4"/>
        <v>23.8</v>
      </c>
      <c r="K18" s="114">
        <f t="shared" si="4"/>
        <v>23.64</v>
      </c>
      <c r="L18" s="114">
        <f t="shared" si="4"/>
        <v>22.9</v>
      </c>
      <c r="M18" s="114">
        <f t="shared" si="4"/>
        <v>23.64</v>
      </c>
      <c r="N18" s="21">
        <f t="shared" si="4"/>
        <v>24.067499999999995</v>
      </c>
    </row>
    <row r="19" spans="1:15" x14ac:dyDescent="0.2">
      <c r="A19" s="9" t="s">
        <v>22</v>
      </c>
      <c r="B19" s="114">
        <f t="shared" ref="B19:N19" si="5">MAX(B3:B13)</f>
        <v>24.867999999999999</v>
      </c>
      <c r="C19" s="114">
        <f t="shared" si="5"/>
        <v>24.96</v>
      </c>
      <c r="D19" s="114">
        <f t="shared" si="5"/>
        <v>25.335000000000001</v>
      </c>
      <c r="E19" s="114">
        <f t="shared" si="5"/>
        <v>25.859000000000002</v>
      </c>
      <c r="F19" s="114">
        <f t="shared" si="5"/>
        <v>26.053000000000001</v>
      </c>
      <c r="G19" s="114">
        <f t="shared" si="5"/>
        <v>25.917000000000002</v>
      </c>
      <c r="H19" s="114">
        <f t="shared" si="5"/>
        <v>25.204000000000001</v>
      </c>
      <c r="I19" s="114">
        <f t="shared" si="5"/>
        <v>25.285</v>
      </c>
      <c r="J19" s="114">
        <f t="shared" si="5"/>
        <v>25.222000000000001</v>
      </c>
      <c r="K19" s="114">
        <f t="shared" si="5"/>
        <v>24.76</v>
      </c>
      <c r="L19" s="114">
        <f t="shared" si="5"/>
        <v>24.88</v>
      </c>
      <c r="M19" s="114">
        <f t="shared" si="5"/>
        <v>25.058</v>
      </c>
      <c r="N19" s="21">
        <f t="shared" si="5"/>
        <v>25.058666666666664</v>
      </c>
    </row>
    <row r="20" spans="1:15" x14ac:dyDescent="0.2">
      <c r="A20" s="9" t="s">
        <v>23</v>
      </c>
      <c r="B20" s="114">
        <f t="shared" ref="B20:N20" si="6">QUARTILE(B3:B13,1)</f>
        <v>24.137250000000002</v>
      </c>
      <c r="C20" s="114">
        <f t="shared" si="6"/>
        <v>24.203250000000001</v>
      </c>
      <c r="D20" s="114">
        <f t="shared" si="6"/>
        <v>24.240000000000002</v>
      </c>
      <c r="E20" s="114">
        <f t="shared" si="6"/>
        <v>24.77</v>
      </c>
      <c r="F20" s="114">
        <f t="shared" si="6"/>
        <v>24.73</v>
      </c>
      <c r="G20" s="114">
        <f t="shared" si="6"/>
        <v>24.380000000000003</v>
      </c>
      <c r="H20" s="114">
        <f t="shared" si="6"/>
        <v>24.53</v>
      </c>
      <c r="I20" s="114">
        <f t="shared" si="6"/>
        <v>24.44</v>
      </c>
      <c r="J20" s="114">
        <f t="shared" si="6"/>
        <v>24.380500000000001</v>
      </c>
      <c r="K20" s="114">
        <f t="shared" si="6"/>
        <v>24.383499999999998</v>
      </c>
      <c r="L20" s="114">
        <f t="shared" si="6"/>
        <v>23.734999999999999</v>
      </c>
      <c r="M20" s="114">
        <f t="shared" si="6"/>
        <v>24.039250000000003</v>
      </c>
      <c r="N20" s="21">
        <f t="shared" si="6"/>
        <v>24.5204375</v>
      </c>
    </row>
    <row r="21" spans="1:15" x14ac:dyDescent="0.2">
      <c r="A21" s="9" t="s">
        <v>24</v>
      </c>
      <c r="B21" s="114">
        <f t="shared" ref="B21:N21" si="7">QUARTILE(B3:B13,2)</f>
        <v>24.1995</v>
      </c>
      <c r="C21" s="114">
        <f t="shared" si="7"/>
        <v>24.286000000000001</v>
      </c>
      <c r="D21" s="114">
        <f t="shared" si="7"/>
        <v>24.356000000000002</v>
      </c>
      <c r="E21" s="114">
        <f t="shared" si="7"/>
        <v>25.07</v>
      </c>
      <c r="F21" s="114">
        <f t="shared" si="7"/>
        <v>24.88</v>
      </c>
      <c r="G21" s="114">
        <f t="shared" si="7"/>
        <v>24.84</v>
      </c>
      <c r="H21" s="114">
        <f t="shared" si="7"/>
        <v>24.597999999999999</v>
      </c>
      <c r="I21" s="114">
        <f t="shared" si="7"/>
        <v>24.81</v>
      </c>
      <c r="J21" s="114">
        <f t="shared" si="7"/>
        <v>24.66</v>
      </c>
      <c r="K21" s="114">
        <f t="shared" si="7"/>
        <v>24.503</v>
      </c>
      <c r="L21" s="114">
        <f t="shared" si="7"/>
        <v>24.045000000000002</v>
      </c>
      <c r="M21" s="114">
        <f t="shared" si="7"/>
        <v>24.485999999999997</v>
      </c>
      <c r="N21" s="21">
        <f t="shared" si="7"/>
        <v>24.671749999999999</v>
      </c>
    </row>
    <row r="22" spans="1:15" x14ac:dyDescent="0.2">
      <c r="A22" s="9" t="s">
        <v>25</v>
      </c>
      <c r="B22" s="114">
        <f t="shared" ref="B22:N22" si="8">QUARTILE(B3:B13,3)</f>
        <v>24.21</v>
      </c>
      <c r="C22" s="114">
        <f t="shared" si="8"/>
        <v>24.434750000000001</v>
      </c>
      <c r="D22" s="114">
        <f t="shared" si="8"/>
        <v>24.678000000000001</v>
      </c>
      <c r="E22" s="114">
        <f t="shared" si="8"/>
        <v>25.648499999999999</v>
      </c>
      <c r="F22" s="114">
        <f t="shared" si="8"/>
        <v>25.430999999999997</v>
      </c>
      <c r="G22" s="114">
        <f t="shared" si="8"/>
        <v>25.3995</v>
      </c>
      <c r="H22" s="114">
        <f t="shared" si="8"/>
        <v>25.023499999999999</v>
      </c>
      <c r="I22" s="114">
        <f t="shared" si="8"/>
        <v>25.028500000000001</v>
      </c>
      <c r="J22" s="114">
        <f t="shared" si="8"/>
        <v>24.945</v>
      </c>
      <c r="K22" s="114">
        <f t="shared" si="8"/>
        <v>24.670500000000001</v>
      </c>
      <c r="L22" s="114">
        <f t="shared" si="8"/>
        <v>24.439</v>
      </c>
      <c r="M22" s="114">
        <f t="shared" si="8"/>
        <v>24.901250000000001</v>
      </c>
      <c r="N22" s="21">
        <f t="shared" si="8"/>
        <v>24.9543125</v>
      </c>
    </row>
    <row r="25" spans="1:15" ht="15.75" x14ac:dyDescent="0.25">
      <c r="A25" s="12" t="s">
        <v>29</v>
      </c>
    </row>
    <row r="26" spans="1:15" ht="15.75" x14ac:dyDescent="0.25">
      <c r="A26" s="4" t="s">
        <v>15</v>
      </c>
      <c r="B26" s="75" t="s">
        <v>2</v>
      </c>
      <c r="C26" s="75" t="s">
        <v>3</v>
      </c>
      <c r="D26" s="75" t="s">
        <v>4</v>
      </c>
      <c r="E26" s="75" t="s">
        <v>5</v>
      </c>
      <c r="F26" s="75" t="s">
        <v>6</v>
      </c>
      <c r="G26" s="75" t="s">
        <v>16</v>
      </c>
      <c r="H26" s="75" t="s">
        <v>17</v>
      </c>
      <c r="I26" s="75" t="s">
        <v>7</v>
      </c>
      <c r="J26" s="75" t="s">
        <v>8</v>
      </c>
      <c r="K26" s="75" t="s">
        <v>9</v>
      </c>
      <c r="L26" s="75" t="s">
        <v>10</v>
      </c>
      <c r="M26" s="75" t="s">
        <v>11</v>
      </c>
      <c r="N26" s="6" t="s">
        <v>1</v>
      </c>
      <c r="O26" s="6" t="s">
        <v>55</v>
      </c>
    </row>
    <row r="27" spans="1:15" ht="15" x14ac:dyDescent="0.25">
      <c r="A27" s="9">
        <v>2015</v>
      </c>
      <c r="B27" s="16"/>
      <c r="C27" s="16"/>
      <c r="D27" s="16">
        <v>30.68</v>
      </c>
      <c r="E27" s="16">
        <v>32.75</v>
      </c>
      <c r="F27" s="16">
        <v>31.66</v>
      </c>
      <c r="G27" s="16">
        <v>33.729999999999997</v>
      </c>
      <c r="H27" s="16">
        <v>30.98</v>
      </c>
      <c r="I27" s="16">
        <v>31.32</v>
      </c>
      <c r="J27" s="16">
        <v>30.95</v>
      </c>
      <c r="K27" s="16">
        <v>31.49</v>
      </c>
      <c r="L27" s="16">
        <v>30.75</v>
      </c>
      <c r="M27" s="16">
        <v>30.56</v>
      </c>
      <c r="N27" s="18">
        <f t="shared" ref="N27:N32" si="9">AVERAGE(B27:M27)</f>
        <v>31.486999999999995</v>
      </c>
      <c r="O27" s="18">
        <f t="shared" ref="O27:O32" si="10">MAX(B27:M27)</f>
        <v>33.729999999999997</v>
      </c>
    </row>
    <row r="28" spans="1:15" ht="15" x14ac:dyDescent="0.25">
      <c r="A28" s="9">
        <v>2016</v>
      </c>
      <c r="B28" s="16">
        <v>31.95</v>
      </c>
      <c r="C28" s="16">
        <v>30.23</v>
      </c>
      <c r="D28" s="16">
        <v>31.57</v>
      </c>
      <c r="E28" s="16">
        <v>31.95</v>
      </c>
      <c r="F28" s="16">
        <v>33.01</v>
      </c>
      <c r="G28" s="16">
        <v>32.11</v>
      </c>
      <c r="H28" s="16">
        <v>30.35</v>
      </c>
      <c r="I28" s="16">
        <v>31.89</v>
      </c>
      <c r="J28" s="16">
        <v>30.6</v>
      </c>
      <c r="K28" s="16">
        <v>30.87</v>
      </c>
      <c r="L28" s="16">
        <v>28.81</v>
      </c>
      <c r="M28" s="16">
        <v>29.08</v>
      </c>
      <c r="N28" s="18">
        <f t="shared" si="9"/>
        <v>31.035</v>
      </c>
      <c r="O28" s="18">
        <f t="shared" si="10"/>
        <v>33.01</v>
      </c>
    </row>
    <row r="29" spans="1:15" ht="15" x14ac:dyDescent="0.25">
      <c r="A29" s="9">
        <v>2017</v>
      </c>
      <c r="B29" s="16">
        <v>32.1</v>
      </c>
      <c r="C29" s="16">
        <v>31.61</v>
      </c>
      <c r="D29" s="16">
        <v>31.65</v>
      </c>
      <c r="E29" s="16">
        <v>33.25</v>
      </c>
      <c r="F29" s="16">
        <v>32.770000000000003</v>
      </c>
      <c r="G29" s="16">
        <v>33.270000000000003</v>
      </c>
      <c r="H29" s="16">
        <v>31.34</v>
      </c>
      <c r="I29" s="16">
        <v>34.159999999999997</v>
      </c>
      <c r="J29" s="16">
        <v>32.51</v>
      </c>
      <c r="K29" s="16">
        <v>32.299999999999997</v>
      </c>
      <c r="L29" s="16">
        <v>30.64</v>
      </c>
      <c r="M29" s="16">
        <v>30.51</v>
      </c>
      <c r="N29" s="18">
        <f t="shared" si="9"/>
        <v>32.175833333333337</v>
      </c>
      <c r="O29" s="18">
        <f t="shared" si="10"/>
        <v>34.159999999999997</v>
      </c>
    </row>
    <row r="30" spans="1:15" ht="15" x14ac:dyDescent="0.25">
      <c r="A30" s="9">
        <v>2018</v>
      </c>
      <c r="B30" s="16">
        <v>30.11</v>
      </c>
      <c r="C30" s="16">
        <v>30.99</v>
      </c>
      <c r="D30" s="16">
        <v>30.55</v>
      </c>
      <c r="E30" s="16">
        <v>32.020000000000003</v>
      </c>
      <c r="F30" s="16">
        <v>31.46</v>
      </c>
      <c r="G30" s="16">
        <v>31.09</v>
      </c>
      <c r="H30" s="16">
        <v>32.46</v>
      </c>
      <c r="I30" s="16">
        <v>31.47</v>
      </c>
      <c r="J30" s="16">
        <v>32.049999999999997</v>
      </c>
      <c r="K30" s="16">
        <v>32.6</v>
      </c>
      <c r="L30" s="16">
        <v>31.08</v>
      </c>
      <c r="M30" s="16">
        <v>30.59</v>
      </c>
      <c r="N30" s="18">
        <f t="shared" si="9"/>
        <v>31.372499999999999</v>
      </c>
      <c r="O30" s="18">
        <f t="shared" si="10"/>
        <v>32.6</v>
      </c>
    </row>
    <row r="31" spans="1:15" ht="15" x14ac:dyDescent="0.25">
      <c r="A31" s="9">
        <v>2019</v>
      </c>
      <c r="B31" s="16">
        <v>29.24</v>
      </c>
      <c r="C31" s="16">
        <v>30.72</v>
      </c>
      <c r="D31" s="16">
        <v>33.18</v>
      </c>
      <c r="E31" s="16">
        <v>33.85</v>
      </c>
      <c r="F31" s="16">
        <v>33.880000000000003</v>
      </c>
      <c r="G31" s="16">
        <v>32.5</v>
      </c>
      <c r="H31" s="16">
        <v>32.28</v>
      </c>
      <c r="I31" s="16">
        <v>32.71</v>
      </c>
      <c r="J31" s="16">
        <v>32.24</v>
      </c>
      <c r="K31" s="16">
        <v>32.35</v>
      </c>
      <c r="L31" s="16">
        <v>33.18</v>
      </c>
      <c r="M31" s="16">
        <v>31.47</v>
      </c>
      <c r="N31" s="18">
        <f t="shared" si="9"/>
        <v>32.300000000000004</v>
      </c>
      <c r="O31" s="18">
        <f t="shared" si="10"/>
        <v>33.880000000000003</v>
      </c>
    </row>
    <row r="32" spans="1:15" ht="15" x14ac:dyDescent="0.25">
      <c r="A32" s="9">
        <v>2020</v>
      </c>
      <c r="B32" s="16">
        <v>31.01</v>
      </c>
      <c r="C32" s="16">
        <v>31.83</v>
      </c>
      <c r="D32" s="16">
        <v>32.619999999999997</v>
      </c>
      <c r="E32" s="16">
        <v>32.729999999999997</v>
      </c>
      <c r="F32" s="16">
        <v>32.64</v>
      </c>
      <c r="G32" s="16">
        <v>33.53</v>
      </c>
      <c r="H32" s="16">
        <v>32.43</v>
      </c>
      <c r="I32" s="16">
        <v>32.86</v>
      </c>
      <c r="J32" s="16">
        <v>32.74</v>
      </c>
      <c r="K32" s="16">
        <v>31.26</v>
      </c>
      <c r="L32" s="16">
        <v>31.43</v>
      </c>
      <c r="M32" s="16">
        <v>30.17</v>
      </c>
      <c r="N32" s="18">
        <f t="shared" si="9"/>
        <v>32.104166666666664</v>
      </c>
      <c r="O32" s="18">
        <f t="shared" si="10"/>
        <v>33.53</v>
      </c>
    </row>
    <row r="33" spans="1:14" ht="15" x14ac:dyDescent="0.25">
      <c r="A33" s="9">
        <v>2021</v>
      </c>
      <c r="B33" s="16">
        <v>30.37</v>
      </c>
      <c r="C33" s="16">
        <v>30.44</v>
      </c>
      <c r="D33" s="16">
        <v>31.26</v>
      </c>
      <c r="E33" s="16">
        <v>30.51</v>
      </c>
      <c r="F33" s="16">
        <v>30.62</v>
      </c>
      <c r="G33" s="16">
        <v>31.38</v>
      </c>
      <c r="H33" s="16">
        <v>31.2</v>
      </c>
      <c r="I33" s="16">
        <v>30.59</v>
      </c>
      <c r="J33" s="16">
        <v>31.56</v>
      </c>
      <c r="K33" s="16">
        <v>30.81</v>
      </c>
      <c r="L33" s="16"/>
      <c r="M33" s="16"/>
      <c r="N33" s="18"/>
    </row>
    <row r="34" spans="1:14" ht="15" x14ac:dyDescent="0.25">
      <c r="A34" s="9">
        <v>2022</v>
      </c>
      <c r="B34" s="16"/>
      <c r="C34" s="16"/>
      <c r="D34" s="16"/>
      <c r="E34" s="16"/>
      <c r="F34" s="16"/>
      <c r="G34" s="16"/>
      <c r="H34" s="16"/>
      <c r="I34" s="16"/>
      <c r="J34" s="16"/>
      <c r="K34" s="16"/>
      <c r="L34" s="16"/>
      <c r="M34" s="16"/>
      <c r="N34" s="18"/>
    </row>
    <row r="35" spans="1:14" ht="15" x14ac:dyDescent="0.25">
      <c r="A35" s="9">
        <v>2023</v>
      </c>
      <c r="B35" s="16"/>
      <c r="C35" s="16"/>
      <c r="D35" s="16"/>
      <c r="E35" s="16"/>
      <c r="F35" s="16"/>
      <c r="G35" s="16"/>
      <c r="H35" s="16"/>
      <c r="I35" s="16"/>
      <c r="J35" s="16"/>
      <c r="K35" s="16"/>
      <c r="L35" s="16"/>
      <c r="M35" s="16"/>
      <c r="N35" s="18"/>
    </row>
    <row r="36" spans="1:14" ht="15" x14ac:dyDescent="0.25">
      <c r="A36" s="9">
        <v>2024</v>
      </c>
      <c r="B36" s="16"/>
      <c r="C36" s="16"/>
      <c r="D36" s="16"/>
      <c r="E36" s="16"/>
      <c r="F36" s="16"/>
      <c r="G36" s="16"/>
      <c r="H36" s="16"/>
      <c r="I36" s="16"/>
      <c r="J36" s="16"/>
      <c r="K36" s="16"/>
      <c r="L36" s="16"/>
      <c r="M36" s="16"/>
      <c r="N36" s="18"/>
    </row>
    <row r="37" spans="1:14" ht="15" x14ac:dyDescent="0.25">
      <c r="A37" s="9">
        <v>2025</v>
      </c>
      <c r="B37" s="16"/>
      <c r="C37" s="16"/>
      <c r="D37" s="16"/>
      <c r="E37" s="16"/>
      <c r="F37" s="16"/>
      <c r="G37" s="16"/>
      <c r="H37" s="16"/>
      <c r="I37" s="16"/>
      <c r="J37" s="16"/>
      <c r="K37" s="16"/>
      <c r="L37" s="16"/>
      <c r="M37" s="16"/>
      <c r="N37" s="18"/>
    </row>
    <row r="38" spans="1:14" ht="15" x14ac:dyDescent="0.25">
      <c r="A38" s="7"/>
      <c r="N38" s="19"/>
    </row>
    <row r="39" spans="1:14" x14ac:dyDescent="0.2">
      <c r="A39" s="9" t="s">
        <v>18</v>
      </c>
      <c r="B39" s="114">
        <f t="shared" ref="B39:M39" si="11">AVERAGE(B27:B37)</f>
        <v>30.796666666666667</v>
      </c>
      <c r="C39" s="114">
        <f t="shared" si="11"/>
        <v>30.97</v>
      </c>
      <c r="D39" s="114">
        <f t="shared" si="11"/>
        <v>31.644285714285711</v>
      </c>
      <c r="E39" s="114">
        <f t="shared" si="11"/>
        <v>32.437142857142852</v>
      </c>
      <c r="F39" s="114">
        <f t="shared" si="11"/>
        <v>32.291428571428575</v>
      </c>
      <c r="G39" s="114">
        <f t="shared" si="11"/>
        <v>32.515714285714289</v>
      </c>
      <c r="H39" s="114">
        <f t="shared" si="11"/>
        <v>31.577142857142857</v>
      </c>
      <c r="I39" s="114">
        <f t="shared" si="11"/>
        <v>32.142857142857146</v>
      </c>
      <c r="J39" s="114">
        <f t="shared" si="11"/>
        <v>31.807142857142857</v>
      </c>
      <c r="K39" s="114">
        <f t="shared" si="11"/>
        <v>31.668571428571425</v>
      </c>
      <c r="L39" s="114">
        <f t="shared" si="11"/>
        <v>30.981666666666669</v>
      </c>
      <c r="M39" s="114">
        <f t="shared" si="11"/>
        <v>30.396666666666665</v>
      </c>
      <c r="N39" s="21">
        <f t="shared" ref="N39" si="12">AVERAGE(N27:N37)</f>
        <v>31.745750000000001</v>
      </c>
    </row>
    <row r="40" spans="1:14" x14ac:dyDescent="0.2">
      <c r="A40" s="9" t="s">
        <v>19</v>
      </c>
      <c r="B40" s="114">
        <f t="shared" ref="B40:M40" si="13">STDEV(B27:B37)</f>
        <v>1.1091558351587338</v>
      </c>
      <c r="C40" s="114">
        <f t="shared" si="13"/>
        <v>0.63884270364464435</v>
      </c>
      <c r="D40" s="114">
        <f t="shared" si="13"/>
        <v>0.96531268065252829</v>
      </c>
      <c r="E40" s="114">
        <f t="shared" si="13"/>
        <v>1.0774772122217444</v>
      </c>
      <c r="F40" s="114">
        <f t="shared" si="13"/>
        <v>1.1010665824770178</v>
      </c>
      <c r="G40" s="114">
        <f t="shared" si="13"/>
        <v>1.0455916529706544</v>
      </c>
      <c r="H40" s="114">
        <f t="shared" si="13"/>
        <v>0.82277405334462428</v>
      </c>
      <c r="I40" s="114">
        <f t="shared" si="13"/>
        <v>1.1909340072077075</v>
      </c>
      <c r="J40" s="114">
        <f t="shared" si="13"/>
        <v>0.80244863357339535</v>
      </c>
      <c r="K40" s="114">
        <f t="shared" si="13"/>
        <v>0.74210126378701569</v>
      </c>
      <c r="L40" s="114">
        <f t="shared" si="13"/>
        <v>1.4092468437667929</v>
      </c>
      <c r="M40" s="114">
        <f t="shared" si="13"/>
        <v>0.77639337108624706</v>
      </c>
      <c r="N40" s="21">
        <f t="shared" ref="N40" si="14">STDEV(N27:N37)</f>
        <v>0.51615112720124234</v>
      </c>
    </row>
    <row r="41" spans="1:14" x14ac:dyDescent="0.2">
      <c r="A41" s="9" t="s">
        <v>20</v>
      </c>
      <c r="B41" s="114">
        <f t="shared" ref="B41:M41" si="15">B40/B39*100</f>
        <v>3.6015450865636991</v>
      </c>
      <c r="C41" s="114">
        <f t="shared" si="15"/>
        <v>2.0627791528726003</v>
      </c>
      <c r="D41" s="114">
        <f t="shared" si="15"/>
        <v>3.0505118344849884</v>
      </c>
      <c r="E41" s="114">
        <f t="shared" si="15"/>
        <v>3.3217389613107597</v>
      </c>
      <c r="F41" s="114">
        <f t="shared" si="15"/>
        <v>3.4097797192262984</v>
      </c>
      <c r="G41" s="114">
        <f t="shared" si="15"/>
        <v>3.215650266154642</v>
      </c>
      <c r="H41" s="114">
        <f t="shared" si="15"/>
        <v>2.605600060356664</v>
      </c>
      <c r="I41" s="114">
        <f t="shared" si="15"/>
        <v>3.7051280224239784</v>
      </c>
      <c r="J41" s="114">
        <f t="shared" si="15"/>
        <v>2.5228566966152108</v>
      </c>
      <c r="K41" s="114">
        <f t="shared" si="15"/>
        <v>2.343336722532078</v>
      </c>
      <c r="L41" s="114">
        <f t="shared" si="15"/>
        <v>4.5486476209590387</v>
      </c>
      <c r="M41" s="114">
        <f t="shared" si="15"/>
        <v>2.5542056291904172</v>
      </c>
      <c r="N41" s="21">
        <f t="shared" ref="N41" si="16">N40/N39*100</f>
        <v>1.6258904804619274</v>
      </c>
    </row>
    <row r="42" spans="1:14" x14ac:dyDescent="0.2">
      <c r="A42" s="9" t="s">
        <v>21</v>
      </c>
      <c r="B42" s="114">
        <f t="shared" ref="B42:M42" si="17">MIN(B27:B37)</f>
        <v>29.24</v>
      </c>
      <c r="C42" s="114">
        <f t="shared" si="17"/>
        <v>30.23</v>
      </c>
      <c r="D42" s="114">
        <f t="shared" si="17"/>
        <v>30.55</v>
      </c>
      <c r="E42" s="114">
        <f t="shared" si="17"/>
        <v>30.51</v>
      </c>
      <c r="F42" s="114">
        <f t="shared" si="17"/>
        <v>30.62</v>
      </c>
      <c r="G42" s="114">
        <f t="shared" si="17"/>
        <v>31.09</v>
      </c>
      <c r="H42" s="114">
        <f t="shared" si="17"/>
        <v>30.35</v>
      </c>
      <c r="I42" s="114">
        <f t="shared" si="17"/>
        <v>30.59</v>
      </c>
      <c r="J42" s="114">
        <f t="shared" si="17"/>
        <v>30.6</v>
      </c>
      <c r="K42" s="114">
        <f t="shared" si="17"/>
        <v>30.81</v>
      </c>
      <c r="L42" s="114">
        <f t="shared" si="17"/>
        <v>28.81</v>
      </c>
      <c r="M42" s="114">
        <f t="shared" si="17"/>
        <v>29.08</v>
      </c>
      <c r="N42" s="21">
        <f t="shared" ref="N42" si="18">MIN(N27:N37)</f>
        <v>31.035</v>
      </c>
    </row>
    <row r="43" spans="1:14" x14ac:dyDescent="0.2">
      <c r="A43" s="9" t="s">
        <v>22</v>
      </c>
      <c r="B43" s="114">
        <f t="shared" ref="B43:M43" si="19">MAX(B27:B37)</f>
        <v>32.1</v>
      </c>
      <c r="C43" s="114">
        <f t="shared" si="19"/>
        <v>31.83</v>
      </c>
      <c r="D43" s="114">
        <f t="shared" si="19"/>
        <v>33.18</v>
      </c>
      <c r="E43" s="114">
        <f t="shared" si="19"/>
        <v>33.85</v>
      </c>
      <c r="F43" s="114">
        <f t="shared" si="19"/>
        <v>33.880000000000003</v>
      </c>
      <c r="G43" s="114">
        <f t="shared" si="19"/>
        <v>33.729999999999997</v>
      </c>
      <c r="H43" s="114">
        <f t="shared" si="19"/>
        <v>32.46</v>
      </c>
      <c r="I43" s="114">
        <f t="shared" si="19"/>
        <v>34.159999999999997</v>
      </c>
      <c r="J43" s="114">
        <f t="shared" si="19"/>
        <v>32.74</v>
      </c>
      <c r="K43" s="114">
        <f t="shared" si="19"/>
        <v>32.6</v>
      </c>
      <c r="L43" s="114">
        <f t="shared" si="19"/>
        <v>33.18</v>
      </c>
      <c r="M43" s="114">
        <f t="shared" si="19"/>
        <v>31.47</v>
      </c>
      <c r="N43" s="21">
        <f t="shared" ref="N43" si="20">MAX(N27:N37)</f>
        <v>32.300000000000004</v>
      </c>
    </row>
    <row r="44" spans="1:14" x14ac:dyDescent="0.2">
      <c r="A44" s="9" t="s">
        <v>23</v>
      </c>
      <c r="B44" s="114">
        <f t="shared" ref="B44:M44" si="21">QUARTILE(B27:B37,1)</f>
        <v>30.175000000000001</v>
      </c>
      <c r="C44" s="114">
        <f t="shared" si="21"/>
        <v>30.51</v>
      </c>
      <c r="D44" s="114">
        <f t="shared" si="21"/>
        <v>30.97</v>
      </c>
      <c r="E44" s="114">
        <f t="shared" si="21"/>
        <v>31.984999999999999</v>
      </c>
      <c r="F44" s="114">
        <f t="shared" si="21"/>
        <v>31.560000000000002</v>
      </c>
      <c r="G44" s="114">
        <f t="shared" si="21"/>
        <v>31.744999999999997</v>
      </c>
      <c r="H44" s="114">
        <f t="shared" si="21"/>
        <v>31.09</v>
      </c>
      <c r="I44" s="114">
        <f t="shared" si="21"/>
        <v>31.395</v>
      </c>
      <c r="J44" s="114">
        <f t="shared" si="21"/>
        <v>31.254999999999999</v>
      </c>
      <c r="K44" s="114">
        <f t="shared" si="21"/>
        <v>31.065000000000001</v>
      </c>
      <c r="L44" s="114">
        <f t="shared" si="21"/>
        <v>30.6675</v>
      </c>
      <c r="M44" s="114">
        <f t="shared" si="21"/>
        <v>30.255000000000003</v>
      </c>
      <c r="N44" s="21">
        <f t="shared" ref="N44" si="22">QUARTILE(N27:N37,1)</f>
        <v>31.401124999999997</v>
      </c>
    </row>
    <row r="45" spans="1:14" x14ac:dyDescent="0.2">
      <c r="A45" s="9" t="s">
        <v>24</v>
      </c>
      <c r="B45" s="114">
        <f t="shared" ref="B45:M45" si="23">QUARTILE(B27:B37,2)</f>
        <v>30.69</v>
      </c>
      <c r="C45" s="114">
        <f t="shared" si="23"/>
        <v>30.854999999999997</v>
      </c>
      <c r="D45" s="114">
        <f t="shared" si="23"/>
        <v>31.57</v>
      </c>
      <c r="E45" s="114">
        <f t="shared" si="23"/>
        <v>32.729999999999997</v>
      </c>
      <c r="F45" s="114">
        <f t="shared" si="23"/>
        <v>32.64</v>
      </c>
      <c r="G45" s="114">
        <f t="shared" si="23"/>
        <v>32.5</v>
      </c>
      <c r="H45" s="114">
        <f t="shared" si="23"/>
        <v>31.34</v>
      </c>
      <c r="I45" s="114">
        <f t="shared" si="23"/>
        <v>31.89</v>
      </c>
      <c r="J45" s="114">
        <f t="shared" si="23"/>
        <v>32.049999999999997</v>
      </c>
      <c r="K45" s="114">
        <f t="shared" si="23"/>
        <v>31.49</v>
      </c>
      <c r="L45" s="114">
        <f t="shared" si="23"/>
        <v>30.914999999999999</v>
      </c>
      <c r="M45" s="114">
        <f t="shared" si="23"/>
        <v>30.535</v>
      </c>
      <c r="N45" s="21">
        <f t="shared" ref="N45" si="24">QUARTILE(N27:N37,2)</f>
        <v>31.79558333333333</v>
      </c>
    </row>
    <row r="46" spans="1:14" x14ac:dyDescent="0.2">
      <c r="A46" s="9" t="s">
        <v>25</v>
      </c>
      <c r="B46" s="114">
        <f t="shared" ref="B46:M46" si="25">QUARTILE(B27:B37,3)</f>
        <v>31.715</v>
      </c>
      <c r="C46" s="114">
        <f t="shared" si="25"/>
        <v>31.454999999999998</v>
      </c>
      <c r="D46" s="114">
        <f t="shared" si="25"/>
        <v>32.134999999999998</v>
      </c>
      <c r="E46" s="114">
        <f t="shared" si="25"/>
        <v>33</v>
      </c>
      <c r="F46" s="114">
        <f t="shared" si="25"/>
        <v>32.89</v>
      </c>
      <c r="G46" s="114">
        <f t="shared" si="25"/>
        <v>33.400000000000006</v>
      </c>
      <c r="H46" s="114">
        <f t="shared" si="25"/>
        <v>32.355000000000004</v>
      </c>
      <c r="I46" s="114">
        <f t="shared" si="25"/>
        <v>32.784999999999997</v>
      </c>
      <c r="J46" s="114">
        <f t="shared" si="25"/>
        <v>32.375</v>
      </c>
      <c r="K46" s="114">
        <f t="shared" si="25"/>
        <v>32.325000000000003</v>
      </c>
      <c r="L46" s="114">
        <f t="shared" si="25"/>
        <v>31.342500000000001</v>
      </c>
      <c r="M46" s="114">
        <f t="shared" si="25"/>
        <v>30.5825</v>
      </c>
      <c r="N46" s="21">
        <f t="shared" ref="N46" si="26">QUARTILE(N27:N37,3)</f>
        <v>32.157916666666665</v>
      </c>
    </row>
    <row r="49" spans="1:14" ht="15.75" x14ac:dyDescent="0.25">
      <c r="A49" s="12" t="s">
        <v>30</v>
      </c>
    </row>
    <row r="50" spans="1:14" ht="15.75" x14ac:dyDescent="0.25">
      <c r="A50" s="4" t="s">
        <v>15</v>
      </c>
      <c r="B50" s="75" t="s">
        <v>2</v>
      </c>
      <c r="C50" s="75" t="s">
        <v>3</v>
      </c>
      <c r="D50" s="75" t="s">
        <v>4</v>
      </c>
      <c r="E50" s="75" t="s">
        <v>5</v>
      </c>
      <c r="F50" s="75" t="s">
        <v>6</v>
      </c>
      <c r="G50" s="75" t="s">
        <v>16</v>
      </c>
      <c r="H50" s="75" t="s">
        <v>17</v>
      </c>
      <c r="I50" s="75" t="s">
        <v>7</v>
      </c>
      <c r="J50" s="75" t="s">
        <v>8</v>
      </c>
      <c r="K50" s="75" t="s">
        <v>9</v>
      </c>
      <c r="L50" s="75" t="s">
        <v>10</v>
      </c>
      <c r="M50" s="75" t="s">
        <v>11</v>
      </c>
      <c r="N50" s="6" t="s">
        <v>1</v>
      </c>
    </row>
    <row r="51" spans="1:14" ht="15" x14ac:dyDescent="0.25">
      <c r="A51" s="9">
        <v>2015</v>
      </c>
      <c r="B51" s="16"/>
      <c r="C51" s="16"/>
      <c r="D51" s="16">
        <v>28.83</v>
      </c>
      <c r="E51" s="16">
        <v>30.29</v>
      </c>
      <c r="F51" s="16">
        <v>28.84</v>
      </c>
      <c r="G51" s="16">
        <v>30.01</v>
      </c>
      <c r="H51" s="16">
        <v>28</v>
      </c>
      <c r="I51" s="16">
        <v>28.33</v>
      </c>
      <c r="J51" s="16">
        <v>28.95</v>
      </c>
      <c r="K51" s="16">
        <v>29.01</v>
      </c>
      <c r="L51" s="16">
        <v>28.24</v>
      </c>
      <c r="M51" s="16">
        <v>28.55</v>
      </c>
      <c r="N51" s="18">
        <f t="shared" ref="N51:N56" si="27">AVERAGE(B51:M51)</f>
        <v>28.905000000000001</v>
      </c>
    </row>
    <row r="52" spans="1:14" ht="15" x14ac:dyDescent="0.25">
      <c r="A52" s="9">
        <v>2016</v>
      </c>
      <c r="B52" s="16">
        <v>28.46</v>
      </c>
      <c r="C52" s="16">
        <v>28.43</v>
      </c>
      <c r="D52" s="16">
        <v>29.12</v>
      </c>
      <c r="E52" s="16">
        <v>29.87</v>
      </c>
      <c r="F52" s="16">
        <v>29.45</v>
      </c>
      <c r="G52" s="16">
        <v>28.9</v>
      </c>
      <c r="H52" s="16">
        <v>27.57</v>
      </c>
      <c r="I52" s="16">
        <v>27.94</v>
      </c>
      <c r="J52" s="16">
        <v>27.67</v>
      </c>
      <c r="K52" s="16">
        <v>27.92</v>
      </c>
      <c r="L52" s="16">
        <v>26.1</v>
      </c>
      <c r="M52" s="16">
        <v>26.98</v>
      </c>
      <c r="N52" s="18">
        <f t="shared" si="27"/>
        <v>28.200833333333339</v>
      </c>
    </row>
    <row r="53" spans="1:14" ht="15" x14ac:dyDescent="0.25">
      <c r="A53" s="9">
        <v>2017</v>
      </c>
      <c r="B53" s="16">
        <v>28.65</v>
      </c>
      <c r="C53" s="16">
        <v>29.16</v>
      </c>
      <c r="D53" s="16">
        <v>29.59</v>
      </c>
      <c r="E53" s="16">
        <v>30.71</v>
      </c>
      <c r="F53" s="16">
        <v>30.03</v>
      </c>
      <c r="G53" s="16">
        <v>29.44</v>
      </c>
      <c r="H53" s="16">
        <v>28.82</v>
      </c>
      <c r="I53" s="16">
        <v>29.2</v>
      </c>
      <c r="J53" s="16">
        <v>29.64</v>
      </c>
      <c r="K53" s="16">
        <v>29.3</v>
      </c>
      <c r="L53" s="16">
        <v>27.98</v>
      </c>
      <c r="M53" s="16">
        <v>27.96</v>
      </c>
      <c r="N53" s="18">
        <f t="shared" si="27"/>
        <v>29.206666666666667</v>
      </c>
    </row>
    <row r="54" spans="1:14" ht="15" x14ac:dyDescent="0.25">
      <c r="A54" s="9">
        <v>2018</v>
      </c>
      <c r="B54" s="16">
        <v>27.23</v>
      </c>
      <c r="C54" s="16">
        <v>29.27</v>
      </c>
      <c r="D54" s="16">
        <v>28.59</v>
      </c>
      <c r="E54" s="16">
        <v>29.41</v>
      </c>
      <c r="F54" s="16">
        <v>29.24</v>
      </c>
      <c r="G54" s="16">
        <v>28.39</v>
      </c>
      <c r="H54" s="16">
        <v>29.29</v>
      </c>
      <c r="I54" s="16">
        <v>29.29</v>
      </c>
      <c r="J54" s="16">
        <v>29.01</v>
      </c>
      <c r="K54" s="16">
        <v>29.15</v>
      </c>
      <c r="L54" s="16">
        <v>28.327000000000002</v>
      </c>
      <c r="M54" s="16">
        <v>28.98</v>
      </c>
      <c r="N54" s="18">
        <f t="shared" si="27"/>
        <v>28.848083333333332</v>
      </c>
    </row>
    <row r="55" spans="1:14" ht="15" x14ac:dyDescent="0.25">
      <c r="A55" s="9">
        <v>2019</v>
      </c>
      <c r="B55" s="16">
        <v>28.085999999999999</v>
      </c>
      <c r="C55" s="16">
        <v>28.776</v>
      </c>
      <c r="D55" s="16">
        <v>29.533000000000001</v>
      </c>
      <c r="E55" s="16">
        <v>31.061</v>
      </c>
      <c r="F55" s="16">
        <v>31.009</v>
      </c>
      <c r="G55" s="16">
        <v>30.670999999999999</v>
      </c>
      <c r="H55" s="16">
        <v>29.638999999999999</v>
      </c>
      <c r="I55" s="16">
        <v>29.734999999999999</v>
      </c>
      <c r="J55" s="16">
        <v>29.495999999999999</v>
      </c>
      <c r="K55" s="16">
        <v>29.64</v>
      </c>
      <c r="L55" s="16">
        <v>29.055</v>
      </c>
      <c r="M55" s="16">
        <v>29.044</v>
      </c>
      <c r="N55" s="18">
        <f t="shared" si="27"/>
        <v>29.645416666666662</v>
      </c>
    </row>
    <row r="56" spans="1:14" ht="15" x14ac:dyDescent="0.25">
      <c r="A56" s="9">
        <v>2020</v>
      </c>
      <c r="B56" s="16">
        <v>28.853000000000002</v>
      </c>
      <c r="C56" s="16">
        <v>29.349</v>
      </c>
      <c r="D56" s="16">
        <v>30.632999999999999</v>
      </c>
      <c r="E56" s="16">
        <v>31.013000000000002</v>
      </c>
      <c r="F56" s="16">
        <v>30.747</v>
      </c>
      <c r="G56" s="16">
        <v>30.346</v>
      </c>
      <c r="H56" s="16">
        <v>29.561</v>
      </c>
      <c r="I56" s="16">
        <v>29.638000000000002</v>
      </c>
      <c r="J56" s="16">
        <v>30.050999999999998</v>
      </c>
      <c r="K56" s="16">
        <v>28.972999999999999</v>
      </c>
      <c r="L56" s="16">
        <v>27.838000000000001</v>
      </c>
      <c r="M56" s="16">
        <v>27.824999999999999</v>
      </c>
      <c r="N56" s="18">
        <f t="shared" si="27"/>
        <v>29.56891666666667</v>
      </c>
    </row>
    <row r="57" spans="1:14" ht="15" x14ac:dyDescent="0.25">
      <c r="A57" s="9">
        <v>2021</v>
      </c>
      <c r="B57" s="16">
        <v>28.445</v>
      </c>
      <c r="C57" s="16">
        <v>28.763000000000002</v>
      </c>
      <c r="D57" s="16">
        <v>29.408999999999999</v>
      </c>
      <c r="E57" s="16">
        <v>28.986000000000001</v>
      </c>
      <c r="F57" s="16">
        <v>28.550999999999998</v>
      </c>
      <c r="G57" s="16">
        <v>28.376999999999999</v>
      </c>
      <c r="H57" s="16">
        <v>28.591000000000001</v>
      </c>
      <c r="I57" s="16">
        <v>28.646999999999998</v>
      </c>
      <c r="J57" s="16">
        <v>28.556999999999999</v>
      </c>
      <c r="K57" s="16">
        <v>28.545000000000002</v>
      </c>
      <c r="L57" s="16"/>
      <c r="M57" s="16"/>
      <c r="N57" s="18"/>
    </row>
    <row r="58" spans="1:14" ht="15" x14ac:dyDescent="0.25">
      <c r="A58" s="9">
        <v>2022</v>
      </c>
      <c r="B58" s="16"/>
      <c r="C58" s="16"/>
      <c r="D58" s="16"/>
      <c r="E58" s="16"/>
      <c r="F58" s="16"/>
      <c r="G58" s="16"/>
      <c r="H58" s="16"/>
      <c r="I58" s="16"/>
      <c r="J58" s="16"/>
      <c r="K58" s="16"/>
      <c r="L58" s="16"/>
      <c r="M58" s="16"/>
      <c r="N58" s="18"/>
    </row>
    <row r="59" spans="1:14" ht="15" x14ac:dyDescent="0.25">
      <c r="A59" s="9">
        <v>2023</v>
      </c>
      <c r="B59" s="16"/>
      <c r="C59" s="16"/>
      <c r="D59" s="16"/>
      <c r="E59" s="16"/>
      <c r="F59" s="16"/>
      <c r="G59" s="16"/>
      <c r="H59" s="16"/>
      <c r="I59" s="16"/>
      <c r="J59" s="16"/>
      <c r="K59" s="16"/>
      <c r="L59" s="16"/>
      <c r="M59" s="16"/>
      <c r="N59" s="18"/>
    </row>
    <row r="60" spans="1:14" ht="15" x14ac:dyDescent="0.25">
      <c r="A60" s="9">
        <v>2024</v>
      </c>
      <c r="B60" s="16"/>
      <c r="C60" s="16"/>
      <c r="D60" s="16"/>
      <c r="E60" s="16"/>
      <c r="F60" s="16"/>
      <c r="G60" s="16"/>
      <c r="H60" s="16"/>
      <c r="I60" s="16"/>
      <c r="J60" s="16"/>
      <c r="K60" s="16"/>
      <c r="L60" s="16"/>
      <c r="M60" s="16"/>
      <c r="N60" s="18"/>
    </row>
    <row r="61" spans="1:14" ht="15" x14ac:dyDescent="0.25">
      <c r="A61" s="9">
        <v>2025</v>
      </c>
      <c r="N61" s="19"/>
    </row>
    <row r="62" spans="1:14" ht="15" x14ac:dyDescent="0.25">
      <c r="A62" s="9"/>
      <c r="N62" s="19"/>
    </row>
    <row r="63" spans="1:14" x14ac:dyDescent="0.2">
      <c r="A63" s="9" t="s">
        <v>18</v>
      </c>
      <c r="B63" s="114">
        <f t="shared" ref="B63:N63" si="28">AVERAGE(B51:B60)</f>
        <v>28.287333333333333</v>
      </c>
      <c r="C63" s="114">
        <f t="shared" si="28"/>
        <v>28.957999999999998</v>
      </c>
      <c r="D63" s="114">
        <f t="shared" si="28"/>
        <v>29.386428571428574</v>
      </c>
      <c r="E63" s="114">
        <f t="shared" si="28"/>
        <v>30.19142857142857</v>
      </c>
      <c r="F63" s="114">
        <f t="shared" si="28"/>
        <v>29.69528571428571</v>
      </c>
      <c r="G63" s="114">
        <f t="shared" si="28"/>
        <v>29.447714285714287</v>
      </c>
      <c r="H63" s="114">
        <f t="shared" si="28"/>
        <v>28.781571428571432</v>
      </c>
      <c r="I63" s="114">
        <f t="shared" si="28"/>
        <v>28.96857142857143</v>
      </c>
      <c r="J63" s="114">
        <f t="shared" si="28"/>
        <v>29.053428571428572</v>
      </c>
      <c r="K63" s="114">
        <f t="shared" si="28"/>
        <v>28.934000000000001</v>
      </c>
      <c r="L63" s="114">
        <f t="shared" si="28"/>
        <v>27.923333333333332</v>
      </c>
      <c r="M63" s="114">
        <f t="shared" si="28"/>
        <v>28.223166666666668</v>
      </c>
      <c r="N63" s="20">
        <f t="shared" si="28"/>
        <v>29.062486111111109</v>
      </c>
    </row>
    <row r="64" spans="1:14" x14ac:dyDescent="0.2">
      <c r="A64" s="9" t="s">
        <v>19</v>
      </c>
      <c r="B64" s="114">
        <f t="shared" ref="B64:N64" si="29">STDEV(B51:B60)</f>
        <v>0.57700387058204983</v>
      </c>
      <c r="C64" s="114">
        <f t="shared" si="29"/>
        <v>0.3580396626073708</v>
      </c>
      <c r="D64" s="114">
        <f t="shared" si="29"/>
        <v>0.6623530924270068</v>
      </c>
      <c r="E64" s="114">
        <f t="shared" si="29"/>
        <v>0.8038212606342402</v>
      </c>
      <c r="F64" s="114">
        <f t="shared" si="29"/>
        <v>0.93562238007394805</v>
      </c>
      <c r="G64" s="114">
        <f t="shared" si="29"/>
        <v>0.92958318872595003</v>
      </c>
      <c r="H64" s="114">
        <f t="shared" si="29"/>
        <v>0.78716217243607756</v>
      </c>
      <c r="I64" s="114">
        <f t="shared" si="29"/>
        <v>0.67842510201762085</v>
      </c>
      <c r="J64" s="114">
        <f t="shared" si="29"/>
        <v>0.78612803391959285</v>
      </c>
      <c r="K64" s="114">
        <f t="shared" si="29"/>
        <v>0.5576531179864409</v>
      </c>
      <c r="L64" s="114">
        <f t="shared" si="29"/>
        <v>0.98781894427403327</v>
      </c>
      <c r="M64" s="114">
        <f t="shared" si="29"/>
        <v>0.79077693862850273</v>
      </c>
      <c r="N64" s="21">
        <f t="shared" si="29"/>
        <v>0.53484276354173554</v>
      </c>
    </row>
    <row r="65" spans="1:15" x14ac:dyDescent="0.2">
      <c r="A65" s="9" t="s">
        <v>20</v>
      </c>
      <c r="B65" s="114">
        <f t="shared" ref="B65:N65" si="30">B64/B63*100</f>
        <v>2.0397959177796299</v>
      </c>
      <c r="C65" s="114">
        <f t="shared" si="30"/>
        <v>1.2364101892650419</v>
      </c>
      <c r="D65" s="114">
        <f t="shared" si="30"/>
        <v>2.253942124396124</v>
      </c>
      <c r="E65" s="114">
        <f t="shared" si="30"/>
        <v>2.6624154558719035</v>
      </c>
      <c r="F65" s="114">
        <f t="shared" si="30"/>
        <v>3.1507438220196748</v>
      </c>
      <c r="G65" s="114">
        <f t="shared" si="30"/>
        <v>3.156724422502668</v>
      </c>
      <c r="H65" s="114">
        <f t="shared" si="30"/>
        <v>2.7349520313357965</v>
      </c>
      <c r="I65" s="114">
        <f t="shared" si="30"/>
        <v>2.3419349611023503</v>
      </c>
      <c r="J65" s="114">
        <f t="shared" si="30"/>
        <v>2.7058012516040151</v>
      </c>
      <c r="K65" s="114">
        <f t="shared" si="30"/>
        <v>1.9273281191208989</v>
      </c>
      <c r="L65" s="114">
        <f t="shared" si="30"/>
        <v>3.5376111171327449</v>
      </c>
      <c r="M65" s="114">
        <f t="shared" si="30"/>
        <v>2.8018717671481563</v>
      </c>
      <c r="N65" s="21">
        <f t="shared" si="30"/>
        <v>1.8403200658640677</v>
      </c>
    </row>
    <row r="66" spans="1:15" x14ac:dyDescent="0.2">
      <c r="A66" s="9" t="s">
        <v>21</v>
      </c>
      <c r="B66" s="114">
        <f t="shared" ref="B66:N66" si="31">MIN(B51:B60)</f>
        <v>27.23</v>
      </c>
      <c r="C66" s="114">
        <f t="shared" si="31"/>
        <v>28.43</v>
      </c>
      <c r="D66" s="114">
        <f t="shared" si="31"/>
        <v>28.59</v>
      </c>
      <c r="E66" s="114">
        <f t="shared" si="31"/>
        <v>28.986000000000001</v>
      </c>
      <c r="F66" s="114">
        <f t="shared" si="31"/>
        <v>28.550999999999998</v>
      </c>
      <c r="G66" s="114">
        <f t="shared" si="31"/>
        <v>28.376999999999999</v>
      </c>
      <c r="H66" s="114">
        <f t="shared" si="31"/>
        <v>27.57</v>
      </c>
      <c r="I66" s="114">
        <f t="shared" si="31"/>
        <v>27.94</v>
      </c>
      <c r="J66" s="114">
        <f t="shared" si="31"/>
        <v>27.67</v>
      </c>
      <c r="K66" s="114">
        <f t="shared" si="31"/>
        <v>27.92</v>
      </c>
      <c r="L66" s="114">
        <f t="shared" si="31"/>
        <v>26.1</v>
      </c>
      <c r="M66" s="114">
        <f t="shared" si="31"/>
        <v>26.98</v>
      </c>
      <c r="N66" s="21">
        <f t="shared" si="31"/>
        <v>28.200833333333339</v>
      </c>
    </row>
    <row r="67" spans="1:15" x14ac:dyDescent="0.2">
      <c r="A67" s="9" t="s">
        <v>22</v>
      </c>
      <c r="B67" s="114">
        <f t="shared" ref="B67:N67" si="32">MAX(B51:B60)</f>
        <v>28.853000000000002</v>
      </c>
      <c r="C67" s="114">
        <f t="shared" si="32"/>
        <v>29.349</v>
      </c>
      <c r="D67" s="114">
        <f t="shared" si="32"/>
        <v>30.632999999999999</v>
      </c>
      <c r="E67" s="114">
        <f t="shared" si="32"/>
        <v>31.061</v>
      </c>
      <c r="F67" s="114">
        <f t="shared" si="32"/>
        <v>31.009</v>
      </c>
      <c r="G67" s="114">
        <f t="shared" si="32"/>
        <v>30.670999999999999</v>
      </c>
      <c r="H67" s="114">
        <f t="shared" si="32"/>
        <v>29.638999999999999</v>
      </c>
      <c r="I67" s="114">
        <f t="shared" si="32"/>
        <v>29.734999999999999</v>
      </c>
      <c r="J67" s="114">
        <f t="shared" si="32"/>
        <v>30.050999999999998</v>
      </c>
      <c r="K67" s="114">
        <f t="shared" si="32"/>
        <v>29.64</v>
      </c>
      <c r="L67" s="114">
        <f t="shared" si="32"/>
        <v>29.055</v>
      </c>
      <c r="M67" s="114">
        <f t="shared" si="32"/>
        <v>29.044</v>
      </c>
      <c r="N67" s="21">
        <f t="shared" si="32"/>
        <v>29.645416666666662</v>
      </c>
    </row>
    <row r="68" spans="1:15" x14ac:dyDescent="0.2">
      <c r="A68" s="9" t="s">
        <v>23</v>
      </c>
      <c r="B68" s="114">
        <f t="shared" ref="B68:N68" si="33">QUARTILE(B51:B60,1)</f>
        <v>28.175750000000001</v>
      </c>
      <c r="C68" s="114">
        <f t="shared" si="33"/>
        <v>28.766249999999999</v>
      </c>
      <c r="D68" s="114">
        <f t="shared" si="33"/>
        <v>28.975000000000001</v>
      </c>
      <c r="E68" s="114">
        <f t="shared" si="33"/>
        <v>29.64</v>
      </c>
      <c r="F68" s="114">
        <f t="shared" si="33"/>
        <v>29.04</v>
      </c>
      <c r="G68" s="114">
        <f t="shared" si="33"/>
        <v>28.645</v>
      </c>
      <c r="H68" s="114">
        <f t="shared" si="33"/>
        <v>28.295500000000001</v>
      </c>
      <c r="I68" s="114">
        <f t="shared" si="33"/>
        <v>28.488499999999998</v>
      </c>
      <c r="J68" s="114">
        <f t="shared" si="33"/>
        <v>28.753499999999999</v>
      </c>
      <c r="K68" s="114">
        <f t="shared" si="33"/>
        <v>28.759</v>
      </c>
      <c r="L68" s="114">
        <f t="shared" si="33"/>
        <v>27.8735</v>
      </c>
      <c r="M68" s="114">
        <f t="shared" si="33"/>
        <v>27.858750000000001</v>
      </c>
      <c r="N68" s="21">
        <f t="shared" si="33"/>
        <v>28.862312499999998</v>
      </c>
    </row>
    <row r="69" spans="1:15" x14ac:dyDescent="0.2">
      <c r="A69" s="9" t="s">
        <v>24</v>
      </c>
      <c r="B69" s="114">
        <f t="shared" ref="B69:N69" si="34">QUARTILE(B51:B60,2)</f>
        <v>28.452500000000001</v>
      </c>
      <c r="C69" s="114">
        <f t="shared" si="34"/>
        <v>28.968</v>
      </c>
      <c r="D69" s="114">
        <f t="shared" si="34"/>
        <v>29.408999999999999</v>
      </c>
      <c r="E69" s="114">
        <f t="shared" si="34"/>
        <v>30.29</v>
      </c>
      <c r="F69" s="114">
        <f t="shared" si="34"/>
        <v>29.45</v>
      </c>
      <c r="G69" s="114">
        <f t="shared" si="34"/>
        <v>29.44</v>
      </c>
      <c r="H69" s="114">
        <f t="shared" si="34"/>
        <v>28.82</v>
      </c>
      <c r="I69" s="114">
        <f t="shared" si="34"/>
        <v>29.2</v>
      </c>
      <c r="J69" s="114">
        <f t="shared" si="34"/>
        <v>29.01</v>
      </c>
      <c r="K69" s="114">
        <f t="shared" si="34"/>
        <v>29.01</v>
      </c>
      <c r="L69" s="114">
        <f t="shared" si="34"/>
        <v>28.11</v>
      </c>
      <c r="M69" s="114">
        <f t="shared" si="34"/>
        <v>28.255000000000003</v>
      </c>
      <c r="N69" s="21">
        <f t="shared" si="34"/>
        <v>29.055833333333332</v>
      </c>
    </row>
    <row r="70" spans="1:15" x14ac:dyDescent="0.2">
      <c r="A70" s="9" t="s">
        <v>25</v>
      </c>
      <c r="B70" s="114">
        <f t="shared" ref="B70:N70" si="35">QUARTILE(B51:B60,3)</f>
        <v>28.602499999999999</v>
      </c>
      <c r="C70" s="114">
        <f t="shared" si="35"/>
        <v>29.2425</v>
      </c>
      <c r="D70" s="114">
        <f t="shared" si="35"/>
        <v>29.561500000000002</v>
      </c>
      <c r="E70" s="114">
        <f t="shared" si="35"/>
        <v>30.861499999999999</v>
      </c>
      <c r="F70" s="114">
        <f t="shared" si="35"/>
        <v>30.388500000000001</v>
      </c>
      <c r="G70" s="114">
        <f t="shared" si="35"/>
        <v>30.178000000000001</v>
      </c>
      <c r="H70" s="114">
        <f t="shared" si="35"/>
        <v>29.4255</v>
      </c>
      <c r="I70" s="114">
        <f t="shared" si="35"/>
        <v>29.463999999999999</v>
      </c>
      <c r="J70" s="114">
        <f t="shared" si="35"/>
        <v>29.567999999999998</v>
      </c>
      <c r="K70" s="114">
        <f t="shared" si="35"/>
        <v>29.225000000000001</v>
      </c>
      <c r="L70" s="114">
        <f t="shared" si="35"/>
        <v>28.305250000000001</v>
      </c>
      <c r="M70" s="114">
        <f t="shared" si="35"/>
        <v>28.872500000000002</v>
      </c>
      <c r="N70" s="21">
        <f t="shared" si="35"/>
        <v>29.478354166666669</v>
      </c>
    </row>
    <row r="73" spans="1:15" ht="15.75" x14ac:dyDescent="0.25">
      <c r="A73" s="12" t="s">
        <v>31</v>
      </c>
    </row>
    <row r="74" spans="1:15" ht="15.75" x14ac:dyDescent="0.25">
      <c r="A74" s="4" t="s">
        <v>15</v>
      </c>
      <c r="B74" s="75" t="s">
        <v>2</v>
      </c>
      <c r="C74" s="75" t="s">
        <v>3</v>
      </c>
      <c r="D74" s="75" t="s">
        <v>4</v>
      </c>
      <c r="E74" s="75" t="s">
        <v>5</v>
      </c>
      <c r="F74" s="75" t="s">
        <v>6</v>
      </c>
      <c r="G74" s="75" t="s">
        <v>16</v>
      </c>
      <c r="H74" s="75" t="s">
        <v>17</v>
      </c>
      <c r="I74" s="75" t="s">
        <v>7</v>
      </c>
      <c r="J74" s="75" t="s">
        <v>8</v>
      </c>
      <c r="K74" s="75" t="s">
        <v>9</v>
      </c>
      <c r="L74" s="75" t="s">
        <v>10</v>
      </c>
      <c r="M74" s="75" t="s">
        <v>11</v>
      </c>
      <c r="N74" s="6" t="s">
        <v>1</v>
      </c>
      <c r="O74" s="6" t="s">
        <v>87</v>
      </c>
    </row>
    <row r="75" spans="1:15" ht="15" x14ac:dyDescent="0.25">
      <c r="A75" s="9">
        <v>2015</v>
      </c>
      <c r="B75" s="16"/>
      <c r="C75" s="16"/>
      <c r="D75" s="16">
        <v>21.05</v>
      </c>
      <c r="E75" s="16">
        <v>21.66</v>
      </c>
      <c r="F75" s="16">
        <v>21.09</v>
      </c>
      <c r="G75" s="16">
        <v>20.05</v>
      </c>
      <c r="H75" s="16">
        <v>21.49</v>
      </c>
      <c r="I75" s="16">
        <v>20.05</v>
      </c>
      <c r="J75" s="16">
        <v>20.2</v>
      </c>
      <c r="K75" s="16">
        <v>21.02</v>
      </c>
      <c r="L75" s="16">
        <v>21.21</v>
      </c>
      <c r="M75" s="16">
        <v>22.32</v>
      </c>
      <c r="N75" s="18">
        <f t="shared" ref="N75:N80" si="36">AVERAGE(B75:M75)</f>
        <v>21.013999999999999</v>
      </c>
      <c r="O75" s="18">
        <f t="shared" ref="O75:O80" si="37">MIN(B75:M75)</f>
        <v>20.05</v>
      </c>
    </row>
    <row r="76" spans="1:15" ht="15" x14ac:dyDescent="0.25">
      <c r="A76" s="9">
        <v>2016</v>
      </c>
      <c r="B76" s="16">
        <v>21.45</v>
      </c>
      <c r="C76" s="16">
        <v>20.67</v>
      </c>
      <c r="D76" s="16">
        <v>20.82</v>
      </c>
      <c r="E76" s="16">
        <v>21.41</v>
      </c>
      <c r="F76" s="16">
        <v>21</v>
      </c>
      <c r="G76" s="16">
        <v>19.87</v>
      </c>
      <c r="H76" s="16">
        <v>19.87</v>
      </c>
      <c r="I76" s="16">
        <v>20.79</v>
      </c>
      <c r="J76" s="16">
        <v>19.649999999999999</v>
      </c>
      <c r="K76" s="16">
        <v>20.45</v>
      </c>
      <c r="L76" s="16">
        <v>19.77</v>
      </c>
      <c r="M76" s="16">
        <v>20.48</v>
      </c>
      <c r="N76" s="18">
        <f t="shared" si="36"/>
        <v>20.519166666666667</v>
      </c>
      <c r="O76" s="18">
        <f t="shared" si="37"/>
        <v>19.649999999999999</v>
      </c>
    </row>
    <row r="77" spans="1:15" ht="15" x14ac:dyDescent="0.25">
      <c r="A77" s="9">
        <v>2017</v>
      </c>
      <c r="B77" s="16">
        <v>20.28</v>
      </c>
      <c r="C77" s="16">
        <v>20.91</v>
      </c>
      <c r="D77" s="16">
        <v>20.88</v>
      </c>
      <c r="E77" s="16">
        <v>20.96</v>
      </c>
      <c r="F77" s="16">
        <v>20.56</v>
      </c>
      <c r="G77" s="16">
        <v>20.88</v>
      </c>
      <c r="H77" s="16">
        <v>20.94</v>
      </c>
      <c r="I77" s="16">
        <v>20.12</v>
      </c>
      <c r="J77" s="16">
        <v>21.36</v>
      </c>
      <c r="K77" s="16">
        <v>21.24</v>
      </c>
      <c r="L77" s="16">
        <v>21.1</v>
      </c>
      <c r="M77" s="16">
        <v>20.86</v>
      </c>
      <c r="N77" s="18">
        <f t="shared" si="36"/>
        <v>20.840833333333332</v>
      </c>
      <c r="O77" s="18">
        <f t="shared" si="37"/>
        <v>20.12</v>
      </c>
    </row>
    <row r="78" spans="1:15" ht="15" x14ac:dyDescent="0.25">
      <c r="A78" s="9">
        <v>2018</v>
      </c>
      <c r="B78" s="16">
        <v>20.09</v>
      </c>
      <c r="C78" s="16">
        <v>20.84</v>
      </c>
      <c r="D78" s="16">
        <v>20.72</v>
      </c>
      <c r="E78" s="16">
        <v>20.91</v>
      </c>
      <c r="F78" s="16">
        <v>20.94</v>
      </c>
      <c r="G78" s="16">
        <v>20.45</v>
      </c>
      <c r="H78" s="16">
        <v>21.75</v>
      </c>
      <c r="I78" s="16">
        <v>20.66</v>
      </c>
      <c r="J78" s="16">
        <v>20.76</v>
      </c>
      <c r="K78" s="16">
        <v>21.41</v>
      </c>
      <c r="L78" s="16">
        <v>21.75</v>
      </c>
      <c r="M78" s="16">
        <v>21.66</v>
      </c>
      <c r="N78" s="18">
        <f t="shared" si="36"/>
        <v>20.994999999999997</v>
      </c>
      <c r="O78" s="18">
        <f t="shared" si="37"/>
        <v>20.09</v>
      </c>
    </row>
    <row r="79" spans="1:15" ht="15" x14ac:dyDescent="0.25">
      <c r="A79" s="9">
        <v>2019</v>
      </c>
      <c r="B79" s="16">
        <v>21.3</v>
      </c>
      <c r="C79" s="16">
        <v>21.5</v>
      </c>
      <c r="D79" s="16">
        <v>21.41</v>
      </c>
      <c r="E79" s="16">
        <v>21.9</v>
      </c>
      <c r="F79" s="16">
        <v>22.54</v>
      </c>
      <c r="G79" s="16">
        <v>21.06</v>
      </c>
      <c r="H79" s="16">
        <v>20.329999999999998</v>
      </c>
      <c r="I79" s="16">
        <v>20.3</v>
      </c>
      <c r="J79" s="16">
        <v>20.62</v>
      </c>
      <c r="K79" s="16">
        <v>21.6</v>
      </c>
      <c r="L79" s="16">
        <v>20.76</v>
      </c>
      <c r="M79" s="16">
        <v>20.72</v>
      </c>
      <c r="N79" s="18">
        <f t="shared" si="36"/>
        <v>21.169999999999998</v>
      </c>
      <c r="O79" s="18">
        <f t="shared" si="37"/>
        <v>20.3</v>
      </c>
    </row>
    <row r="80" spans="1:15" ht="15" x14ac:dyDescent="0.25">
      <c r="A80" s="9">
        <v>2020</v>
      </c>
      <c r="B80" s="16">
        <v>21.56</v>
      </c>
      <c r="C80" s="16">
        <v>21.92</v>
      </c>
      <c r="D80" s="16">
        <v>22.15</v>
      </c>
      <c r="E80" s="16">
        <v>22.67</v>
      </c>
      <c r="F80" s="16">
        <v>21.75</v>
      </c>
      <c r="G80" s="16">
        <v>21.45</v>
      </c>
      <c r="H80" s="16">
        <v>21.97</v>
      </c>
      <c r="I80" s="16">
        <v>20.74</v>
      </c>
      <c r="J80" s="16">
        <v>20.61</v>
      </c>
      <c r="K80" s="16">
        <v>21.11</v>
      </c>
      <c r="L80" s="16">
        <v>20.87</v>
      </c>
      <c r="M80" s="16">
        <v>20.7</v>
      </c>
      <c r="N80" s="18">
        <f t="shared" si="36"/>
        <v>21.458333333333332</v>
      </c>
      <c r="O80" s="18">
        <f t="shared" si="37"/>
        <v>20.61</v>
      </c>
    </row>
    <row r="81" spans="1:14" ht="15" x14ac:dyDescent="0.25">
      <c r="A81" s="9">
        <v>2021</v>
      </c>
      <c r="B81" s="16">
        <v>20.63</v>
      </c>
      <c r="C81" s="16">
        <v>20.7</v>
      </c>
      <c r="D81" s="16">
        <v>21.16</v>
      </c>
      <c r="E81" s="16">
        <v>21.05</v>
      </c>
      <c r="F81" s="16">
        <v>21.76</v>
      </c>
      <c r="G81" s="16">
        <v>19.89</v>
      </c>
      <c r="H81" s="16">
        <v>19.54</v>
      </c>
      <c r="I81" s="16">
        <v>20.3</v>
      </c>
      <c r="J81" s="16">
        <v>20.54</v>
      </c>
      <c r="K81" s="16">
        <v>20.57</v>
      </c>
      <c r="L81" s="16"/>
      <c r="M81" s="16"/>
      <c r="N81" s="18"/>
    </row>
    <row r="82" spans="1:14" ht="15" x14ac:dyDescent="0.25">
      <c r="A82" s="9">
        <v>2022</v>
      </c>
      <c r="B82" s="16"/>
      <c r="C82" s="16"/>
      <c r="D82" s="16"/>
      <c r="E82" s="16"/>
      <c r="F82" s="16"/>
      <c r="G82" s="16"/>
      <c r="H82" s="16"/>
      <c r="I82" s="16"/>
      <c r="J82" s="16"/>
      <c r="K82" s="16"/>
      <c r="L82" s="16"/>
      <c r="M82" s="16"/>
      <c r="N82" s="18"/>
    </row>
    <row r="83" spans="1:14" ht="15" x14ac:dyDescent="0.25">
      <c r="A83" s="9">
        <v>2023</v>
      </c>
      <c r="B83" s="16"/>
      <c r="C83" s="16"/>
      <c r="D83" s="16"/>
      <c r="E83" s="16"/>
      <c r="F83" s="16"/>
      <c r="G83" s="16"/>
      <c r="H83" s="16"/>
      <c r="I83" s="16"/>
      <c r="J83" s="16"/>
      <c r="K83" s="16"/>
      <c r="L83" s="16"/>
      <c r="M83" s="16"/>
      <c r="N83" s="18"/>
    </row>
    <row r="84" spans="1:14" ht="15" x14ac:dyDescent="0.25">
      <c r="A84" s="9">
        <v>2024</v>
      </c>
      <c r="B84" s="16"/>
      <c r="C84" s="16"/>
      <c r="D84" s="16"/>
      <c r="E84" s="16"/>
      <c r="F84" s="16"/>
      <c r="G84" s="16"/>
      <c r="H84" s="16"/>
      <c r="I84" s="16"/>
      <c r="J84" s="16"/>
      <c r="K84" s="16"/>
      <c r="L84" s="16"/>
      <c r="M84" s="16"/>
      <c r="N84" s="18"/>
    </row>
    <row r="85" spans="1:14" ht="15" x14ac:dyDescent="0.25">
      <c r="A85" s="9">
        <v>2025</v>
      </c>
      <c r="N85" s="19"/>
    </row>
    <row r="86" spans="1:14" ht="15" x14ac:dyDescent="0.25">
      <c r="A86" s="9"/>
      <c r="N86" s="19"/>
    </row>
    <row r="87" spans="1:14" x14ac:dyDescent="0.2">
      <c r="A87" s="9" t="s">
        <v>18</v>
      </c>
      <c r="B87" s="114">
        <f t="shared" ref="B87:M87" si="38">AVERAGE(B75:B84)</f>
        <v>20.885000000000002</v>
      </c>
      <c r="C87" s="114">
        <f t="shared" si="38"/>
        <v>21.09</v>
      </c>
      <c r="D87" s="114">
        <f t="shared" si="38"/>
        <v>21.169999999999998</v>
      </c>
      <c r="E87" s="114">
        <f t="shared" si="38"/>
        <v>21.508571428571429</v>
      </c>
      <c r="F87" s="114">
        <f t="shared" si="38"/>
        <v>21.377142857142854</v>
      </c>
      <c r="G87" s="114">
        <f t="shared" si="38"/>
        <v>20.521428571428572</v>
      </c>
      <c r="H87" s="114">
        <f t="shared" si="38"/>
        <v>20.841428571428569</v>
      </c>
      <c r="I87" s="114">
        <f t="shared" si="38"/>
        <v>20.422857142857143</v>
      </c>
      <c r="J87" s="114">
        <f t="shared" si="38"/>
        <v>20.534285714285716</v>
      </c>
      <c r="K87" s="114">
        <f t="shared" si="38"/>
        <v>21.057142857142857</v>
      </c>
      <c r="L87" s="114">
        <f t="shared" si="38"/>
        <v>20.910000000000004</v>
      </c>
      <c r="M87" s="114">
        <f t="shared" si="38"/>
        <v>21.123333333333331</v>
      </c>
      <c r="N87" s="114">
        <f t="shared" ref="N87" si="39">AVERAGE(N75:N84)</f>
        <v>20.999555555555556</v>
      </c>
    </row>
    <row r="88" spans="1:14" x14ac:dyDescent="0.2">
      <c r="A88" s="9" t="s">
        <v>19</v>
      </c>
      <c r="B88" s="114">
        <f t="shared" ref="B88:M88" si="40">STDEV(B75:B84)</f>
        <v>0.63405835693570001</v>
      </c>
      <c r="C88" s="114">
        <f t="shared" si="40"/>
        <v>0.50604347639308667</v>
      </c>
      <c r="D88" s="114">
        <f t="shared" si="40"/>
        <v>0.49017003852404772</v>
      </c>
      <c r="E88" s="114">
        <f t="shared" si="40"/>
        <v>0.6330199726029867</v>
      </c>
      <c r="F88" s="114">
        <f t="shared" si="40"/>
        <v>0.67346651205322972</v>
      </c>
      <c r="G88" s="114">
        <f t="shared" si="40"/>
        <v>0.6233358798012657</v>
      </c>
      <c r="H88" s="114">
        <f t="shared" si="40"/>
        <v>0.95118222178908418</v>
      </c>
      <c r="I88" s="114">
        <f t="shared" si="40"/>
        <v>0.30346412669453315</v>
      </c>
      <c r="J88" s="114">
        <f t="shared" si="40"/>
        <v>0.52274458845779093</v>
      </c>
      <c r="K88" s="114">
        <f t="shared" si="40"/>
        <v>0.42086079589789521</v>
      </c>
      <c r="L88" s="114">
        <f t="shared" si="40"/>
        <v>0.65656682828178303</v>
      </c>
      <c r="M88" s="114">
        <f t="shared" si="40"/>
        <v>0.71346104775710584</v>
      </c>
      <c r="N88" s="114">
        <f t="shared" ref="N88" si="41">STDEV(N75:N84)</f>
        <v>0.31487266679770087</v>
      </c>
    </row>
    <row r="89" spans="1:14" x14ac:dyDescent="0.2">
      <c r="A89" s="9" t="s">
        <v>20</v>
      </c>
      <c r="B89" s="114">
        <f t="shared" ref="B89:M89" si="42">B88/B87*100</f>
        <v>3.0359509549231505</v>
      </c>
      <c r="C89" s="114">
        <f t="shared" si="42"/>
        <v>2.3994474935660817</v>
      </c>
      <c r="D89" s="114">
        <f t="shared" si="42"/>
        <v>2.3153993317149162</v>
      </c>
      <c r="E89" s="114">
        <f t="shared" si="42"/>
        <v>2.9431056111987957</v>
      </c>
      <c r="F89" s="114">
        <f t="shared" si="42"/>
        <v>3.1504046941811072</v>
      </c>
      <c r="G89" s="114">
        <f t="shared" si="42"/>
        <v>3.0374877539915488</v>
      </c>
      <c r="H89" s="114">
        <f t="shared" si="42"/>
        <v>4.5639012629539994</v>
      </c>
      <c r="I89" s="114">
        <f t="shared" si="42"/>
        <v>1.4859043696570593</v>
      </c>
      <c r="J89" s="114">
        <f t="shared" si="42"/>
        <v>2.5457159588176821</v>
      </c>
      <c r="K89" s="114">
        <f t="shared" si="42"/>
        <v>1.9986604961229761</v>
      </c>
      <c r="L89" s="114">
        <f t="shared" si="42"/>
        <v>3.1399657019693112</v>
      </c>
      <c r="M89" s="114">
        <f t="shared" si="42"/>
        <v>3.3775968806553855</v>
      </c>
      <c r="N89" s="114">
        <f t="shared" ref="N89" si="43">N88/N87*100</f>
        <v>1.4994253852882113</v>
      </c>
    </row>
    <row r="90" spans="1:14" x14ac:dyDescent="0.2">
      <c r="A90" s="9" t="s">
        <v>21</v>
      </c>
      <c r="B90" s="114">
        <f t="shared" ref="B90:M90" si="44">MIN(B75:B84)</f>
        <v>20.09</v>
      </c>
      <c r="C90" s="114">
        <f t="shared" si="44"/>
        <v>20.67</v>
      </c>
      <c r="D90" s="114">
        <f t="shared" si="44"/>
        <v>20.72</v>
      </c>
      <c r="E90" s="114">
        <f t="shared" si="44"/>
        <v>20.91</v>
      </c>
      <c r="F90" s="114">
        <f t="shared" si="44"/>
        <v>20.56</v>
      </c>
      <c r="G90" s="114">
        <f t="shared" si="44"/>
        <v>19.87</v>
      </c>
      <c r="H90" s="114">
        <f t="shared" si="44"/>
        <v>19.54</v>
      </c>
      <c r="I90" s="114">
        <f t="shared" si="44"/>
        <v>20.05</v>
      </c>
      <c r="J90" s="114">
        <f t="shared" si="44"/>
        <v>19.649999999999999</v>
      </c>
      <c r="K90" s="114">
        <f t="shared" si="44"/>
        <v>20.45</v>
      </c>
      <c r="L90" s="114">
        <f t="shared" si="44"/>
        <v>19.77</v>
      </c>
      <c r="M90" s="114">
        <f t="shared" si="44"/>
        <v>20.48</v>
      </c>
      <c r="N90" s="114">
        <f t="shared" ref="N90" si="45">MIN(N75:N84)</f>
        <v>20.519166666666667</v>
      </c>
    </row>
    <row r="91" spans="1:14" x14ac:dyDescent="0.2">
      <c r="A91" s="9" t="s">
        <v>22</v>
      </c>
      <c r="B91" s="114">
        <f t="shared" ref="B91:M91" si="46">MAX(B75:B84)</f>
        <v>21.56</v>
      </c>
      <c r="C91" s="114">
        <f t="shared" si="46"/>
        <v>21.92</v>
      </c>
      <c r="D91" s="114">
        <f t="shared" si="46"/>
        <v>22.15</v>
      </c>
      <c r="E91" s="114">
        <f t="shared" si="46"/>
        <v>22.67</v>
      </c>
      <c r="F91" s="114">
        <f t="shared" si="46"/>
        <v>22.54</v>
      </c>
      <c r="G91" s="114">
        <f t="shared" si="46"/>
        <v>21.45</v>
      </c>
      <c r="H91" s="114">
        <f t="shared" si="46"/>
        <v>21.97</v>
      </c>
      <c r="I91" s="114">
        <f t="shared" si="46"/>
        <v>20.79</v>
      </c>
      <c r="J91" s="114">
        <f t="shared" si="46"/>
        <v>21.36</v>
      </c>
      <c r="K91" s="114">
        <f t="shared" si="46"/>
        <v>21.6</v>
      </c>
      <c r="L91" s="114">
        <f t="shared" si="46"/>
        <v>21.75</v>
      </c>
      <c r="M91" s="114">
        <f t="shared" si="46"/>
        <v>22.32</v>
      </c>
      <c r="N91" s="114">
        <f t="shared" ref="N91" si="47">MAX(N75:N84)</f>
        <v>21.458333333333332</v>
      </c>
    </row>
    <row r="92" spans="1:14" x14ac:dyDescent="0.2">
      <c r="A92" s="9" t="s">
        <v>23</v>
      </c>
      <c r="B92" s="114">
        <f t="shared" ref="B92:M92" si="48">QUARTILE(B75:B84,1)</f>
        <v>20.3675</v>
      </c>
      <c r="C92" s="114">
        <f t="shared" si="48"/>
        <v>20.734999999999999</v>
      </c>
      <c r="D92" s="114">
        <f t="shared" si="48"/>
        <v>20.85</v>
      </c>
      <c r="E92" s="114">
        <f t="shared" si="48"/>
        <v>21.005000000000003</v>
      </c>
      <c r="F92" s="114">
        <f t="shared" si="48"/>
        <v>20.97</v>
      </c>
      <c r="G92" s="114">
        <f t="shared" si="48"/>
        <v>19.97</v>
      </c>
      <c r="H92" s="114">
        <f t="shared" si="48"/>
        <v>20.100000000000001</v>
      </c>
      <c r="I92" s="114">
        <f t="shared" si="48"/>
        <v>20.21</v>
      </c>
      <c r="J92" s="114">
        <f t="shared" si="48"/>
        <v>20.369999999999997</v>
      </c>
      <c r="K92" s="114">
        <f t="shared" si="48"/>
        <v>20.795000000000002</v>
      </c>
      <c r="L92" s="114">
        <f t="shared" si="48"/>
        <v>20.787500000000001</v>
      </c>
      <c r="M92" s="114">
        <f t="shared" si="48"/>
        <v>20.704999999999998</v>
      </c>
      <c r="N92" s="114">
        <f t="shared" ref="N92" si="49">QUARTILE(N75:N84,1)</f>
        <v>20.879375</v>
      </c>
    </row>
    <row r="93" spans="1:14" x14ac:dyDescent="0.2">
      <c r="A93" s="9" t="s">
        <v>24</v>
      </c>
      <c r="B93" s="114">
        <f t="shared" ref="B93:M93" si="50">QUARTILE(B75:B84,2)</f>
        <v>20.965</v>
      </c>
      <c r="C93" s="114">
        <f t="shared" si="50"/>
        <v>20.875</v>
      </c>
      <c r="D93" s="114">
        <f t="shared" si="50"/>
        <v>21.05</v>
      </c>
      <c r="E93" s="114">
        <f t="shared" si="50"/>
        <v>21.41</v>
      </c>
      <c r="F93" s="114">
        <f t="shared" si="50"/>
        <v>21.09</v>
      </c>
      <c r="G93" s="114">
        <f t="shared" si="50"/>
        <v>20.45</v>
      </c>
      <c r="H93" s="114">
        <f t="shared" si="50"/>
        <v>20.94</v>
      </c>
      <c r="I93" s="114">
        <f t="shared" si="50"/>
        <v>20.3</v>
      </c>
      <c r="J93" s="114">
        <f t="shared" si="50"/>
        <v>20.61</v>
      </c>
      <c r="K93" s="114">
        <f t="shared" si="50"/>
        <v>21.11</v>
      </c>
      <c r="L93" s="114">
        <f t="shared" si="50"/>
        <v>20.984999999999999</v>
      </c>
      <c r="M93" s="114">
        <f t="shared" si="50"/>
        <v>20.79</v>
      </c>
      <c r="N93" s="114">
        <f t="shared" ref="N93" si="51">QUARTILE(N75:N84,2)</f>
        <v>21.0045</v>
      </c>
    </row>
    <row r="94" spans="1:14" x14ac:dyDescent="0.2">
      <c r="A94" s="9" t="s">
        <v>25</v>
      </c>
      <c r="B94" s="114">
        <f t="shared" ref="B94:M94" si="52">QUARTILE(B75:B84,3)</f>
        <v>21.412500000000001</v>
      </c>
      <c r="C94" s="114">
        <f t="shared" si="52"/>
        <v>21.352499999999999</v>
      </c>
      <c r="D94" s="114">
        <f t="shared" si="52"/>
        <v>21.285</v>
      </c>
      <c r="E94" s="114">
        <f t="shared" si="52"/>
        <v>21.78</v>
      </c>
      <c r="F94" s="114">
        <f t="shared" si="52"/>
        <v>21.755000000000003</v>
      </c>
      <c r="G94" s="114">
        <f t="shared" si="52"/>
        <v>20.97</v>
      </c>
      <c r="H94" s="114">
        <f t="shared" si="52"/>
        <v>21.619999999999997</v>
      </c>
      <c r="I94" s="114">
        <f t="shared" si="52"/>
        <v>20.7</v>
      </c>
      <c r="J94" s="114">
        <f t="shared" si="52"/>
        <v>20.69</v>
      </c>
      <c r="K94" s="114">
        <f t="shared" si="52"/>
        <v>21.324999999999999</v>
      </c>
      <c r="L94" s="114">
        <f t="shared" si="52"/>
        <v>21.182500000000001</v>
      </c>
      <c r="M94" s="114">
        <f t="shared" si="52"/>
        <v>21.46</v>
      </c>
      <c r="N94" s="114">
        <f t="shared" ref="N94" si="53">QUARTILE(N75:N84,3)</f>
        <v>21.131</v>
      </c>
    </row>
    <row r="97" spans="1:40" ht="15.75" x14ac:dyDescent="0.25">
      <c r="A97" s="12" t="s">
        <v>32</v>
      </c>
    </row>
    <row r="98" spans="1:40" ht="15.75" x14ac:dyDescent="0.25">
      <c r="A98" s="4" t="s">
        <v>15</v>
      </c>
      <c r="B98" s="75" t="s">
        <v>2</v>
      </c>
      <c r="C98" s="75" t="s">
        <v>3</v>
      </c>
      <c r="D98" s="75" t="s">
        <v>4</v>
      </c>
      <c r="E98" s="75" t="s">
        <v>5</v>
      </c>
      <c r="F98" s="75" t="s">
        <v>6</v>
      </c>
      <c r="G98" s="75" t="s">
        <v>16</v>
      </c>
      <c r="H98" s="75" t="s">
        <v>17</v>
      </c>
      <c r="I98" s="75" t="s">
        <v>7</v>
      </c>
      <c r="J98" s="75" t="s">
        <v>8</v>
      </c>
      <c r="K98" s="75" t="s">
        <v>9</v>
      </c>
      <c r="L98" s="75" t="s">
        <v>10</v>
      </c>
      <c r="M98" s="75" t="s">
        <v>11</v>
      </c>
      <c r="N98" s="6" t="s">
        <v>1</v>
      </c>
    </row>
    <row r="99" spans="1:40" ht="15" x14ac:dyDescent="0.25">
      <c r="A99" s="9">
        <v>2015</v>
      </c>
      <c r="B99" s="16"/>
      <c r="C99" s="16"/>
      <c r="D99" s="16">
        <v>21.82</v>
      </c>
      <c r="E99" s="16">
        <v>22.68</v>
      </c>
      <c r="F99" s="16">
        <v>22.93</v>
      </c>
      <c r="G99" s="16">
        <v>23.05</v>
      </c>
      <c r="H99" s="16">
        <v>22.74</v>
      </c>
      <c r="I99" s="16">
        <v>22.7</v>
      </c>
      <c r="J99" s="16">
        <v>22.44</v>
      </c>
      <c r="K99" s="16">
        <v>22.38</v>
      </c>
      <c r="L99" s="16">
        <v>22.4</v>
      </c>
      <c r="M99" s="16">
        <v>23.07</v>
      </c>
      <c r="N99" s="18">
        <f t="shared" ref="N99:N104" si="54">AVERAGE(B99:M99)</f>
        <v>22.620999999999999</v>
      </c>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5" x14ac:dyDescent="0.25">
      <c r="A100" s="9">
        <v>2016</v>
      </c>
      <c r="B100" s="16">
        <v>22.18</v>
      </c>
      <c r="C100" s="16">
        <v>21.93</v>
      </c>
      <c r="D100" s="16">
        <v>21.93</v>
      </c>
      <c r="E100" s="16">
        <v>22.51</v>
      </c>
      <c r="F100" s="16">
        <v>22.72</v>
      </c>
      <c r="G100" s="16">
        <v>22.13</v>
      </c>
      <c r="H100" s="16">
        <v>21.98</v>
      </c>
      <c r="I100" s="16">
        <v>22.34</v>
      </c>
      <c r="J100" s="16">
        <v>21.66</v>
      </c>
      <c r="K100" s="16">
        <v>21.74</v>
      </c>
      <c r="L100" s="16">
        <v>21.2</v>
      </c>
      <c r="M100" s="16">
        <v>21.82</v>
      </c>
      <c r="N100" s="18">
        <f t="shared" si="54"/>
        <v>22.011666666666667</v>
      </c>
    </row>
    <row r="101" spans="1:40" ht="15" x14ac:dyDescent="0.25">
      <c r="A101" s="9">
        <v>2017</v>
      </c>
      <c r="B101" s="16">
        <v>21.8</v>
      </c>
      <c r="C101" s="16">
        <v>22.03</v>
      </c>
      <c r="D101" s="16">
        <v>22.34</v>
      </c>
      <c r="E101" s="16">
        <v>22.83</v>
      </c>
      <c r="F101" s="16">
        <v>22.74</v>
      </c>
      <c r="G101" s="16">
        <v>22.77</v>
      </c>
      <c r="H101" s="16">
        <v>22.58</v>
      </c>
      <c r="I101" s="16">
        <v>22.64</v>
      </c>
      <c r="J101" s="16">
        <v>22.7</v>
      </c>
      <c r="K101" s="16">
        <v>22.61</v>
      </c>
      <c r="L101" s="16">
        <v>22.11</v>
      </c>
      <c r="M101" s="16">
        <v>22.19</v>
      </c>
      <c r="N101" s="18">
        <f t="shared" si="54"/>
        <v>22.444999999999997</v>
      </c>
    </row>
    <row r="102" spans="1:40" ht="15" x14ac:dyDescent="0.25">
      <c r="A102" s="9">
        <v>2018</v>
      </c>
      <c r="B102" s="16">
        <v>21.84</v>
      </c>
      <c r="C102" s="16">
        <v>21.68</v>
      </c>
      <c r="D102" s="16">
        <v>22</v>
      </c>
      <c r="E102" s="16">
        <v>22.39</v>
      </c>
      <c r="F102" s="16">
        <v>22.57</v>
      </c>
      <c r="G102" s="16">
        <v>22.44</v>
      </c>
      <c r="H102" s="16">
        <v>23.07</v>
      </c>
      <c r="I102" s="16">
        <v>22.79</v>
      </c>
      <c r="J102" s="16">
        <v>22.64</v>
      </c>
      <c r="K102" s="16">
        <v>22.38</v>
      </c>
      <c r="L102" s="16">
        <v>22.821000000000002</v>
      </c>
      <c r="M102" s="16">
        <v>22.821000000000002</v>
      </c>
      <c r="N102" s="18">
        <f t="shared" si="54"/>
        <v>22.453499999999995</v>
      </c>
    </row>
    <row r="103" spans="1:40" ht="15" x14ac:dyDescent="0.25">
      <c r="A103" s="9">
        <v>2019</v>
      </c>
      <c r="B103" s="16">
        <v>22.271000000000001</v>
      </c>
      <c r="C103" s="16">
        <v>22.257999999999999</v>
      </c>
      <c r="D103" s="16">
        <v>22.280999999999999</v>
      </c>
      <c r="E103" s="16">
        <v>23.300999999999998</v>
      </c>
      <c r="F103" s="16">
        <v>23.664999999999999</v>
      </c>
      <c r="G103" s="16">
        <v>23.773</v>
      </c>
      <c r="H103" s="16">
        <v>22.992000000000001</v>
      </c>
      <c r="I103" s="16">
        <v>23.053000000000001</v>
      </c>
      <c r="J103" s="16">
        <v>22.948</v>
      </c>
      <c r="K103" s="16">
        <v>22.469000000000001</v>
      </c>
      <c r="L103" s="16">
        <v>22.92</v>
      </c>
      <c r="M103" s="16">
        <v>23.149000000000001</v>
      </c>
      <c r="N103" s="18">
        <f t="shared" si="54"/>
        <v>22.923333333333332</v>
      </c>
    </row>
    <row r="104" spans="1:40" ht="15" x14ac:dyDescent="0.25">
      <c r="A104" s="9">
        <v>2020</v>
      </c>
      <c r="B104" s="16">
        <v>22.867999999999999</v>
      </c>
      <c r="C104" s="16">
        <v>22.876999999999999</v>
      </c>
      <c r="D104" s="16">
        <v>22.728000000000002</v>
      </c>
      <c r="E104" s="16">
        <v>23.553000000000001</v>
      </c>
      <c r="F104" s="16">
        <v>23.646999999999998</v>
      </c>
      <c r="G104" s="16">
        <v>23.157</v>
      </c>
      <c r="H104" s="16">
        <v>23.18</v>
      </c>
      <c r="I104" s="16">
        <v>23.13</v>
      </c>
      <c r="J104" s="16">
        <v>23.074999999999999</v>
      </c>
      <c r="K104" s="16">
        <v>22.366</v>
      </c>
      <c r="L104" s="16">
        <v>21.981999999999999</v>
      </c>
      <c r="M104" s="16">
        <v>22.285</v>
      </c>
      <c r="N104" s="18">
        <f t="shared" si="54"/>
        <v>22.904</v>
      </c>
    </row>
    <row r="105" spans="1:40" ht="15" x14ac:dyDescent="0.25">
      <c r="A105" s="9">
        <v>2021</v>
      </c>
      <c r="B105" s="16">
        <v>22.021000000000001</v>
      </c>
      <c r="C105" s="16">
        <v>22.06</v>
      </c>
      <c r="D105" s="16">
        <v>21.960999999999999</v>
      </c>
      <c r="E105" s="16">
        <v>22.495000000000001</v>
      </c>
      <c r="F105" s="16">
        <v>22.741</v>
      </c>
      <c r="G105" s="16">
        <v>22.213000000000001</v>
      </c>
      <c r="H105" s="16">
        <v>22.363</v>
      </c>
      <c r="I105" s="16">
        <v>22.178999999999998</v>
      </c>
      <c r="J105" s="16">
        <v>22.295000000000002</v>
      </c>
      <c r="K105" s="16">
        <v>22.305</v>
      </c>
      <c r="L105" s="16"/>
      <c r="M105" s="16"/>
      <c r="N105" s="18"/>
    </row>
    <row r="106" spans="1:40" ht="15" x14ac:dyDescent="0.25">
      <c r="A106" s="9">
        <v>2022</v>
      </c>
      <c r="B106" s="16"/>
      <c r="C106" s="16"/>
      <c r="D106" s="16"/>
      <c r="E106" s="16"/>
      <c r="F106" s="16"/>
      <c r="G106" s="16"/>
      <c r="H106" s="16"/>
      <c r="I106" s="16"/>
      <c r="J106" s="16"/>
      <c r="K106" s="16"/>
      <c r="L106" s="16"/>
      <c r="M106" s="16"/>
      <c r="N106" s="18"/>
    </row>
    <row r="107" spans="1:40" ht="15" x14ac:dyDescent="0.25">
      <c r="A107" s="9">
        <v>2023</v>
      </c>
      <c r="B107" s="16"/>
      <c r="C107" s="16"/>
      <c r="D107" s="16"/>
      <c r="E107" s="16"/>
      <c r="F107" s="16"/>
      <c r="G107" s="16"/>
      <c r="H107" s="16"/>
      <c r="I107" s="16"/>
      <c r="J107" s="16"/>
      <c r="K107" s="16"/>
      <c r="L107" s="16"/>
      <c r="M107" s="16"/>
      <c r="N107" s="18"/>
    </row>
    <row r="108" spans="1:40" ht="15" x14ac:dyDescent="0.25">
      <c r="A108" s="9">
        <v>2024</v>
      </c>
      <c r="B108" s="16"/>
      <c r="C108" s="16"/>
      <c r="D108" s="16"/>
      <c r="E108" s="16"/>
      <c r="F108" s="16"/>
      <c r="G108" s="16"/>
      <c r="H108" s="16"/>
      <c r="I108" s="16"/>
      <c r="J108" s="16"/>
      <c r="K108" s="16"/>
      <c r="L108" s="16"/>
      <c r="M108" s="16"/>
      <c r="N108" s="18"/>
    </row>
    <row r="109" spans="1:40" ht="15" x14ac:dyDescent="0.25">
      <c r="A109" s="7"/>
      <c r="N109" s="19"/>
    </row>
    <row r="110" spans="1:40" x14ac:dyDescent="0.2">
      <c r="A110" s="9" t="s">
        <v>18</v>
      </c>
      <c r="B110" s="114">
        <f t="shared" ref="B110:N110" si="55">AVERAGE(B99:B108)</f>
        <v>22.163333333333338</v>
      </c>
      <c r="C110" s="114">
        <f t="shared" si="55"/>
        <v>22.139166666666664</v>
      </c>
      <c r="D110" s="114">
        <f t="shared" si="55"/>
        <v>22.151428571428571</v>
      </c>
      <c r="E110" s="114">
        <f t="shared" si="55"/>
        <v>22.822714285714287</v>
      </c>
      <c r="F110" s="114">
        <f t="shared" si="55"/>
        <v>23.001857142857141</v>
      </c>
      <c r="G110" s="114">
        <f t="shared" si="55"/>
        <v>22.790428571428571</v>
      </c>
      <c r="H110" s="114">
        <f t="shared" si="55"/>
        <v>22.700714285714287</v>
      </c>
      <c r="I110" s="114">
        <f t="shared" si="55"/>
        <v>22.690285714285714</v>
      </c>
      <c r="J110" s="114">
        <f t="shared" si="55"/>
        <v>22.536857142857141</v>
      </c>
      <c r="K110" s="114">
        <f t="shared" si="55"/>
        <v>22.321428571428573</v>
      </c>
      <c r="L110" s="114">
        <f t="shared" si="55"/>
        <v>22.238833333333332</v>
      </c>
      <c r="M110" s="114">
        <f t="shared" si="55"/>
        <v>22.555833333333336</v>
      </c>
      <c r="N110" s="20">
        <f t="shared" si="55"/>
        <v>22.559749999999998</v>
      </c>
    </row>
    <row r="111" spans="1:40" x14ac:dyDescent="0.2">
      <c r="A111" s="9" t="s">
        <v>19</v>
      </c>
      <c r="B111" s="114">
        <f t="shared" ref="B111:N111" si="56">STDEV(B99:B108)</f>
        <v>0.39121332628971905</v>
      </c>
      <c r="C111" s="114">
        <f t="shared" si="56"/>
        <v>0.40774718474401067</v>
      </c>
      <c r="D111" s="114">
        <f t="shared" si="56"/>
        <v>0.31697836789643241</v>
      </c>
      <c r="E111" s="114">
        <f t="shared" si="56"/>
        <v>0.44251618210927729</v>
      </c>
      <c r="F111" s="114">
        <f t="shared" si="56"/>
        <v>0.45892825458577136</v>
      </c>
      <c r="G111" s="114">
        <f t="shared" si="56"/>
        <v>0.58594734039355922</v>
      </c>
      <c r="H111" s="114">
        <f t="shared" si="56"/>
        <v>0.42827744678954494</v>
      </c>
      <c r="I111" s="114">
        <f t="shared" si="56"/>
        <v>0.34679230781824583</v>
      </c>
      <c r="J111" s="114">
        <f t="shared" si="56"/>
        <v>0.47128279853021993</v>
      </c>
      <c r="K111" s="114">
        <f t="shared" si="56"/>
        <v>0.27453831374561544</v>
      </c>
      <c r="L111" s="114">
        <f t="shared" si="56"/>
        <v>0.63097017890441365</v>
      </c>
      <c r="M111" s="114">
        <f t="shared" si="56"/>
        <v>0.53575420359215731</v>
      </c>
      <c r="N111" s="21">
        <f t="shared" si="56"/>
        <v>0.34038343983089314</v>
      </c>
    </row>
    <row r="112" spans="1:40" x14ac:dyDescent="0.2">
      <c r="A112" s="9" t="s">
        <v>20</v>
      </c>
      <c r="B112" s="114">
        <f t="shared" ref="B112:N112" si="57">B111/B110*100</f>
        <v>1.7651375828984164</v>
      </c>
      <c r="C112" s="114">
        <f t="shared" si="57"/>
        <v>1.8417458564866671</v>
      </c>
      <c r="D112" s="114">
        <f t="shared" si="57"/>
        <v>1.4309612893557506</v>
      </c>
      <c r="E112" s="114">
        <f t="shared" si="57"/>
        <v>1.9389288082455078</v>
      </c>
      <c r="F112" s="114">
        <f t="shared" si="57"/>
        <v>1.9951791359085289</v>
      </c>
      <c r="G112" s="114">
        <f t="shared" si="57"/>
        <v>2.5710237899086175</v>
      </c>
      <c r="H112" s="114">
        <f t="shared" si="57"/>
        <v>1.8866254224390766</v>
      </c>
      <c r="I112" s="114">
        <f t="shared" si="57"/>
        <v>1.52837347305815</v>
      </c>
      <c r="J112" s="114">
        <f t="shared" si="57"/>
        <v>2.0911646887711179</v>
      </c>
      <c r="K112" s="114">
        <f t="shared" si="57"/>
        <v>1.2299316455803571</v>
      </c>
      <c r="L112" s="114">
        <f t="shared" si="57"/>
        <v>2.8372449644589284</v>
      </c>
      <c r="M112" s="114">
        <f t="shared" si="57"/>
        <v>2.3752356903631311</v>
      </c>
      <c r="N112" s="21">
        <f t="shared" si="57"/>
        <v>1.5088085631750936</v>
      </c>
    </row>
    <row r="113" spans="1:15" x14ac:dyDescent="0.2">
      <c r="A113" s="9" t="s">
        <v>21</v>
      </c>
      <c r="B113" s="114">
        <f t="shared" ref="B113:N113" si="58">MIN(B99:B108)</f>
        <v>21.8</v>
      </c>
      <c r="C113" s="114">
        <f t="shared" si="58"/>
        <v>21.68</v>
      </c>
      <c r="D113" s="114">
        <f t="shared" si="58"/>
        <v>21.82</v>
      </c>
      <c r="E113" s="114">
        <f t="shared" si="58"/>
        <v>22.39</v>
      </c>
      <c r="F113" s="114">
        <f t="shared" si="58"/>
        <v>22.57</v>
      </c>
      <c r="G113" s="114">
        <f t="shared" si="58"/>
        <v>22.13</v>
      </c>
      <c r="H113" s="114">
        <f t="shared" si="58"/>
        <v>21.98</v>
      </c>
      <c r="I113" s="114">
        <f t="shared" si="58"/>
        <v>22.178999999999998</v>
      </c>
      <c r="J113" s="114">
        <f t="shared" si="58"/>
        <v>21.66</v>
      </c>
      <c r="K113" s="114">
        <f t="shared" si="58"/>
        <v>21.74</v>
      </c>
      <c r="L113" s="114">
        <f t="shared" si="58"/>
        <v>21.2</v>
      </c>
      <c r="M113" s="114">
        <f t="shared" si="58"/>
        <v>21.82</v>
      </c>
      <c r="N113" s="21">
        <f t="shared" si="58"/>
        <v>22.011666666666667</v>
      </c>
    </row>
    <row r="114" spans="1:15" x14ac:dyDescent="0.2">
      <c r="A114" s="9" t="s">
        <v>22</v>
      </c>
      <c r="B114" s="114">
        <f t="shared" ref="B114:N114" si="59">MAX(B99:B108)</f>
        <v>22.867999999999999</v>
      </c>
      <c r="C114" s="114">
        <f t="shared" si="59"/>
        <v>22.876999999999999</v>
      </c>
      <c r="D114" s="114">
        <f t="shared" si="59"/>
        <v>22.728000000000002</v>
      </c>
      <c r="E114" s="114">
        <f t="shared" si="59"/>
        <v>23.553000000000001</v>
      </c>
      <c r="F114" s="114">
        <f t="shared" si="59"/>
        <v>23.664999999999999</v>
      </c>
      <c r="G114" s="114">
        <f t="shared" si="59"/>
        <v>23.773</v>
      </c>
      <c r="H114" s="114">
        <f t="shared" si="59"/>
        <v>23.18</v>
      </c>
      <c r="I114" s="114">
        <f t="shared" si="59"/>
        <v>23.13</v>
      </c>
      <c r="J114" s="114">
        <f t="shared" si="59"/>
        <v>23.074999999999999</v>
      </c>
      <c r="K114" s="114">
        <f t="shared" si="59"/>
        <v>22.61</v>
      </c>
      <c r="L114" s="114">
        <f t="shared" si="59"/>
        <v>22.92</v>
      </c>
      <c r="M114" s="114">
        <f t="shared" si="59"/>
        <v>23.149000000000001</v>
      </c>
      <c r="N114" s="21">
        <f t="shared" si="59"/>
        <v>22.923333333333332</v>
      </c>
    </row>
    <row r="115" spans="1:15" x14ac:dyDescent="0.2">
      <c r="A115" s="9" t="s">
        <v>23</v>
      </c>
      <c r="B115" s="114">
        <f t="shared" ref="B115:N115" si="60">QUARTILE(B99:B108,1)</f>
        <v>21.885249999999999</v>
      </c>
      <c r="C115" s="114">
        <f t="shared" si="60"/>
        <v>21.954999999999998</v>
      </c>
      <c r="D115" s="114">
        <f t="shared" si="60"/>
        <v>21.945499999999999</v>
      </c>
      <c r="E115" s="114">
        <f t="shared" si="60"/>
        <v>22.502500000000001</v>
      </c>
      <c r="F115" s="114">
        <f t="shared" si="60"/>
        <v>22.729999999999997</v>
      </c>
      <c r="G115" s="114">
        <f t="shared" si="60"/>
        <v>22.326500000000003</v>
      </c>
      <c r="H115" s="114">
        <f t="shared" si="60"/>
        <v>22.471499999999999</v>
      </c>
      <c r="I115" s="114">
        <f t="shared" si="60"/>
        <v>22.490000000000002</v>
      </c>
      <c r="J115" s="114">
        <f t="shared" si="60"/>
        <v>22.3675</v>
      </c>
      <c r="K115" s="114">
        <f t="shared" si="60"/>
        <v>22.3355</v>
      </c>
      <c r="L115" s="114">
        <f t="shared" si="60"/>
        <v>22.013999999999999</v>
      </c>
      <c r="M115" s="114">
        <f t="shared" si="60"/>
        <v>22.213750000000001</v>
      </c>
      <c r="N115" s="21">
        <f t="shared" si="60"/>
        <v>22.447124999999996</v>
      </c>
    </row>
    <row r="116" spans="1:15" x14ac:dyDescent="0.2">
      <c r="A116" s="9" t="s">
        <v>24</v>
      </c>
      <c r="B116" s="114">
        <f t="shared" ref="B116:N116" si="61">QUARTILE(B99:B108,2)</f>
        <v>22.1005</v>
      </c>
      <c r="C116" s="114">
        <f t="shared" si="61"/>
        <v>22.045000000000002</v>
      </c>
      <c r="D116" s="114">
        <f t="shared" si="61"/>
        <v>22</v>
      </c>
      <c r="E116" s="114">
        <f t="shared" si="61"/>
        <v>22.68</v>
      </c>
      <c r="F116" s="114">
        <f t="shared" si="61"/>
        <v>22.741</v>
      </c>
      <c r="G116" s="114">
        <f t="shared" si="61"/>
        <v>22.77</v>
      </c>
      <c r="H116" s="114">
        <f t="shared" si="61"/>
        <v>22.74</v>
      </c>
      <c r="I116" s="114">
        <f t="shared" si="61"/>
        <v>22.7</v>
      </c>
      <c r="J116" s="114">
        <f t="shared" si="61"/>
        <v>22.64</v>
      </c>
      <c r="K116" s="114">
        <f t="shared" si="61"/>
        <v>22.38</v>
      </c>
      <c r="L116" s="114">
        <f t="shared" si="61"/>
        <v>22.254999999999999</v>
      </c>
      <c r="M116" s="114">
        <f t="shared" si="61"/>
        <v>22.553000000000001</v>
      </c>
      <c r="N116" s="21">
        <f t="shared" si="61"/>
        <v>22.537249999999997</v>
      </c>
    </row>
    <row r="117" spans="1:15" x14ac:dyDescent="0.2">
      <c r="A117" s="9" t="s">
        <v>25</v>
      </c>
      <c r="B117" s="114">
        <f t="shared" ref="B117:N117" si="62">QUARTILE(B99:B108,3)</f>
        <v>22.248249999999999</v>
      </c>
      <c r="C117" s="114">
        <f t="shared" si="62"/>
        <v>22.208500000000001</v>
      </c>
      <c r="D117" s="114">
        <f t="shared" si="62"/>
        <v>22.310499999999998</v>
      </c>
      <c r="E117" s="114">
        <f t="shared" si="62"/>
        <v>23.0655</v>
      </c>
      <c r="F117" s="114">
        <f t="shared" si="62"/>
        <v>23.288499999999999</v>
      </c>
      <c r="G117" s="114">
        <f t="shared" si="62"/>
        <v>23.1035</v>
      </c>
      <c r="H117" s="114">
        <f t="shared" si="62"/>
        <v>23.030999999999999</v>
      </c>
      <c r="I117" s="114">
        <f t="shared" si="62"/>
        <v>22.921500000000002</v>
      </c>
      <c r="J117" s="114">
        <f t="shared" si="62"/>
        <v>22.823999999999998</v>
      </c>
      <c r="K117" s="114">
        <f t="shared" si="62"/>
        <v>22.424500000000002</v>
      </c>
      <c r="L117" s="114">
        <f t="shared" si="62"/>
        <v>22.71575</v>
      </c>
      <c r="M117" s="114">
        <f t="shared" si="62"/>
        <v>23.007750000000001</v>
      </c>
      <c r="N117" s="21">
        <f t="shared" si="62"/>
        <v>22.83325</v>
      </c>
    </row>
    <row r="121" spans="1:15" x14ac:dyDescent="0.2">
      <c r="B121" s="16"/>
      <c r="C121" s="16"/>
      <c r="D121" s="16"/>
      <c r="E121" s="16"/>
      <c r="F121" s="16"/>
      <c r="G121" s="16"/>
      <c r="H121" s="16"/>
      <c r="I121" s="16"/>
      <c r="J121" s="16"/>
      <c r="K121" s="16"/>
      <c r="L121" s="16"/>
      <c r="M121" s="16"/>
      <c r="N121" s="1"/>
      <c r="O121" s="1"/>
    </row>
    <row r="122" spans="1:15" x14ac:dyDescent="0.2">
      <c r="N122"/>
    </row>
    <row r="123" spans="1:15" ht="15.75" x14ac:dyDescent="0.25">
      <c r="B123" s="75"/>
      <c r="C123" s="75"/>
      <c r="D123" s="75"/>
      <c r="E123" s="75"/>
      <c r="F123" s="75"/>
      <c r="G123" s="75"/>
      <c r="H123" s="75"/>
      <c r="I123" s="75"/>
      <c r="J123" s="75"/>
      <c r="K123" s="75"/>
      <c r="L123" s="75"/>
      <c r="M123" s="75"/>
      <c r="N123" s="5"/>
      <c r="O123" s="5"/>
    </row>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4"/>
  <sheetViews>
    <sheetView zoomScale="75" zoomScaleNormal="75" workbookViewId="0">
      <selection activeCell="Q9" sqref="Q9:Z9"/>
    </sheetView>
  </sheetViews>
  <sheetFormatPr defaultRowHeight="12.75" x14ac:dyDescent="0.2"/>
  <cols>
    <col min="17" max="17" width="9.85546875" bestFit="1" customWidth="1"/>
  </cols>
  <sheetData>
    <row r="1" spans="1:29" ht="15.75" x14ac:dyDescent="0.25">
      <c r="A1" s="12" t="s">
        <v>180</v>
      </c>
      <c r="B1" s="14"/>
      <c r="C1" s="14"/>
      <c r="D1" s="14"/>
      <c r="E1" s="14"/>
      <c r="F1" s="14"/>
      <c r="G1" s="14"/>
      <c r="H1" s="14"/>
      <c r="I1" s="14"/>
      <c r="J1" s="14"/>
      <c r="K1" s="14"/>
      <c r="L1" s="14"/>
      <c r="M1" s="14"/>
    </row>
    <row r="2" spans="1:29"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c r="P2" s="4" t="s">
        <v>15</v>
      </c>
      <c r="Q2" s="75" t="s">
        <v>2</v>
      </c>
      <c r="R2" s="75" t="s">
        <v>3</v>
      </c>
      <c r="S2" s="75" t="s">
        <v>4</v>
      </c>
      <c r="T2" s="75" t="s">
        <v>5</v>
      </c>
      <c r="U2" s="75" t="s">
        <v>6</v>
      </c>
      <c r="V2" s="75" t="s">
        <v>16</v>
      </c>
      <c r="W2" s="75" t="s">
        <v>17</v>
      </c>
      <c r="X2" s="75" t="s">
        <v>7</v>
      </c>
      <c r="Y2" s="75" t="s">
        <v>8</v>
      </c>
      <c r="Z2" s="75" t="s">
        <v>9</v>
      </c>
      <c r="AA2" s="75" t="s">
        <v>10</v>
      </c>
      <c r="AB2" s="75" t="s">
        <v>11</v>
      </c>
      <c r="AC2" s="6" t="s">
        <v>1</v>
      </c>
    </row>
    <row r="3" spans="1:29" ht="15" x14ac:dyDescent="0.25">
      <c r="A3" s="9">
        <v>2015</v>
      </c>
      <c r="B3" s="92" t="s">
        <v>185</v>
      </c>
      <c r="C3" s="16"/>
      <c r="D3" s="16">
        <v>151.13999999999999</v>
      </c>
      <c r="E3" s="16">
        <v>131.75</v>
      </c>
      <c r="F3" s="16">
        <v>101.64000000000001</v>
      </c>
      <c r="G3" s="16">
        <v>111.42999999999999</v>
      </c>
      <c r="H3" s="16">
        <v>93.470000000000013</v>
      </c>
      <c r="I3" s="16">
        <v>90.91</v>
      </c>
      <c r="J3" s="16">
        <v>80.489999999999995</v>
      </c>
      <c r="K3" s="16">
        <v>83.97</v>
      </c>
      <c r="L3" s="16">
        <v>79.17</v>
      </c>
      <c r="M3" s="16">
        <v>98.65</v>
      </c>
      <c r="N3" s="18">
        <f t="shared" ref="N3:N7" si="0">AVERAGE(B3:M3)</f>
        <v>102.26199999999999</v>
      </c>
      <c r="P3" s="9">
        <v>2015</v>
      </c>
      <c r="Q3" s="41"/>
      <c r="R3" s="41"/>
      <c r="S3" s="41">
        <f>D3/31</f>
        <v>4.8754838709677415</v>
      </c>
      <c r="T3" s="41">
        <f>E3/30</f>
        <v>4.3916666666666666</v>
      </c>
      <c r="U3" s="41">
        <f t="shared" ref="U3:U8" si="1">F3/31</f>
        <v>3.2787096774193554</v>
      </c>
      <c r="V3" s="41">
        <f t="shared" ref="V3:V9" si="2">G3/30</f>
        <v>3.7143333333333333</v>
      </c>
      <c r="W3" s="41">
        <f t="shared" ref="W3:W9" si="3">H3/31</f>
        <v>3.0151612903225811</v>
      </c>
      <c r="X3" s="41">
        <f t="shared" ref="X3:X9" si="4">I3/31</f>
        <v>2.9325806451612904</v>
      </c>
      <c r="Y3" s="41">
        <f t="shared" ref="Y3:Y9" si="5">J3/30</f>
        <v>2.6829999999999998</v>
      </c>
      <c r="Z3" s="41">
        <f t="shared" ref="Z3:Z9" si="6">K3/31</f>
        <v>2.7087096774193546</v>
      </c>
      <c r="AA3" s="41">
        <f t="shared" ref="AA3:AA7" si="7">L3/30</f>
        <v>2.6390000000000002</v>
      </c>
      <c r="AB3" s="41">
        <f t="shared" ref="AB3:AB8" si="8">M3/31</f>
        <v>3.1822580645161294</v>
      </c>
      <c r="AC3" s="18">
        <f t="shared" ref="AC3:AC8" si="9">AVERAGE(Q3:AB3)</f>
        <v>3.3420903225806446</v>
      </c>
    </row>
    <row r="4" spans="1:29" ht="15" x14ac:dyDescent="0.25">
      <c r="A4" s="9">
        <v>2016</v>
      </c>
      <c r="B4" s="16">
        <v>130.03</v>
      </c>
      <c r="C4" s="16">
        <v>122.25379310344829</v>
      </c>
      <c r="D4" s="16">
        <v>139.30000000000001</v>
      </c>
      <c r="E4" s="16">
        <v>130.79</v>
      </c>
      <c r="F4" s="16">
        <v>95.170000000000016</v>
      </c>
      <c r="G4" s="16">
        <v>86.66</v>
      </c>
      <c r="H4" s="16">
        <v>69.12</v>
      </c>
      <c r="I4" s="16">
        <v>80.52</v>
      </c>
      <c r="J4" s="16">
        <v>75.349999999999994</v>
      </c>
      <c r="K4" s="16">
        <v>76.77000000000001</v>
      </c>
      <c r="L4" s="16">
        <v>58.860000000000007</v>
      </c>
      <c r="M4" s="16">
        <v>90.070179310344813</v>
      </c>
      <c r="N4" s="18">
        <f t="shared" si="0"/>
        <v>96.241164367816097</v>
      </c>
      <c r="P4" s="9">
        <v>2016</v>
      </c>
      <c r="Q4" s="41">
        <f t="shared" ref="Q4:Q9" si="10">B4/31</f>
        <v>4.1945161290322579</v>
      </c>
      <c r="R4" s="41">
        <f>C4/29</f>
        <v>4.2156480380499408</v>
      </c>
      <c r="S4" s="41">
        <f t="shared" ref="S4:S7" si="11">D4/31</f>
        <v>4.4935483870967747</v>
      </c>
      <c r="T4" s="41">
        <f t="shared" ref="T4:T7" si="12">E4/30</f>
        <v>4.3596666666666666</v>
      </c>
      <c r="U4" s="41">
        <f t="shared" si="1"/>
        <v>3.0700000000000007</v>
      </c>
      <c r="V4" s="41">
        <f t="shared" si="2"/>
        <v>2.8886666666666665</v>
      </c>
      <c r="W4" s="41">
        <f t="shared" si="3"/>
        <v>2.229677419354839</v>
      </c>
      <c r="X4" s="41">
        <f t="shared" si="4"/>
        <v>2.5974193548387094</v>
      </c>
      <c r="Y4" s="41">
        <f t="shared" si="5"/>
        <v>2.5116666666666663</v>
      </c>
      <c r="Z4" s="41">
        <f t="shared" si="6"/>
        <v>2.4764516129032264</v>
      </c>
      <c r="AA4" s="41">
        <f t="shared" si="7"/>
        <v>1.9620000000000002</v>
      </c>
      <c r="AB4" s="41">
        <f t="shared" si="8"/>
        <v>2.9054896551724134</v>
      </c>
      <c r="AC4" s="18">
        <f t="shared" si="9"/>
        <v>3.1587292163706806</v>
      </c>
    </row>
    <row r="5" spans="1:29" ht="15" x14ac:dyDescent="0.25">
      <c r="A5" s="9">
        <v>2017</v>
      </c>
      <c r="B5" s="16">
        <v>126.36865306122448</v>
      </c>
      <c r="C5" s="16">
        <v>125.82999999999998</v>
      </c>
      <c r="D5" s="16">
        <v>145.09999999999997</v>
      </c>
      <c r="E5" s="16">
        <v>125.07</v>
      </c>
      <c r="F5" s="16">
        <v>87.840000000000018</v>
      </c>
      <c r="G5" s="16">
        <v>79.53</v>
      </c>
      <c r="H5" s="16">
        <v>65.950000000000017</v>
      </c>
      <c r="I5" s="16">
        <v>87.79</v>
      </c>
      <c r="J5" s="16">
        <v>88.3</v>
      </c>
      <c r="K5" s="16">
        <v>84.18</v>
      </c>
      <c r="L5" s="16">
        <v>66.29000000000002</v>
      </c>
      <c r="M5" s="16">
        <v>86.56</v>
      </c>
      <c r="N5" s="18">
        <f t="shared" si="0"/>
        <v>97.400721088435361</v>
      </c>
      <c r="P5" s="9">
        <v>2017</v>
      </c>
      <c r="Q5" s="41">
        <f t="shared" si="10"/>
        <v>4.076408163265306</v>
      </c>
      <c r="R5" s="41">
        <f t="shared" ref="R5:R7" si="13">C5/28</f>
        <v>4.4939285714285706</v>
      </c>
      <c r="S5" s="41">
        <f t="shared" si="11"/>
        <v>4.6806451612903217</v>
      </c>
      <c r="T5" s="41">
        <f t="shared" si="12"/>
        <v>4.1689999999999996</v>
      </c>
      <c r="U5" s="41">
        <f t="shared" si="1"/>
        <v>2.8335483870967746</v>
      </c>
      <c r="V5" s="41">
        <f t="shared" si="2"/>
        <v>2.6510000000000002</v>
      </c>
      <c r="W5" s="41">
        <f t="shared" si="3"/>
        <v>2.1274193548387101</v>
      </c>
      <c r="X5" s="41">
        <f t="shared" si="4"/>
        <v>2.8319354838709678</v>
      </c>
      <c r="Y5" s="41">
        <f t="shared" si="5"/>
        <v>2.9433333333333334</v>
      </c>
      <c r="Z5" s="41">
        <f t="shared" si="6"/>
        <v>2.7154838709677422</v>
      </c>
      <c r="AA5" s="41">
        <f t="shared" si="7"/>
        <v>2.2096666666666676</v>
      </c>
      <c r="AB5" s="41">
        <f t="shared" si="8"/>
        <v>2.7922580645161292</v>
      </c>
      <c r="AC5" s="18">
        <f t="shared" si="9"/>
        <v>3.21038558810621</v>
      </c>
    </row>
    <row r="6" spans="1:29" ht="15" x14ac:dyDescent="0.25">
      <c r="A6" s="9">
        <v>2018</v>
      </c>
      <c r="B6" s="16">
        <v>86.51</v>
      </c>
      <c r="C6" s="16">
        <v>124.46000000000001</v>
      </c>
      <c r="D6" s="16">
        <v>128.01</v>
      </c>
      <c r="E6" s="16">
        <v>117.27</v>
      </c>
      <c r="F6" s="16">
        <v>93.6</v>
      </c>
      <c r="G6" s="16">
        <v>62.382326951399122</v>
      </c>
      <c r="H6" s="16">
        <v>82.74</v>
      </c>
      <c r="I6" s="16">
        <v>83.9</v>
      </c>
      <c r="J6" s="16">
        <v>75.09</v>
      </c>
      <c r="K6" s="16">
        <v>85.76</v>
      </c>
      <c r="L6" s="16">
        <v>67.14</v>
      </c>
      <c r="M6" s="16">
        <v>113.41999999999999</v>
      </c>
      <c r="N6" s="18">
        <f t="shared" si="0"/>
        <v>93.356860579283264</v>
      </c>
      <c r="P6" s="9">
        <v>2018</v>
      </c>
      <c r="Q6" s="41">
        <f t="shared" si="10"/>
        <v>2.7906451612903229</v>
      </c>
      <c r="R6" s="41">
        <f t="shared" si="13"/>
        <v>4.4450000000000003</v>
      </c>
      <c r="S6" s="41">
        <f t="shared" si="11"/>
        <v>4.129354838709677</v>
      </c>
      <c r="T6" s="41">
        <f t="shared" si="12"/>
        <v>3.9089999999999998</v>
      </c>
      <c r="U6" s="41">
        <f t="shared" si="1"/>
        <v>3.0193548387096771</v>
      </c>
      <c r="V6" s="41">
        <f t="shared" si="2"/>
        <v>2.0794108983799706</v>
      </c>
      <c r="W6" s="41">
        <f t="shared" si="3"/>
        <v>2.669032258064516</v>
      </c>
      <c r="X6" s="41">
        <f t="shared" si="4"/>
        <v>2.7064516129032259</v>
      </c>
      <c r="Y6" s="41">
        <f t="shared" si="5"/>
        <v>2.5030000000000001</v>
      </c>
      <c r="Z6" s="41">
        <f t="shared" si="6"/>
        <v>2.7664516129032259</v>
      </c>
      <c r="AA6" s="41">
        <f t="shared" si="7"/>
        <v>2.238</v>
      </c>
      <c r="AB6" s="41">
        <f t="shared" si="8"/>
        <v>3.6587096774193544</v>
      </c>
      <c r="AC6" s="18">
        <f t="shared" si="9"/>
        <v>3.0762009081983308</v>
      </c>
    </row>
    <row r="7" spans="1:29" ht="15" x14ac:dyDescent="0.25">
      <c r="A7" s="9">
        <v>2019</v>
      </c>
      <c r="B7" s="16">
        <v>119.33000000000001</v>
      </c>
      <c r="C7" s="16">
        <v>113.41999999999999</v>
      </c>
      <c r="D7" s="16">
        <v>144.92499999999998</v>
      </c>
      <c r="E7" s="16">
        <v>140.68</v>
      </c>
      <c r="F7" s="16">
        <v>100.67</v>
      </c>
      <c r="G7" s="16">
        <v>88.13</v>
      </c>
      <c r="H7" s="16">
        <v>85.57</v>
      </c>
      <c r="I7" s="16">
        <v>84.97</v>
      </c>
      <c r="J7" s="16">
        <v>78.05</v>
      </c>
      <c r="K7" s="16">
        <v>80.12</v>
      </c>
      <c r="L7" s="16">
        <v>74.56</v>
      </c>
      <c r="M7" s="16">
        <v>79.77</v>
      </c>
      <c r="N7" s="18">
        <f t="shared" si="0"/>
        <v>99.182916666666642</v>
      </c>
      <c r="P7" s="9">
        <v>2019</v>
      </c>
      <c r="Q7" s="41">
        <f t="shared" si="10"/>
        <v>3.8493548387096777</v>
      </c>
      <c r="R7" s="41">
        <f t="shared" si="13"/>
        <v>4.0507142857142853</v>
      </c>
      <c r="S7" s="41">
        <f t="shared" si="11"/>
        <v>4.6749999999999998</v>
      </c>
      <c r="T7" s="41">
        <f t="shared" si="12"/>
        <v>4.6893333333333338</v>
      </c>
      <c r="U7" s="41">
        <f t="shared" si="1"/>
        <v>3.2474193548387098</v>
      </c>
      <c r="V7" s="41">
        <f t="shared" si="2"/>
        <v>2.9376666666666664</v>
      </c>
      <c r="W7" s="41">
        <f t="shared" si="3"/>
        <v>2.7603225806451612</v>
      </c>
      <c r="X7" s="41">
        <f t="shared" si="4"/>
        <v>2.7409677419354836</v>
      </c>
      <c r="Y7" s="41">
        <f t="shared" si="5"/>
        <v>2.6016666666666666</v>
      </c>
      <c r="Z7" s="41">
        <f t="shared" si="6"/>
        <v>2.584516129032258</v>
      </c>
      <c r="AA7" s="41">
        <f t="shared" si="7"/>
        <v>2.4853333333333336</v>
      </c>
      <c r="AB7" s="41">
        <f t="shared" si="8"/>
        <v>2.5732258064516129</v>
      </c>
      <c r="AC7" s="18">
        <f t="shared" si="9"/>
        <v>3.2662933947772657</v>
      </c>
    </row>
    <row r="8" spans="1:29" ht="15" x14ac:dyDescent="0.25">
      <c r="A8" s="9">
        <v>2020</v>
      </c>
      <c r="B8" s="16">
        <v>109.92</v>
      </c>
      <c r="C8" s="16">
        <v>117.93</v>
      </c>
      <c r="D8" s="16">
        <v>159.72999999999999</v>
      </c>
      <c r="E8" s="16">
        <v>118.95</v>
      </c>
      <c r="F8" s="16">
        <v>108.58</v>
      </c>
      <c r="G8" s="16">
        <v>79.900000000000006</v>
      </c>
      <c r="H8" s="16">
        <v>83.37</v>
      </c>
      <c r="I8" s="16">
        <v>77.290000000000006</v>
      </c>
      <c r="J8" s="16">
        <v>86.31</v>
      </c>
      <c r="K8" s="16">
        <v>57.93</v>
      </c>
      <c r="L8" s="16">
        <v>79.31</v>
      </c>
      <c r="M8" s="16">
        <v>101.24</v>
      </c>
      <c r="N8" s="18"/>
      <c r="P8" s="9">
        <v>2020</v>
      </c>
      <c r="Q8" s="41">
        <f t="shared" si="10"/>
        <v>3.5458064516129033</v>
      </c>
      <c r="R8" s="41">
        <f>C8/29</f>
        <v>4.0665517241379314</v>
      </c>
      <c r="S8" s="41">
        <f t="shared" ref="S8" si="14">D8/31</f>
        <v>5.1525806451612901</v>
      </c>
      <c r="T8" s="41">
        <f t="shared" ref="T8" si="15">E8/30</f>
        <v>3.9650000000000003</v>
      </c>
      <c r="U8" s="41">
        <f t="shared" si="1"/>
        <v>3.5025806451612902</v>
      </c>
      <c r="V8" s="41">
        <f t="shared" si="2"/>
        <v>2.6633333333333336</v>
      </c>
      <c r="W8" s="41">
        <f t="shared" si="3"/>
        <v>2.6893548387096775</v>
      </c>
      <c r="X8" s="41">
        <f t="shared" si="4"/>
        <v>2.4932258064516133</v>
      </c>
      <c r="Y8" s="41">
        <f t="shared" si="5"/>
        <v>2.8770000000000002</v>
      </c>
      <c r="Z8" s="41">
        <f t="shared" si="6"/>
        <v>1.8687096774193548</v>
      </c>
      <c r="AA8" s="41">
        <f t="shared" ref="AA8" si="16">L8/30</f>
        <v>2.6436666666666668</v>
      </c>
      <c r="AB8" s="41">
        <f t="shared" si="8"/>
        <v>3.2658064516129031</v>
      </c>
      <c r="AC8" s="18">
        <f t="shared" si="9"/>
        <v>3.2278013533555807</v>
      </c>
    </row>
    <row r="9" spans="1:29" ht="15" x14ac:dyDescent="0.25">
      <c r="A9" s="9">
        <v>2021</v>
      </c>
      <c r="B9" s="16">
        <v>129.6</v>
      </c>
      <c r="C9" s="16">
        <v>126.51</v>
      </c>
      <c r="D9" s="16">
        <v>144.88999999999999</v>
      </c>
      <c r="E9" s="16">
        <v>104.82</v>
      </c>
      <c r="F9" s="16">
        <v>90.12</v>
      </c>
      <c r="G9" s="16">
        <v>79.63</v>
      </c>
      <c r="H9" s="16">
        <v>86</v>
      </c>
      <c r="I9" s="16">
        <v>83.23</v>
      </c>
      <c r="J9" s="16">
        <v>85.27</v>
      </c>
      <c r="K9" s="16">
        <v>79.89</v>
      </c>
      <c r="L9" s="16"/>
      <c r="M9" s="16"/>
      <c r="N9" s="18"/>
      <c r="P9" s="9">
        <v>2021</v>
      </c>
      <c r="Q9" s="41">
        <f t="shared" si="10"/>
        <v>4.1806451612903226</v>
      </c>
      <c r="R9" s="41">
        <f>C9/28</f>
        <v>4.5182142857142855</v>
      </c>
      <c r="S9" s="41">
        <f t="shared" ref="S9" si="17">D9/31</f>
        <v>4.6738709677419354</v>
      </c>
      <c r="T9" s="41">
        <f t="shared" ref="T9" si="18">E9/30</f>
        <v>3.4939999999999998</v>
      </c>
      <c r="U9" s="41">
        <f t="shared" ref="U9" si="19">F9/31</f>
        <v>2.9070967741935485</v>
      </c>
      <c r="V9" s="41">
        <f t="shared" si="2"/>
        <v>2.6543333333333332</v>
      </c>
      <c r="W9" s="41">
        <f t="shared" si="3"/>
        <v>2.774193548387097</v>
      </c>
      <c r="X9" s="41">
        <f t="shared" si="4"/>
        <v>2.6848387096774196</v>
      </c>
      <c r="Y9" s="41">
        <f t="shared" si="5"/>
        <v>2.8423333333333334</v>
      </c>
      <c r="Z9" s="41">
        <f t="shared" si="6"/>
        <v>2.5770967741935484</v>
      </c>
      <c r="AA9" s="41"/>
      <c r="AB9" s="41"/>
      <c r="AC9" s="18"/>
    </row>
    <row r="10" spans="1:29" ht="15" x14ac:dyDescent="0.25">
      <c r="A10" s="9">
        <v>2022</v>
      </c>
      <c r="B10" s="16"/>
      <c r="C10" s="16"/>
      <c r="D10" s="16"/>
      <c r="E10" s="16"/>
      <c r="F10" s="16"/>
      <c r="G10" s="16"/>
      <c r="H10" s="16"/>
      <c r="I10" s="16"/>
      <c r="J10" s="16"/>
      <c r="K10" s="16"/>
      <c r="L10" s="16"/>
      <c r="M10" s="16"/>
      <c r="N10" s="18"/>
      <c r="P10" s="9">
        <v>2022</v>
      </c>
      <c r="Q10" s="41"/>
      <c r="R10" s="41"/>
      <c r="S10" s="41"/>
      <c r="T10" s="41"/>
      <c r="U10" s="41"/>
      <c r="V10" s="41"/>
      <c r="W10" s="41"/>
      <c r="X10" s="41"/>
      <c r="Y10" s="41"/>
      <c r="Z10" s="41"/>
      <c r="AA10" s="41"/>
      <c r="AB10" s="41"/>
      <c r="AC10" s="18"/>
    </row>
    <row r="11" spans="1:29" ht="15" x14ac:dyDescent="0.25">
      <c r="A11" s="9">
        <v>2023</v>
      </c>
      <c r="B11" s="16"/>
      <c r="C11" s="16"/>
      <c r="D11" s="16"/>
      <c r="E11" s="16"/>
      <c r="F11" s="16"/>
      <c r="G11" s="16"/>
      <c r="H11" s="16"/>
      <c r="I11" s="16"/>
      <c r="J11" s="16"/>
      <c r="K11" s="16"/>
      <c r="L11" s="16"/>
      <c r="M11" s="16"/>
      <c r="N11" s="18"/>
      <c r="P11" s="9">
        <v>2023</v>
      </c>
      <c r="Q11" s="41"/>
      <c r="R11" s="41"/>
      <c r="S11" s="41"/>
      <c r="T11" s="41"/>
      <c r="U11" s="41"/>
      <c r="V11" s="41"/>
      <c r="W11" s="41"/>
      <c r="X11" s="41"/>
      <c r="Y11" s="41"/>
      <c r="Z11" s="41"/>
      <c r="AA11" s="41"/>
      <c r="AB11" s="41"/>
      <c r="AC11" s="18"/>
    </row>
    <row r="12" spans="1:29" ht="15" x14ac:dyDescent="0.25">
      <c r="A12" s="9">
        <v>2024</v>
      </c>
      <c r="B12" s="16"/>
      <c r="C12" s="16"/>
      <c r="D12" s="16"/>
      <c r="E12" s="16"/>
      <c r="F12" s="16"/>
      <c r="G12" s="16"/>
      <c r="H12" s="16"/>
      <c r="I12" s="16"/>
      <c r="J12" s="16"/>
      <c r="K12" s="16"/>
      <c r="L12" s="16"/>
      <c r="M12" s="16"/>
      <c r="N12" s="18"/>
      <c r="P12" s="9">
        <v>2024</v>
      </c>
      <c r="Q12" s="41"/>
      <c r="R12" s="41"/>
      <c r="S12" s="41"/>
      <c r="T12" s="41"/>
      <c r="U12" s="41"/>
      <c r="V12" s="41"/>
      <c r="W12" s="41"/>
      <c r="X12" s="41"/>
      <c r="Y12" s="41"/>
      <c r="Z12" s="41"/>
      <c r="AA12" s="41"/>
      <c r="AB12" s="41"/>
      <c r="AC12" s="18"/>
    </row>
    <row r="13" spans="1:29" ht="15" x14ac:dyDescent="0.25">
      <c r="A13" s="9">
        <v>2025</v>
      </c>
      <c r="B13" s="16"/>
      <c r="C13" s="16"/>
      <c r="D13" s="16"/>
      <c r="E13" s="16"/>
      <c r="F13" s="16"/>
      <c r="G13" s="16"/>
      <c r="H13" s="16"/>
      <c r="I13" s="16"/>
      <c r="J13" s="16"/>
      <c r="K13" s="16"/>
      <c r="L13" s="16"/>
      <c r="M13" s="16"/>
      <c r="N13" s="18"/>
      <c r="P13" s="9">
        <v>2025</v>
      </c>
      <c r="Q13" s="41"/>
      <c r="R13" s="41"/>
      <c r="S13" s="41"/>
      <c r="T13" s="41"/>
      <c r="U13" s="41"/>
      <c r="V13" s="41"/>
      <c r="W13" s="41"/>
      <c r="X13" s="41"/>
      <c r="Y13" s="41"/>
      <c r="Z13" s="41"/>
      <c r="AA13" s="41"/>
      <c r="AB13" s="41"/>
      <c r="AC13" s="18"/>
    </row>
    <row r="14" spans="1:29" ht="15" x14ac:dyDescent="0.25">
      <c r="A14" s="7"/>
      <c r="B14" s="14"/>
      <c r="C14" s="14"/>
      <c r="D14" s="14"/>
      <c r="E14" s="14"/>
      <c r="F14" s="14"/>
      <c r="G14" s="14"/>
      <c r="H14" s="14"/>
      <c r="I14" s="14"/>
      <c r="J14" s="14"/>
      <c r="K14" s="14"/>
      <c r="L14" s="14"/>
      <c r="M14" s="14"/>
      <c r="N14" s="19"/>
      <c r="P14" s="7"/>
      <c r="Q14" s="14"/>
      <c r="R14" s="14"/>
      <c r="S14" s="14"/>
      <c r="T14" s="14"/>
      <c r="U14" s="14"/>
      <c r="V14" s="14"/>
      <c r="W14" s="14"/>
      <c r="X14" s="14"/>
      <c r="Y14" s="14"/>
      <c r="Z14" s="14"/>
      <c r="AA14" s="14"/>
      <c r="AB14" s="14"/>
      <c r="AC14" s="19"/>
    </row>
    <row r="15" spans="1:29" s="29" customFormat="1" x14ac:dyDescent="0.2">
      <c r="A15" s="120" t="s">
        <v>18</v>
      </c>
      <c r="B15" s="114">
        <f t="shared" ref="B15:N15" si="20">AVERAGE(B3:B13)</f>
        <v>116.95977551020407</v>
      </c>
      <c r="C15" s="114">
        <f t="shared" si="20"/>
        <v>121.73396551724136</v>
      </c>
      <c r="D15" s="114">
        <f t="shared" si="20"/>
        <v>144.72785714285712</v>
      </c>
      <c r="E15" s="114">
        <f t="shared" si="20"/>
        <v>124.18999999999998</v>
      </c>
      <c r="F15" s="114">
        <f t="shared" si="20"/>
        <v>96.80285714285715</v>
      </c>
      <c r="G15" s="114">
        <f t="shared" si="20"/>
        <v>83.951760993057022</v>
      </c>
      <c r="H15" s="114">
        <f t="shared" si="20"/>
        <v>80.888571428571439</v>
      </c>
      <c r="I15" s="114">
        <f t="shared" si="20"/>
        <v>84.087142857142865</v>
      </c>
      <c r="J15" s="114">
        <f t="shared" si="20"/>
        <v>81.265714285714282</v>
      </c>
      <c r="K15" s="114">
        <f t="shared" si="20"/>
        <v>78.374285714285719</v>
      </c>
      <c r="L15" s="114">
        <f t="shared" si="20"/>
        <v>70.888333333333335</v>
      </c>
      <c r="M15" s="114">
        <f t="shared" si="20"/>
        <v>94.951696551724126</v>
      </c>
      <c r="N15" s="20">
        <f t="shared" si="20"/>
        <v>97.68873254044027</v>
      </c>
      <c r="P15" s="120" t="s">
        <v>18</v>
      </c>
      <c r="Q15" s="114">
        <f t="shared" ref="Q15:AC15" si="21">AVERAGE(Q3:Q13)</f>
        <v>3.7728959842001317</v>
      </c>
      <c r="R15" s="114">
        <f t="shared" si="21"/>
        <v>4.2983428175075025</v>
      </c>
      <c r="S15" s="114">
        <f t="shared" si="21"/>
        <v>4.6686405529953916</v>
      </c>
      <c r="T15" s="114">
        <f t="shared" si="21"/>
        <v>4.1396666666666659</v>
      </c>
      <c r="U15" s="114">
        <f t="shared" si="21"/>
        <v>3.1226728110599078</v>
      </c>
      <c r="V15" s="114">
        <f t="shared" si="21"/>
        <v>2.7983920331019005</v>
      </c>
      <c r="W15" s="114">
        <f t="shared" si="21"/>
        <v>2.6093087557603689</v>
      </c>
      <c r="X15" s="114">
        <f t="shared" si="21"/>
        <v>2.7124884792626722</v>
      </c>
      <c r="Y15" s="114">
        <f t="shared" si="21"/>
        <v>2.7088571428571426</v>
      </c>
      <c r="Z15" s="114">
        <f t="shared" si="21"/>
        <v>2.5282027649769589</v>
      </c>
      <c r="AA15" s="114">
        <f t="shared" si="21"/>
        <v>2.3629444444444445</v>
      </c>
      <c r="AB15" s="114">
        <f t="shared" si="21"/>
        <v>3.062957953281424</v>
      </c>
      <c r="AC15" s="20">
        <f t="shared" si="21"/>
        <v>3.2135834638981184</v>
      </c>
    </row>
    <row r="16" spans="1:29" s="29" customFormat="1" x14ac:dyDescent="0.2">
      <c r="A16" s="120" t="s">
        <v>19</v>
      </c>
      <c r="B16" s="114">
        <f t="shared" ref="B16:N16" si="22">STDEV(B3:B13)</f>
        <v>16.74215190543995</v>
      </c>
      <c r="C16" s="114">
        <f t="shared" si="22"/>
        <v>5.1162811663015191</v>
      </c>
      <c r="D16" s="114">
        <f t="shared" si="22"/>
        <v>9.7922749557762998</v>
      </c>
      <c r="E16" s="114">
        <f t="shared" si="22"/>
        <v>11.718567887473853</v>
      </c>
      <c r="F16" s="114">
        <f t="shared" si="22"/>
        <v>7.2453633777879238</v>
      </c>
      <c r="G16" s="114">
        <f t="shared" si="22"/>
        <v>14.718088072298819</v>
      </c>
      <c r="H16" s="114">
        <f t="shared" si="22"/>
        <v>9.8113903679540719</v>
      </c>
      <c r="I16" s="114">
        <f t="shared" si="22"/>
        <v>4.4858544867383365</v>
      </c>
      <c r="J16" s="114">
        <f t="shared" si="22"/>
        <v>5.4012031287570776</v>
      </c>
      <c r="K16" s="114">
        <f t="shared" si="22"/>
        <v>9.5346261194708148</v>
      </c>
      <c r="L16" s="114">
        <f t="shared" si="22"/>
        <v>8.1592534380705093</v>
      </c>
      <c r="M16" s="114">
        <f t="shared" si="22"/>
        <v>11.991931726735931</v>
      </c>
      <c r="N16" s="21">
        <f t="shared" si="22"/>
        <v>3.3200482059178502</v>
      </c>
      <c r="P16" s="120" t="s">
        <v>19</v>
      </c>
      <c r="Q16" s="114">
        <f t="shared" ref="Q16:AC16" si="23">STDEV(Q3:Q13)</f>
        <v>0.54006941630450966</v>
      </c>
      <c r="R16" s="114">
        <f t="shared" si="23"/>
        <v>0.21447191243516117</v>
      </c>
      <c r="S16" s="114">
        <f t="shared" si="23"/>
        <v>0.31587983728310653</v>
      </c>
      <c r="T16" s="114">
        <f t="shared" si="23"/>
        <v>0.3906189295824618</v>
      </c>
      <c r="U16" s="114">
        <f t="shared" si="23"/>
        <v>0.23372139928348146</v>
      </c>
      <c r="V16" s="114">
        <f t="shared" si="23"/>
        <v>0.49060293574329411</v>
      </c>
      <c r="W16" s="114">
        <f t="shared" si="23"/>
        <v>0.31649646348238852</v>
      </c>
      <c r="X16" s="114">
        <f t="shared" si="23"/>
        <v>0.14470498344317212</v>
      </c>
      <c r="Y16" s="114">
        <f t="shared" si="23"/>
        <v>0.18004010429190268</v>
      </c>
      <c r="Z16" s="114">
        <f t="shared" si="23"/>
        <v>0.30756858449905866</v>
      </c>
      <c r="AA16" s="114">
        <f t="shared" si="23"/>
        <v>0.27197511460235518</v>
      </c>
      <c r="AB16" s="114">
        <f t="shared" si="23"/>
        <v>0.38683650731405544</v>
      </c>
      <c r="AC16" s="21">
        <f t="shared" si="23"/>
        <v>9.098096439843556E-2</v>
      </c>
    </row>
    <row r="17" spans="1:29" s="29" customFormat="1" x14ac:dyDescent="0.2">
      <c r="A17" s="120" t="s">
        <v>20</v>
      </c>
      <c r="B17" s="114">
        <f>B16/B15*100</f>
        <v>14.314452838513949</v>
      </c>
      <c r="C17" s="114">
        <f t="shared" ref="C17:N17" si="24">C16/C15*100</f>
        <v>4.2028378395156221</v>
      </c>
      <c r="D17" s="114">
        <f t="shared" si="24"/>
        <v>6.7659918063393967</v>
      </c>
      <c r="E17" s="114">
        <f t="shared" si="24"/>
        <v>9.4359995873048188</v>
      </c>
      <c r="F17" s="114">
        <f t="shared" si="24"/>
        <v>7.4846586057842837</v>
      </c>
      <c r="G17" s="114">
        <f t="shared" si="24"/>
        <v>17.531601360352685</v>
      </c>
      <c r="H17" s="114">
        <f t="shared" si="24"/>
        <v>12.129513718285914</v>
      </c>
      <c r="I17" s="114">
        <f t="shared" si="24"/>
        <v>5.3347685916257541</v>
      </c>
      <c r="J17" s="114">
        <f t="shared" si="24"/>
        <v>6.6463491722567145</v>
      </c>
      <c r="K17" s="114">
        <f t="shared" si="24"/>
        <v>12.165503050617129</v>
      </c>
      <c r="L17" s="114">
        <f t="shared" si="24"/>
        <v>11.510008846877261</v>
      </c>
      <c r="M17" s="114">
        <f t="shared" si="24"/>
        <v>12.629507594109631</v>
      </c>
      <c r="N17" s="21">
        <f t="shared" si="24"/>
        <v>3.3985989167619177</v>
      </c>
      <c r="P17" s="120" t="s">
        <v>20</v>
      </c>
      <c r="Q17" s="114">
        <f>Q16/Q15*100</f>
        <v>14.314452838513819</v>
      </c>
      <c r="R17" s="114">
        <f t="shared" ref="R17:AC17" si="25">R16/R15*100</f>
        <v>4.9896418582901187</v>
      </c>
      <c r="S17" s="114">
        <f t="shared" si="25"/>
        <v>6.7659918063393967</v>
      </c>
      <c r="T17" s="114">
        <f t="shared" si="25"/>
        <v>9.4359995873048206</v>
      </c>
      <c r="U17" s="114">
        <f t="shared" si="25"/>
        <v>7.4846586057842863</v>
      </c>
      <c r="V17" s="114">
        <f t="shared" si="25"/>
        <v>17.531601360352692</v>
      </c>
      <c r="W17" s="114">
        <f t="shared" si="25"/>
        <v>12.12951371828588</v>
      </c>
      <c r="X17" s="114">
        <f t="shared" si="25"/>
        <v>5.334768591625755</v>
      </c>
      <c r="Y17" s="114">
        <f t="shared" si="25"/>
        <v>6.6463491722567172</v>
      </c>
      <c r="Z17" s="114">
        <f t="shared" si="25"/>
        <v>12.165503050617135</v>
      </c>
      <c r="AA17" s="114">
        <f t="shared" si="25"/>
        <v>11.510008846877467</v>
      </c>
      <c r="AB17" s="114">
        <f t="shared" si="25"/>
        <v>12.629507594109404</v>
      </c>
      <c r="AC17" s="21">
        <f t="shared" si="25"/>
        <v>2.8311374333521893</v>
      </c>
    </row>
    <row r="18" spans="1:29" s="29" customFormat="1" x14ac:dyDescent="0.2">
      <c r="A18" s="120" t="s">
        <v>21</v>
      </c>
      <c r="B18" s="114">
        <f t="shared" ref="B18:N18" si="26">MIN(B3:B13)</f>
        <v>86.51</v>
      </c>
      <c r="C18" s="114">
        <f t="shared" si="26"/>
        <v>113.41999999999999</v>
      </c>
      <c r="D18" s="114">
        <f t="shared" si="26"/>
        <v>128.01</v>
      </c>
      <c r="E18" s="114">
        <f t="shared" si="26"/>
        <v>104.82</v>
      </c>
      <c r="F18" s="114">
        <f t="shared" si="26"/>
        <v>87.840000000000018</v>
      </c>
      <c r="G18" s="114">
        <f t="shared" si="26"/>
        <v>62.382326951399122</v>
      </c>
      <c r="H18" s="114">
        <f t="shared" si="26"/>
        <v>65.950000000000017</v>
      </c>
      <c r="I18" s="114">
        <f t="shared" si="26"/>
        <v>77.290000000000006</v>
      </c>
      <c r="J18" s="114">
        <f t="shared" si="26"/>
        <v>75.09</v>
      </c>
      <c r="K18" s="114">
        <f t="shared" si="26"/>
        <v>57.93</v>
      </c>
      <c r="L18" s="114">
        <f t="shared" si="26"/>
        <v>58.860000000000007</v>
      </c>
      <c r="M18" s="114">
        <f t="shared" si="26"/>
        <v>79.77</v>
      </c>
      <c r="N18" s="21">
        <f t="shared" si="26"/>
        <v>93.356860579283264</v>
      </c>
      <c r="P18" s="120" t="s">
        <v>21</v>
      </c>
      <c r="Q18" s="114">
        <f t="shared" ref="Q18:AC18" si="27">MIN(Q3:Q13)</f>
        <v>2.7906451612903229</v>
      </c>
      <c r="R18" s="114">
        <f t="shared" si="27"/>
        <v>4.0507142857142853</v>
      </c>
      <c r="S18" s="114">
        <f t="shared" si="27"/>
        <v>4.129354838709677</v>
      </c>
      <c r="T18" s="114">
        <f t="shared" si="27"/>
        <v>3.4939999999999998</v>
      </c>
      <c r="U18" s="114">
        <f t="shared" si="27"/>
        <v>2.8335483870967746</v>
      </c>
      <c r="V18" s="114">
        <f t="shared" si="27"/>
        <v>2.0794108983799706</v>
      </c>
      <c r="W18" s="114">
        <f t="shared" si="27"/>
        <v>2.1274193548387101</v>
      </c>
      <c r="X18" s="114">
        <f t="shared" si="27"/>
        <v>2.4932258064516133</v>
      </c>
      <c r="Y18" s="114">
        <f t="shared" si="27"/>
        <v>2.5030000000000001</v>
      </c>
      <c r="Z18" s="114">
        <f t="shared" si="27"/>
        <v>1.8687096774193548</v>
      </c>
      <c r="AA18" s="114">
        <f t="shared" si="27"/>
        <v>1.9620000000000002</v>
      </c>
      <c r="AB18" s="114">
        <f t="shared" si="27"/>
        <v>2.5732258064516129</v>
      </c>
      <c r="AC18" s="21">
        <f t="shared" si="27"/>
        <v>3.0762009081983308</v>
      </c>
    </row>
    <row r="19" spans="1:29" s="29" customFormat="1" x14ac:dyDescent="0.2">
      <c r="A19" s="120" t="s">
        <v>22</v>
      </c>
      <c r="B19" s="114">
        <f t="shared" ref="B19:N19" si="28">MAX(B3:B13)</f>
        <v>130.03</v>
      </c>
      <c r="C19" s="114">
        <f t="shared" si="28"/>
        <v>126.51</v>
      </c>
      <c r="D19" s="114">
        <f t="shared" si="28"/>
        <v>159.72999999999999</v>
      </c>
      <c r="E19" s="114">
        <f t="shared" si="28"/>
        <v>140.68</v>
      </c>
      <c r="F19" s="114">
        <f t="shared" si="28"/>
        <v>108.58</v>
      </c>
      <c r="G19" s="114">
        <f t="shared" si="28"/>
        <v>111.42999999999999</v>
      </c>
      <c r="H19" s="114">
        <f t="shared" si="28"/>
        <v>93.470000000000013</v>
      </c>
      <c r="I19" s="114">
        <f t="shared" si="28"/>
        <v>90.91</v>
      </c>
      <c r="J19" s="114">
        <f t="shared" si="28"/>
        <v>88.3</v>
      </c>
      <c r="K19" s="114">
        <f t="shared" si="28"/>
        <v>85.76</v>
      </c>
      <c r="L19" s="114">
        <f t="shared" si="28"/>
        <v>79.31</v>
      </c>
      <c r="M19" s="114">
        <f t="shared" si="28"/>
        <v>113.41999999999999</v>
      </c>
      <c r="N19" s="21">
        <f t="shared" si="28"/>
        <v>102.26199999999999</v>
      </c>
      <c r="P19" s="120" t="s">
        <v>22</v>
      </c>
      <c r="Q19" s="114">
        <f t="shared" ref="Q19:AC19" si="29">MAX(Q3:Q13)</f>
        <v>4.1945161290322579</v>
      </c>
      <c r="R19" s="114">
        <f t="shared" si="29"/>
        <v>4.5182142857142855</v>
      </c>
      <c r="S19" s="114">
        <f t="shared" si="29"/>
        <v>5.1525806451612901</v>
      </c>
      <c r="T19" s="114">
        <f t="shared" si="29"/>
        <v>4.6893333333333338</v>
      </c>
      <c r="U19" s="114">
        <f t="shared" si="29"/>
        <v>3.5025806451612902</v>
      </c>
      <c r="V19" s="114">
        <f t="shared" si="29"/>
        <v>3.7143333333333333</v>
      </c>
      <c r="W19" s="114">
        <f t="shared" si="29"/>
        <v>3.0151612903225811</v>
      </c>
      <c r="X19" s="114">
        <f t="shared" si="29"/>
        <v>2.9325806451612904</v>
      </c>
      <c r="Y19" s="114">
        <f t="shared" si="29"/>
        <v>2.9433333333333334</v>
      </c>
      <c r="Z19" s="114">
        <f t="shared" si="29"/>
        <v>2.7664516129032259</v>
      </c>
      <c r="AA19" s="114">
        <f t="shared" si="29"/>
        <v>2.6436666666666668</v>
      </c>
      <c r="AB19" s="114">
        <f t="shared" si="29"/>
        <v>3.6587096774193544</v>
      </c>
      <c r="AC19" s="21">
        <f t="shared" si="29"/>
        <v>3.3420903225806446</v>
      </c>
    </row>
    <row r="20" spans="1:29" s="29" customFormat="1" x14ac:dyDescent="0.2">
      <c r="A20" s="120" t="s">
        <v>23</v>
      </c>
      <c r="B20" s="114">
        <f t="shared" ref="B20:N20" si="30">QUARTILE(B3:B13,1)</f>
        <v>112.27250000000001</v>
      </c>
      <c r="C20" s="114">
        <f t="shared" si="30"/>
        <v>119.01094827586208</v>
      </c>
      <c r="D20" s="114">
        <f t="shared" si="30"/>
        <v>142.095</v>
      </c>
      <c r="E20" s="114">
        <f t="shared" si="30"/>
        <v>118.11</v>
      </c>
      <c r="F20" s="114">
        <f t="shared" si="30"/>
        <v>91.86</v>
      </c>
      <c r="G20" s="114">
        <f t="shared" si="30"/>
        <v>79.58</v>
      </c>
      <c r="H20" s="114">
        <f t="shared" si="30"/>
        <v>75.930000000000007</v>
      </c>
      <c r="I20" s="114">
        <f t="shared" si="30"/>
        <v>81.875</v>
      </c>
      <c r="J20" s="114">
        <f t="shared" si="30"/>
        <v>76.699999999999989</v>
      </c>
      <c r="K20" s="114">
        <f t="shared" si="30"/>
        <v>78.330000000000013</v>
      </c>
      <c r="L20" s="114">
        <f t="shared" si="30"/>
        <v>66.502500000000012</v>
      </c>
      <c r="M20" s="114">
        <f t="shared" si="30"/>
        <v>87.437544827586208</v>
      </c>
      <c r="N20" s="21">
        <f t="shared" si="30"/>
        <v>96.241164367816097</v>
      </c>
      <c r="P20" s="120" t="s">
        <v>23</v>
      </c>
      <c r="Q20" s="114">
        <f t="shared" ref="Q20:AC20" si="31">QUARTILE(Q3:Q13,1)</f>
        <v>3.6216935483870971</v>
      </c>
      <c r="R20" s="114">
        <f t="shared" si="31"/>
        <v>4.1038258026159333</v>
      </c>
      <c r="S20" s="114">
        <f t="shared" si="31"/>
        <v>4.5837096774193551</v>
      </c>
      <c r="T20" s="114">
        <f t="shared" si="31"/>
        <v>3.9370000000000003</v>
      </c>
      <c r="U20" s="114">
        <f t="shared" si="31"/>
        <v>2.9632258064516126</v>
      </c>
      <c r="V20" s="114">
        <f t="shared" si="31"/>
        <v>2.6526666666666667</v>
      </c>
      <c r="W20" s="114">
        <f t="shared" si="31"/>
        <v>2.4493548387096773</v>
      </c>
      <c r="X20" s="114">
        <f t="shared" si="31"/>
        <v>2.6411290322580645</v>
      </c>
      <c r="Y20" s="114">
        <f t="shared" si="31"/>
        <v>2.5566666666666666</v>
      </c>
      <c r="Z20" s="114">
        <f t="shared" si="31"/>
        <v>2.5267741935483876</v>
      </c>
      <c r="AA20" s="114">
        <f t="shared" si="31"/>
        <v>2.2167500000000007</v>
      </c>
      <c r="AB20" s="114">
        <f t="shared" si="31"/>
        <v>2.8205659621802002</v>
      </c>
      <c r="AC20" s="21">
        <f t="shared" si="31"/>
        <v>3.1716433093045628</v>
      </c>
    </row>
    <row r="21" spans="1:29" s="29" customFormat="1" x14ac:dyDescent="0.2">
      <c r="A21" s="120" t="s">
        <v>24</v>
      </c>
      <c r="B21" s="114">
        <f t="shared" ref="B21:N21" si="32">QUARTILE(B3:B13,2)</f>
        <v>122.84932653061225</v>
      </c>
      <c r="C21" s="114">
        <f t="shared" si="32"/>
        <v>123.35689655172415</v>
      </c>
      <c r="D21" s="114">
        <f t="shared" si="32"/>
        <v>144.92499999999998</v>
      </c>
      <c r="E21" s="114">
        <f t="shared" si="32"/>
        <v>125.07</v>
      </c>
      <c r="F21" s="114">
        <f t="shared" si="32"/>
        <v>95.170000000000016</v>
      </c>
      <c r="G21" s="114">
        <f t="shared" si="32"/>
        <v>79.900000000000006</v>
      </c>
      <c r="H21" s="114">
        <f t="shared" si="32"/>
        <v>83.37</v>
      </c>
      <c r="I21" s="114">
        <f t="shared" si="32"/>
        <v>83.9</v>
      </c>
      <c r="J21" s="114">
        <f t="shared" si="32"/>
        <v>80.489999999999995</v>
      </c>
      <c r="K21" s="114">
        <f t="shared" si="32"/>
        <v>80.12</v>
      </c>
      <c r="L21" s="114">
        <f t="shared" si="32"/>
        <v>70.849999999999994</v>
      </c>
      <c r="M21" s="114">
        <f t="shared" si="32"/>
        <v>94.360089655172402</v>
      </c>
      <c r="N21" s="21">
        <f t="shared" si="32"/>
        <v>97.400721088435361</v>
      </c>
      <c r="P21" s="120" t="s">
        <v>24</v>
      </c>
      <c r="Q21" s="114">
        <f t="shared" ref="Q21:AC21" si="33">QUARTILE(Q3:Q13,2)</f>
        <v>3.9628815009874918</v>
      </c>
      <c r="R21" s="114">
        <f t="shared" si="33"/>
        <v>4.330324019024971</v>
      </c>
      <c r="S21" s="114">
        <f t="shared" si="33"/>
        <v>4.6749999999999998</v>
      </c>
      <c r="T21" s="114">
        <f t="shared" si="33"/>
        <v>4.1689999999999996</v>
      </c>
      <c r="U21" s="114">
        <f t="shared" si="33"/>
        <v>3.0700000000000007</v>
      </c>
      <c r="V21" s="114">
        <f t="shared" si="33"/>
        <v>2.6633333333333336</v>
      </c>
      <c r="W21" s="114">
        <f t="shared" si="33"/>
        <v>2.6893548387096775</v>
      </c>
      <c r="X21" s="114">
        <f t="shared" si="33"/>
        <v>2.7064516129032259</v>
      </c>
      <c r="Y21" s="114">
        <f t="shared" si="33"/>
        <v>2.6829999999999998</v>
      </c>
      <c r="Z21" s="114">
        <f t="shared" si="33"/>
        <v>2.584516129032258</v>
      </c>
      <c r="AA21" s="114">
        <f t="shared" si="33"/>
        <v>2.3616666666666668</v>
      </c>
      <c r="AB21" s="114">
        <f t="shared" si="33"/>
        <v>3.0438738598442714</v>
      </c>
      <c r="AC21" s="21">
        <f t="shared" si="33"/>
        <v>3.2190934707308951</v>
      </c>
    </row>
    <row r="22" spans="1:29" s="29" customFormat="1" x14ac:dyDescent="0.2">
      <c r="A22" s="120" t="s">
        <v>25</v>
      </c>
      <c r="B22" s="114">
        <f t="shared" ref="B22:N22" si="34">QUARTILE(B3:B13,3)</f>
        <v>128.7921632653061</v>
      </c>
      <c r="C22" s="114">
        <f t="shared" si="34"/>
        <v>125.48749999999998</v>
      </c>
      <c r="D22" s="114">
        <f t="shared" si="34"/>
        <v>148.11999999999998</v>
      </c>
      <c r="E22" s="114">
        <f t="shared" si="34"/>
        <v>131.26999999999998</v>
      </c>
      <c r="F22" s="114">
        <f t="shared" si="34"/>
        <v>101.155</v>
      </c>
      <c r="G22" s="114">
        <f t="shared" si="34"/>
        <v>87.394999999999996</v>
      </c>
      <c r="H22" s="114">
        <f t="shared" si="34"/>
        <v>85.784999999999997</v>
      </c>
      <c r="I22" s="114">
        <f t="shared" si="34"/>
        <v>86.38</v>
      </c>
      <c r="J22" s="114">
        <f t="shared" si="34"/>
        <v>85.789999999999992</v>
      </c>
      <c r="K22" s="114">
        <f t="shared" si="34"/>
        <v>84.075000000000003</v>
      </c>
      <c r="L22" s="114">
        <f t="shared" si="34"/>
        <v>78.017499999999998</v>
      </c>
      <c r="M22" s="114">
        <f t="shared" si="34"/>
        <v>100.5925</v>
      </c>
      <c r="N22" s="21">
        <f t="shared" si="34"/>
        <v>99.182916666666642</v>
      </c>
      <c r="P22" s="120" t="s">
        <v>25</v>
      </c>
      <c r="Q22" s="114">
        <f t="shared" ref="Q22:AC22" si="35">QUARTILE(Q3:Q13,3)</f>
        <v>4.1545859117840687</v>
      </c>
      <c r="R22" s="114">
        <f t="shared" si="35"/>
        <v>4.4816964285714285</v>
      </c>
      <c r="S22" s="114">
        <f t="shared" si="35"/>
        <v>4.7780645161290316</v>
      </c>
      <c r="T22" s="114">
        <f t="shared" si="35"/>
        <v>4.3756666666666666</v>
      </c>
      <c r="U22" s="114">
        <f t="shared" si="35"/>
        <v>3.2630645161290328</v>
      </c>
      <c r="V22" s="114">
        <f t="shared" si="35"/>
        <v>2.9131666666666662</v>
      </c>
      <c r="W22" s="114">
        <f t="shared" si="35"/>
        <v>2.7672580645161293</v>
      </c>
      <c r="X22" s="114">
        <f t="shared" si="35"/>
        <v>2.7864516129032255</v>
      </c>
      <c r="Y22" s="114">
        <f t="shared" si="35"/>
        <v>2.8596666666666666</v>
      </c>
      <c r="Z22" s="114">
        <f t="shared" si="35"/>
        <v>2.7120967741935482</v>
      </c>
      <c r="AA22" s="114">
        <f t="shared" si="35"/>
        <v>2.6005833333333337</v>
      </c>
      <c r="AB22" s="114">
        <f t="shared" si="35"/>
        <v>3.2449193548387099</v>
      </c>
      <c r="AC22" s="21">
        <f t="shared" si="35"/>
        <v>3.2566703844218443</v>
      </c>
    </row>
    <row r="23" spans="1:29" x14ac:dyDescent="0.2">
      <c r="B23" s="14"/>
      <c r="C23" s="14"/>
      <c r="D23" s="14"/>
      <c r="E23" s="14"/>
      <c r="F23" s="14"/>
      <c r="G23" s="14"/>
      <c r="H23" s="14"/>
      <c r="I23" s="14"/>
      <c r="J23" s="14"/>
      <c r="K23" s="14"/>
      <c r="L23" s="14"/>
      <c r="M23" s="14"/>
    </row>
    <row r="24" spans="1:29" x14ac:dyDescent="0.2">
      <c r="B24" s="14"/>
      <c r="C24" s="14"/>
      <c r="D24" s="14"/>
      <c r="E24" s="14"/>
      <c r="F24" s="14"/>
      <c r="G24" s="14"/>
      <c r="H24" s="14"/>
      <c r="I24" s="14"/>
      <c r="J24" s="14"/>
      <c r="K24" s="14"/>
      <c r="L24" s="14"/>
      <c r="M24" s="1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99"/>
  <sheetViews>
    <sheetView zoomScale="75" zoomScaleNormal="75" workbookViewId="0">
      <pane ySplit="1" topLeftCell="A2" activePane="bottomLeft" state="frozen"/>
      <selection pane="bottomLeft" activeCell="K64" sqref="K64:K65"/>
    </sheetView>
  </sheetViews>
  <sheetFormatPr defaultRowHeight="12.75" x14ac:dyDescent="0.2"/>
  <cols>
    <col min="15" max="15" width="12.42578125" customWidth="1"/>
    <col min="16" max="16" width="15.7109375" bestFit="1" customWidth="1"/>
    <col min="17" max="17" width="7" bestFit="1" customWidth="1"/>
    <col min="19" max="19" width="5.5703125" style="14" customWidth="1"/>
    <col min="20" max="20" width="6.85546875" style="14" bestFit="1" customWidth="1"/>
    <col min="21" max="21" width="9.28515625" style="16" bestFit="1" customWidth="1"/>
    <col min="22" max="22" width="8.7109375" style="22" customWidth="1"/>
    <col min="24" max="24" width="9.7109375" style="1" customWidth="1"/>
    <col min="35" max="35" width="11.5703125" bestFit="1" customWidth="1"/>
  </cols>
  <sheetData>
    <row r="1" spans="1:47" ht="15.75" x14ac:dyDescent="0.25">
      <c r="A1" s="12" t="s">
        <v>91</v>
      </c>
      <c r="AG1" s="2" t="s">
        <v>15</v>
      </c>
      <c r="AH1" s="2" t="s">
        <v>0</v>
      </c>
      <c r="AI1" s="2" t="s">
        <v>167</v>
      </c>
      <c r="AJ1" s="13" t="s">
        <v>168</v>
      </c>
    </row>
    <row r="2" spans="1:47"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c r="P2" s="6"/>
      <c r="Q2" s="6"/>
      <c r="S2"/>
      <c r="T2"/>
      <c r="U2"/>
      <c r="V2"/>
      <c r="X2"/>
      <c r="AG2" s="14">
        <v>2015</v>
      </c>
      <c r="AH2" s="14">
        <v>2</v>
      </c>
      <c r="AI2" s="16">
        <v>15.7</v>
      </c>
      <c r="AJ2" s="1">
        <v>51.816000000000003</v>
      </c>
    </row>
    <row r="3" spans="1:47" ht="15" x14ac:dyDescent="0.25">
      <c r="A3" s="9">
        <v>2015</v>
      </c>
      <c r="C3" s="1"/>
      <c r="D3" s="1">
        <v>17.739999999999998</v>
      </c>
      <c r="E3" s="1">
        <v>59.87</v>
      </c>
      <c r="F3" s="1">
        <v>131.9</v>
      </c>
      <c r="G3" s="1">
        <v>142.22</v>
      </c>
      <c r="H3" s="1">
        <v>145.88</v>
      </c>
      <c r="I3" s="1">
        <v>120.53</v>
      </c>
      <c r="J3" s="1">
        <v>258.25</v>
      </c>
      <c r="K3" s="1">
        <v>271.95999999999998</v>
      </c>
      <c r="L3" s="1">
        <v>208.71</v>
      </c>
      <c r="M3" s="1">
        <v>96.82</v>
      </c>
      <c r="N3" s="8"/>
      <c r="O3" s="8"/>
      <c r="P3" s="8"/>
      <c r="Q3" s="8"/>
      <c r="X3" s="23"/>
      <c r="AF3" s="2"/>
      <c r="AG3" s="14">
        <v>2015</v>
      </c>
      <c r="AH3" s="14">
        <v>3</v>
      </c>
      <c r="AI3" s="16">
        <v>18.5</v>
      </c>
      <c r="AJ3" s="1">
        <v>18.478999999999999</v>
      </c>
      <c r="AK3" s="2"/>
      <c r="AL3" s="2"/>
      <c r="AM3" s="2"/>
      <c r="AN3" s="2"/>
      <c r="AO3" s="2"/>
      <c r="AP3" s="2"/>
      <c r="AQ3" s="2"/>
      <c r="AR3" s="2"/>
      <c r="AS3" s="2"/>
      <c r="AT3" s="2"/>
      <c r="AU3" s="2"/>
    </row>
    <row r="4" spans="1:47" ht="15" x14ac:dyDescent="0.25">
      <c r="A4" s="9">
        <v>2016</v>
      </c>
      <c r="B4" s="1">
        <v>6.55</v>
      </c>
      <c r="C4" s="1">
        <v>20.99</v>
      </c>
      <c r="D4" s="1">
        <v>3.78</v>
      </c>
      <c r="E4" s="1">
        <v>132.71</v>
      </c>
      <c r="F4" s="1">
        <v>336.43</v>
      </c>
      <c r="G4" s="1">
        <v>266.06</v>
      </c>
      <c r="H4" s="1">
        <v>227.13</v>
      </c>
      <c r="I4" s="1">
        <v>243.58</v>
      </c>
      <c r="J4" s="1">
        <v>292.42</v>
      </c>
      <c r="K4" s="1">
        <v>458.3</v>
      </c>
      <c r="L4" s="1">
        <v>918.09</v>
      </c>
      <c r="M4" s="1">
        <v>158.76</v>
      </c>
      <c r="N4" s="18">
        <f t="shared" ref="N4:N7" si="0">SUM(B4:M4)</f>
        <v>3064.8</v>
      </c>
      <c r="O4" s="8"/>
      <c r="P4" s="8"/>
      <c r="Q4" s="8"/>
      <c r="X4" s="23"/>
      <c r="AF4" s="2"/>
      <c r="AG4" s="14">
        <v>2015</v>
      </c>
      <c r="AH4" s="14">
        <v>4</v>
      </c>
      <c r="AI4" s="16">
        <v>62.66</v>
      </c>
      <c r="AJ4" s="1">
        <v>71.311999999999998</v>
      </c>
      <c r="AK4" s="2"/>
      <c r="AL4" s="2"/>
      <c r="AM4" s="2"/>
      <c r="AN4" s="2"/>
      <c r="AO4" s="2"/>
      <c r="AP4" s="2"/>
      <c r="AQ4" s="2"/>
      <c r="AR4" s="2"/>
      <c r="AS4" s="2"/>
      <c r="AT4" s="2"/>
      <c r="AU4" s="2"/>
    </row>
    <row r="5" spans="1:47" ht="15" x14ac:dyDescent="0.25">
      <c r="A5" s="9">
        <v>2017</v>
      </c>
      <c r="B5" s="1">
        <v>20.8</v>
      </c>
      <c r="C5" s="1">
        <v>4.05</v>
      </c>
      <c r="D5" s="1">
        <v>21.46</v>
      </c>
      <c r="E5" s="1">
        <v>109.75</v>
      </c>
      <c r="F5" s="1">
        <v>333.21</v>
      </c>
      <c r="G5" s="1">
        <v>257.14999999999998</v>
      </c>
      <c r="H5" s="1">
        <v>358.85</v>
      </c>
      <c r="I5" s="1">
        <v>236.84</v>
      </c>
      <c r="J5" s="1">
        <v>196.04</v>
      </c>
      <c r="K5" s="1">
        <v>364.41</v>
      </c>
      <c r="L5" s="1">
        <v>510.28</v>
      </c>
      <c r="M5" s="1">
        <v>319.27999999999997</v>
      </c>
      <c r="N5" s="18">
        <f t="shared" si="0"/>
        <v>2732.12</v>
      </c>
      <c r="O5" s="8"/>
      <c r="P5" s="8"/>
      <c r="Q5" s="8"/>
      <c r="X5" s="23"/>
      <c r="AG5" s="14">
        <v>2015</v>
      </c>
      <c r="AH5" s="14">
        <v>5</v>
      </c>
      <c r="AI5" s="16">
        <v>136.69999999999999</v>
      </c>
      <c r="AJ5" s="1">
        <v>206.185</v>
      </c>
    </row>
    <row r="6" spans="1:47" ht="15" x14ac:dyDescent="0.25">
      <c r="A6" s="9">
        <v>2018</v>
      </c>
      <c r="B6" s="1">
        <v>140.97</v>
      </c>
      <c r="C6" s="3">
        <v>1.02</v>
      </c>
      <c r="D6" s="1">
        <v>83.06</v>
      </c>
      <c r="E6" s="1">
        <v>178.56</v>
      </c>
      <c r="F6" s="1">
        <v>225.3</v>
      </c>
      <c r="G6" s="3"/>
      <c r="H6" s="3">
        <v>258.82</v>
      </c>
      <c r="I6" s="1">
        <v>176.02</v>
      </c>
      <c r="J6" s="1">
        <v>399.55</v>
      </c>
      <c r="K6" s="1">
        <v>491.49</v>
      </c>
      <c r="L6" s="1">
        <v>217.42</v>
      </c>
      <c r="M6" s="1">
        <v>20.57</v>
      </c>
      <c r="N6" s="18">
        <f t="shared" si="0"/>
        <v>2192.7800000000002</v>
      </c>
      <c r="O6" s="8"/>
      <c r="P6" s="8"/>
      <c r="Q6" s="8"/>
      <c r="X6" s="23"/>
      <c r="AG6" s="14">
        <v>2015</v>
      </c>
      <c r="AH6" s="14">
        <v>6</v>
      </c>
      <c r="AI6" s="16">
        <v>151.45499999999998</v>
      </c>
      <c r="AJ6" s="1">
        <v>134.36600000000001</v>
      </c>
    </row>
    <row r="7" spans="1:47" ht="15" x14ac:dyDescent="0.25">
      <c r="A7" s="9">
        <v>2019</v>
      </c>
      <c r="B7" s="1">
        <v>9.4</v>
      </c>
      <c r="C7" s="1">
        <v>1.52</v>
      </c>
      <c r="D7" s="1">
        <v>19.559999999999999</v>
      </c>
      <c r="E7" s="1">
        <v>74.680000000000007</v>
      </c>
      <c r="F7" s="1">
        <v>341.63</v>
      </c>
      <c r="G7" s="3">
        <v>205.49</v>
      </c>
      <c r="H7" s="3">
        <v>367.04</v>
      </c>
      <c r="I7" s="1">
        <v>202.69</v>
      </c>
      <c r="J7" s="1">
        <v>206.75</v>
      </c>
      <c r="K7" s="1">
        <v>310.89999999999998</v>
      </c>
      <c r="L7" s="1">
        <v>252.22</v>
      </c>
      <c r="M7" s="1">
        <v>160.53</v>
      </c>
      <c r="N7" s="18">
        <f t="shared" si="0"/>
        <v>2152.41</v>
      </c>
      <c r="O7" s="8"/>
      <c r="P7" s="8"/>
      <c r="Q7" s="8"/>
      <c r="X7" s="23"/>
      <c r="AG7" s="14">
        <v>2015</v>
      </c>
      <c r="AH7" s="14">
        <v>7</v>
      </c>
      <c r="AI7" s="16">
        <v>150.95499999999998</v>
      </c>
      <c r="AJ7" s="1">
        <v>97.409000000000006</v>
      </c>
    </row>
    <row r="8" spans="1:47" ht="15" x14ac:dyDescent="0.25">
      <c r="A8" s="9">
        <v>2020</v>
      </c>
      <c r="B8" s="1">
        <v>58.42</v>
      </c>
      <c r="C8" s="1">
        <v>15.24</v>
      </c>
      <c r="D8" s="1">
        <v>9.14</v>
      </c>
      <c r="E8" s="1">
        <v>152.4</v>
      </c>
      <c r="F8" s="1">
        <v>148.34</v>
      </c>
      <c r="G8" s="1">
        <v>406.91</v>
      </c>
      <c r="H8" s="1">
        <v>133.1</v>
      </c>
      <c r="I8" s="1">
        <v>248.42</v>
      </c>
      <c r="J8" s="1">
        <v>289.56</v>
      </c>
      <c r="K8" s="1">
        <v>148.59</v>
      </c>
      <c r="L8" s="1">
        <v>374.4</v>
      </c>
      <c r="M8" s="1">
        <v>187.71</v>
      </c>
      <c r="N8" s="18">
        <f t="shared" ref="N8" si="1">SUM(B8:M8)</f>
        <v>2172.23</v>
      </c>
      <c r="O8" s="8"/>
      <c r="P8" s="8"/>
      <c r="Q8" s="8"/>
      <c r="X8" s="23"/>
      <c r="AG8" s="14">
        <v>2015</v>
      </c>
      <c r="AH8" s="14">
        <v>8</v>
      </c>
      <c r="AI8" s="16">
        <v>123.075</v>
      </c>
      <c r="AJ8" s="1">
        <v>198.374</v>
      </c>
    </row>
    <row r="9" spans="1:47" ht="15" x14ac:dyDescent="0.25">
      <c r="A9" s="9">
        <v>2021</v>
      </c>
      <c r="B9" s="1">
        <v>21.59</v>
      </c>
      <c r="C9">
        <v>18.8</v>
      </c>
      <c r="D9">
        <v>41.4</v>
      </c>
      <c r="E9" s="1">
        <v>161.80000000000001</v>
      </c>
      <c r="F9" s="1">
        <v>266.44</v>
      </c>
      <c r="G9" s="1">
        <v>337.82</v>
      </c>
      <c r="H9" s="1">
        <v>220.73</v>
      </c>
      <c r="I9" s="1">
        <v>423.42</v>
      </c>
      <c r="J9" s="1">
        <v>304.02999999999997</v>
      </c>
      <c r="K9" s="1">
        <v>286</v>
      </c>
      <c r="L9" s="1"/>
      <c r="M9" s="1"/>
      <c r="N9" s="18"/>
      <c r="O9" s="8"/>
      <c r="P9" s="8"/>
      <c r="Q9" s="8"/>
      <c r="X9" s="23"/>
      <c r="AG9" s="14">
        <v>2015</v>
      </c>
      <c r="AH9" s="14">
        <v>9</v>
      </c>
      <c r="AI9" s="16">
        <v>263.18</v>
      </c>
      <c r="AJ9" s="1">
        <v>268.47800000000001</v>
      </c>
    </row>
    <row r="10" spans="1:47" ht="15" x14ac:dyDescent="0.25">
      <c r="A10" s="9">
        <v>2022</v>
      </c>
      <c r="B10" s="1"/>
      <c r="C10" s="1"/>
      <c r="D10" s="1"/>
      <c r="E10" s="1"/>
      <c r="F10" s="1"/>
      <c r="G10" s="1"/>
      <c r="H10" s="1"/>
      <c r="I10" s="1"/>
      <c r="K10" s="1"/>
      <c r="N10" s="18"/>
      <c r="O10" s="8"/>
      <c r="P10" s="8"/>
      <c r="Q10" s="8"/>
      <c r="X10" s="23"/>
      <c r="AG10" s="14">
        <v>2015</v>
      </c>
      <c r="AH10" s="14">
        <v>10</v>
      </c>
      <c r="AI10" s="16">
        <v>275.85500000000002</v>
      </c>
      <c r="AJ10" s="1">
        <v>400.43099999999998</v>
      </c>
    </row>
    <row r="11" spans="1:47" ht="15" x14ac:dyDescent="0.25">
      <c r="A11" s="9">
        <v>2023</v>
      </c>
      <c r="B11" s="1"/>
      <c r="C11" s="1"/>
      <c r="D11" s="1"/>
      <c r="E11" s="1"/>
      <c r="F11" s="1"/>
      <c r="G11" s="1"/>
      <c r="H11" s="1"/>
      <c r="I11" s="1"/>
      <c r="J11" s="1"/>
      <c r="K11" s="1"/>
      <c r="L11" s="1"/>
      <c r="M11" s="1"/>
      <c r="N11" s="18"/>
      <c r="O11" s="8"/>
      <c r="P11" s="8"/>
      <c r="Q11" s="8"/>
      <c r="X11" s="23"/>
      <c r="AG11" s="14">
        <v>2015</v>
      </c>
      <c r="AH11" s="14">
        <v>11</v>
      </c>
      <c r="AI11" s="16">
        <v>170.82</v>
      </c>
      <c r="AJ11" s="1">
        <v>212.59800000000001</v>
      </c>
    </row>
    <row r="12" spans="1:47" ht="15" x14ac:dyDescent="0.25">
      <c r="A12" s="9">
        <v>2024</v>
      </c>
      <c r="B12" s="1"/>
      <c r="C12" s="1"/>
      <c r="D12" s="1"/>
      <c r="E12" s="1"/>
      <c r="F12" s="1"/>
      <c r="G12" s="1"/>
      <c r="H12" s="1"/>
      <c r="I12" s="1"/>
      <c r="J12" s="1"/>
      <c r="K12" s="1"/>
      <c r="L12" s="1"/>
      <c r="M12" s="1"/>
      <c r="N12" s="18"/>
      <c r="O12" s="8"/>
      <c r="P12" s="8"/>
      <c r="Q12" s="8"/>
      <c r="X12" s="23"/>
      <c r="AG12" s="14">
        <v>2015</v>
      </c>
      <c r="AH12" s="14">
        <v>12</v>
      </c>
      <c r="AI12" s="16">
        <v>96.584999999999994</v>
      </c>
      <c r="AJ12" s="1">
        <v>111.5</v>
      </c>
    </row>
    <row r="13" spans="1:47" ht="15" x14ac:dyDescent="0.25">
      <c r="A13" s="9">
        <v>2025</v>
      </c>
      <c r="B13" s="1"/>
      <c r="C13" s="1"/>
      <c r="D13" s="1"/>
      <c r="E13" s="1"/>
      <c r="F13" s="28"/>
      <c r="G13" s="1"/>
      <c r="H13" s="1"/>
      <c r="I13" s="1"/>
      <c r="J13" s="1"/>
      <c r="K13" s="1"/>
      <c r="L13" s="1"/>
      <c r="M13" s="1"/>
      <c r="N13" s="18"/>
      <c r="O13" s="8"/>
      <c r="P13" s="8"/>
      <c r="Q13" s="8"/>
      <c r="X13" s="23"/>
      <c r="AG13" s="14">
        <v>2016</v>
      </c>
      <c r="AH13" s="14">
        <v>1</v>
      </c>
      <c r="AI13" s="16">
        <v>6.665</v>
      </c>
      <c r="AJ13" s="1">
        <v>20.827999999999999</v>
      </c>
    </row>
    <row r="14" spans="1:47" ht="15" x14ac:dyDescent="0.25">
      <c r="A14" s="7"/>
      <c r="N14" s="19"/>
      <c r="O14" s="10"/>
      <c r="P14" s="10"/>
      <c r="Q14" s="10"/>
      <c r="X14" s="23"/>
      <c r="AG14" s="14">
        <v>2016</v>
      </c>
      <c r="AH14" s="14">
        <v>2</v>
      </c>
      <c r="AI14" s="16">
        <v>21.75</v>
      </c>
      <c r="AJ14" s="1">
        <v>29.21</v>
      </c>
    </row>
    <row r="15" spans="1:47" ht="15" x14ac:dyDescent="0.25">
      <c r="A15" s="9" t="s">
        <v>18</v>
      </c>
      <c r="B15" s="46">
        <f t="shared" ref="B15:N15" si="2">AVERAGE(B3:B13)</f>
        <v>42.954999999999991</v>
      </c>
      <c r="C15" s="46">
        <f t="shared" si="2"/>
        <v>10.270000000000001</v>
      </c>
      <c r="D15" s="46">
        <f t="shared" si="2"/>
        <v>28.020000000000003</v>
      </c>
      <c r="E15" s="46">
        <f t="shared" si="2"/>
        <v>124.25285714285714</v>
      </c>
      <c r="F15" s="46">
        <f t="shared" si="2"/>
        <v>254.74999999999997</v>
      </c>
      <c r="G15" s="46">
        <f t="shared" si="2"/>
        <v>269.27499999999998</v>
      </c>
      <c r="H15" s="46">
        <f t="shared" si="2"/>
        <v>244.50714285714284</v>
      </c>
      <c r="I15" s="46">
        <f t="shared" si="2"/>
        <v>235.92857142857147</v>
      </c>
      <c r="J15" s="46">
        <f t="shared" si="2"/>
        <v>278.08571428571429</v>
      </c>
      <c r="K15" s="46">
        <f t="shared" si="2"/>
        <v>333.0928571428571</v>
      </c>
      <c r="L15" s="46">
        <f t="shared" si="2"/>
        <v>413.52</v>
      </c>
      <c r="M15" s="46">
        <f t="shared" si="2"/>
        <v>157.27833333333334</v>
      </c>
      <c r="N15" s="18">
        <f t="shared" si="2"/>
        <v>2462.8679999999999</v>
      </c>
      <c r="O15" s="8"/>
      <c r="P15" s="8"/>
      <c r="Q15" s="8"/>
      <c r="X15" s="23"/>
      <c r="AG15" s="14">
        <v>2016</v>
      </c>
      <c r="AH15" s="14">
        <v>3</v>
      </c>
      <c r="AI15" s="16">
        <v>3.8949999999999996</v>
      </c>
      <c r="AJ15" s="1">
        <v>5.2709999999999999</v>
      </c>
    </row>
    <row r="16" spans="1:47" x14ac:dyDescent="0.2">
      <c r="A16" s="60" t="s">
        <v>86</v>
      </c>
      <c r="X16" s="23"/>
      <c r="AG16" s="14">
        <v>2016</v>
      </c>
      <c r="AH16" s="14">
        <v>4</v>
      </c>
      <c r="AI16" s="16">
        <v>139.06</v>
      </c>
      <c r="AJ16" s="1">
        <v>94.361000000000004</v>
      </c>
    </row>
    <row r="17" spans="1:36" x14ac:dyDescent="0.2">
      <c r="X17" s="23"/>
      <c r="AG17" s="14">
        <v>2016</v>
      </c>
      <c r="AH17" s="14">
        <v>5</v>
      </c>
      <c r="AI17" s="16">
        <v>343.89499999999998</v>
      </c>
      <c r="AJ17" s="1">
        <v>165.16399999999999</v>
      </c>
    </row>
    <row r="18" spans="1:36" x14ac:dyDescent="0.2">
      <c r="X18" s="23"/>
      <c r="AG18" s="14">
        <v>2016</v>
      </c>
      <c r="AH18" s="14">
        <v>6</v>
      </c>
      <c r="AI18" s="16">
        <v>270.64999999999998</v>
      </c>
      <c r="AJ18" s="1">
        <v>326.45400000000001</v>
      </c>
    </row>
    <row r="19" spans="1:36" ht="15.75" x14ac:dyDescent="0.25">
      <c r="A19" s="12" t="s">
        <v>90</v>
      </c>
      <c r="N19" s="17"/>
      <c r="O19" s="17"/>
      <c r="P19" s="17"/>
      <c r="Q19" s="17"/>
      <c r="X19" s="23"/>
      <c r="AG19" s="14">
        <v>2016</v>
      </c>
      <c r="AH19" s="14">
        <v>7</v>
      </c>
      <c r="AI19" s="16">
        <v>231.22</v>
      </c>
      <c r="AJ19" s="1">
        <v>486.75799999999998</v>
      </c>
    </row>
    <row r="20" spans="1:36" ht="15.75" x14ac:dyDescent="0.25">
      <c r="A20" s="4" t="s">
        <v>15</v>
      </c>
      <c r="B20" s="5" t="s">
        <v>2</v>
      </c>
      <c r="C20" s="5" t="s">
        <v>3</v>
      </c>
      <c r="D20" s="5" t="s">
        <v>4</v>
      </c>
      <c r="E20" s="5" t="s">
        <v>5</v>
      </c>
      <c r="F20" s="5" t="s">
        <v>6</v>
      </c>
      <c r="G20" s="5" t="s">
        <v>16</v>
      </c>
      <c r="H20" s="5" t="s">
        <v>17</v>
      </c>
      <c r="I20" s="5" t="s">
        <v>7</v>
      </c>
      <c r="J20" s="5" t="s">
        <v>8</v>
      </c>
      <c r="K20" s="5" t="s">
        <v>9</v>
      </c>
      <c r="L20" s="5" t="s">
        <v>10</v>
      </c>
      <c r="M20" s="5" t="s">
        <v>11</v>
      </c>
      <c r="N20" s="6" t="s">
        <v>27</v>
      </c>
      <c r="O20" s="6" t="s">
        <v>88</v>
      </c>
      <c r="P20" s="6" t="s">
        <v>89</v>
      </c>
      <c r="Q20" s="6"/>
      <c r="X20" s="23"/>
      <c r="AG20" s="14">
        <v>2016</v>
      </c>
      <c r="AH20" s="14">
        <v>8</v>
      </c>
      <c r="AI20" s="16">
        <v>241.19</v>
      </c>
      <c r="AJ20" s="1">
        <v>142.749</v>
      </c>
    </row>
    <row r="21" spans="1:36" ht="15.75" x14ac:dyDescent="0.25">
      <c r="A21" s="9">
        <v>2015</v>
      </c>
      <c r="B21" s="5"/>
      <c r="C21" s="5"/>
      <c r="D21" s="1">
        <v>19.260000000000002</v>
      </c>
      <c r="E21" s="1">
        <v>65.45</v>
      </c>
      <c r="F21" s="1">
        <v>141.5</v>
      </c>
      <c r="G21" s="1">
        <v>160.69</v>
      </c>
      <c r="H21" s="1">
        <v>156.03</v>
      </c>
      <c r="I21" s="1">
        <v>125.62</v>
      </c>
      <c r="J21" s="1">
        <v>268.11</v>
      </c>
      <c r="K21" s="1">
        <v>279.75</v>
      </c>
      <c r="L21" s="1">
        <v>132.93</v>
      </c>
      <c r="M21" s="1">
        <v>96.35</v>
      </c>
      <c r="N21" s="6"/>
      <c r="O21" s="11"/>
      <c r="P21" s="11"/>
      <c r="Q21" s="11"/>
      <c r="X21" s="23"/>
      <c r="AG21" s="14">
        <v>2016</v>
      </c>
      <c r="AH21" s="14">
        <v>9</v>
      </c>
      <c r="AI21" s="16">
        <v>289.23</v>
      </c>
      <c r="AJ21" s="1">
        <v>255.398</v>
      </c>
    </row>
    <row r="22" spans="1:36" ht="15" x14ac:dyDescent="0.25">
      <c r="A22" s="9">
        <v>2016</v>
      </c>
      <c r="B22" s="1">
        <v>6.78</v>
      </c>
      <c r="C22" s="1">
        <v>22.51</v>
      </c>
      <c r="D22" s="1">
        <v>4.01</v>
      </c>
      <c r="E22" s="1">
        <v>145.41</v>
      </c>
      <c r="F22" s="1">
        <v>351.36</v>
      </c>
      <c r="G22" s="1">
        <v>275.24</v>
      </c>
      <c r="H22" s="1">
        <v>235.31</v>
      </c>
      <c r="I22" s="1">
        <v>238.8</v>
      </c>
      <c r="J22" s="1">
        <v>286.04000000000002</v>
      </c>
      <c r="K22" s="1">
        <v>469.28</v>
      </c>
      <c r="L22" s="1">
        <v>921.35</v>
      </c>
      <c r="M22" s="1">
        <v>160.57</v>
      </c>
      <c r="N22" s="18">
        <f>SUM(B22:M22)</f>
        <v>3116.6600000000003</v>
      </c>
      <c r="O22" s="11">
        <f>100*(1-($N$33-N22)/$N$33)</f>
        <v>120.49370306293072</v>
      </c>
      <c r="P22" s="11">
        <f>SUM(B22:K22)</f>
        <v>2034.74</v>
      </c>
      <c r="Q22" s="11"/>
      <c r="X22" s="23"/>
      <c r="AG22" s="14">
        <v>2016</v>
      </c>
      <c r="AH22" s="14">
        <v>10</v>
      </c>
      <c r="AI22" s="16">
        <v>463.78999999999996</v>
      </c>
      <c r="AJ22" s="1">
        <v>442.91300000000001</v>
      </c>
    </row>
    <row r="23" spans="1:36" ht="15" x14ac:dyDescent="0.25">
      <c r="A23" s="9">
        <v>2017</v>
      </c>
      <c r="B23" s="1">
        <v>21.55</v>
      </c>
      <c r="C23" s="1">
        <v>4.54</v>
      </c>
      <c r="D23" s="1">
        <v>23.99</v>
      </c>
      <c r="E23" s="1">
        <v>113.23</v>
      </c>
      <c r="F23" s="1">
        <v>338.53</v>
      </c>
      <c r="G23" s="1">
        <v>257.86</v>
      </c>
      <c r="H23" s="1">
        <v>343.14</v>
      </c>
      <c r="I23" s="1">
        <v>229.79</v>
      </c>
      <c r="J23" s="1">
        <v>189.76</v>
      </c>
      <c r="K23" s="1">
        <v>346.33</v>
      </c>
      <c r="L23" s="1">
        <v>491.48</v>
      </c>
      <c r="M23" s="1">
        <v>305.31</v>
      </c>
      <c r="N23" s="18">
        <f t="shared" ref="N23:N26" si="3">SUM(B23:M23)</f>
        <v>2665.5099999999998</v>
      </c>
      <c r="O23" s="11">
        <f>100*(1-($N$33-N23)/$N$33)</f>
        <v>103.05171897199965</v>
      </c>
      <c r="P23" s="11">
        <f>SUM(B23:K23)</f>
        <v>1868.72</v>
      </c>
      <c r="Q23" s="11"/>
      <c r="X23" s="23"/>
      <c r="AG23" s="14">
        <v>2016</v>
      </c>
      <c r="AH23" s="14">
        <v>11</v>
      </c>
      <c r="AI23" s="16">
        <v>919.72</v>
      </c>
      <c r="AJ23" s="1">
        <v>835.91399999999999</v>
      </c>
    </row>
    <row r="24" spans="1:36" ht="15" x14ac:dyDescent="0.25">
      <c r="A24" s="9">
        <v>2018</v>
      </c>
      <c r="B24" s="1">
        <v>132.33000000000001</v>
      </c>
      <c r="C24" s="3">
        <v>1.02</v>
      </c>
      <c r="D24" s="1">
        <v>78.489999999999995</v>
      </c>
      <c r="E24" s="1">
        <v>166.37</v>
      </c>
      <c r="F24" s="1">
        <v>209.55</v>
      </c>
      <c r="G24" s="3"/>
      <c r="H24" s="3">
        <v>264.67</v>
      </c>
      <c r="I24" s="1">
        <v>176.28</v>
      </c>
      <c r="J24" s="1">
        <v>421.63</v>
      </c>
      <c r="K24" s="1">
        <v>534.91999999999996</v>
      </c>
      <c r="L24" s="1">
        <v>220.73</v>
      </c>
      <c r="M24" s="1">
        <v>19.559999999999999</v>
      </c>
      <c r="N24" s="18"/>
      <c r="O24" s="11"/>
      <c r="P24" s="11"/>
      <c r="Q24" s="11"/>
      <c r="X24" s="23"/>
      <c r="AG24" s="14">
        <v>2016</v>
      </c>
      <c r="AH24" s="14">
        <v>12</v>
      </c>
      <c r="AI24" s="16">
        <v>159.66499999999999</v>
      </c>
      <c r="AJ24" s="1">
        <v>145.41499999999999</v>
      </c>
    </row>
    <row r="25" spans="1:36" ht="15" x14ac:dyDescent="0.25">
      <c r="A25" s="9">
        <v>2019</v>
      </c>
      <c r="B25" s="1">
        <v>9.4</v>
      </c>
      <c r="C25" s="1">
        <v>1.52</v>
      </c>
      <c r="D25" s="1">
        <v>19.3</v>
      </c>
      <c r="E25" s="1">
        <v>76.709999999999994</v>
      </c>
      <c r="F25" s="1">
        <v>342.91</v>
      </c>
      <c r="G25" s="3">
        <v>214.63</v>
      </c>
      <c r="H25" s="3">
        <v>379.21</v>
      </c>
      <c r="I25" s="1">
        <v>207.78</v>
      </c>
      <c r="J25" s="107">
        <v>206.75</v>
      </c>
      <c r="K25" s="1">
        <v>486.67</v>
      </c>
      <c r="L25" s="1">
        <v>243.33</v>
      </c>
      <c r="M25" s="1">
        <v>161.29</v>
      </c>
      <c r="N25" s="18">
        <f t="shared" si="3"/>
        <v>2349.5</v>
      </c>
      <c r="O25" s="11"/>
      <c r="P25" s="11"/>
      <c r="Q25" s="11"/>
      <c r="X25" s="23"/>
      <c r="AG25" s="14">
        <v>2017</v>
      </c>
      <c r="AH25" s="14">
        <v>1</v>
      </c>
      <c r="AI25" s="16">
        <v>21.175000000000001</v>
      </c>
      <c r="AJ25" s="1">
        <v>11.114000000000001</v>
      </c>
    </row>
    <row r="26" spans="1:36" ht="15" x14ac:dyDescent="0.25">
      <c r="A26" s="9">
        <v>2020</v>
      </c>
      <c r="B26" s="1">
        <v>59.69</v>
      </c>
      <c r="C26" s="1">
        <v>14.73</v>
      </c>
      <c r="D26" s="1">
        <v>8.89</v>
      </c>
      <c r="E26" s="1">
        <v>155.69999999999999</v>
      </c>
      <c r="F26" s="1">
        <v>152.15</v>
      </c>
      <c r="G26" s="1">
        <v>415.55</v>
      </c>
      <c r="H26" s="1">
        <v>135.88999999999999</v>
      </c>
      <c r="I26" s="1">
        <v>253.24</v>
      </c>
      <c r="J26" s="1">
        <v>294.13</v>
      </c>
      <c r="K26" s="1">
        <v>150.62</v>
      </c>
      <c r="L26" s="1">
        <v>381.51</v>
      </c>
      <c r="M26" s="1">
        <v>192.53</v>
      </c>
      <c r="N26" s="18">
        <f t="shared" si="3"/>
        <v>2214.63</v>
      </c>
      <c r="O26" s="11"/>
      <c r="P26" s="11"/>
      <c r="Q26" s="11"/>
      <c r="X26" s="23"/>
      <c r="AG26" s="14">
        <v>2017</v>
      </c>
      <c r="AH26" s="14">
        <v>2</v>
      </c>
      <c r="AI26" s="16">
        <v>4.2949999999999999</v>
      </c>
      <c r="AJ26" s="1">
        <v>8.6359999999999992</v>
      </c>
    </row>
    <row r="27" spans="1:36" ht="15" x14ac:dyDescent="0.25">
      <c r="A27" s="9">
        <v>2021</v>
      </c>
      <c r="B27" s="1">
        <v>21.08</v>
      </c>
      <c r="C27" s="1">
        <v>18.8</v>
      </c>
      <c r="D27" s="1">
        <v>42.67</v>
      </c>
      <c r="E27" s="1">
        <v>159.51</v>
      </c>
      <c r="F27" s="1">
        <v>253.49</v>
      </c>
      <c r="G27" s="1">
        <v>327.66000000000003</v>
      </c>
      <c r="H27" s="1">
        <v>215.9</v>
      </c>
      <c r="I27" s="1">
        <v>415.05</v>
      </c>
      <c r="J27" s="1">
        <v>300.99</v>
      </c>
      <c r="K27" s="1">
        <v>286.77</v>
      </c>
      <c r="L27" s="1"/>
      <c r="M27" s="1"/>
      <c r="N27" s="11"/>
      <c r="O27" s="11"/>
      <c r="P27" s="11"/>
      <c r="Q27" s="11"/>
      <c r="X27" s="23"/>
      <c r="AG27" s="14">
        <v>2017</v>
      </c>
      <c r="AH27" s="14">
        <v>3</v>
      </c>
      <c r="AI27" s="16">
        <v>22.725000000000001</v>
      </c>
      <c r="AJ27" s="1">
        <v>50.609000000000002</v>
      </c>
    </row>
    <row r="28" spans="1:36" ht="15" x14ac:dyDescent="0.25">
      <c r="A28" s="9">
        <v>2022</v>
      </c>
      <c r="B28" s="1"/>
      <c r="C28" s="1"/>
      <c r="D28" s="1"/>
      <c r="E28" s="1"/>
      <c r="F28" s="1"/>
      <c r="G28" s="1"/>
      <c r="H28" s="1"/>
      <c r="I28" s="1"/>
      <c r="J28" s="1"/>
      <c r="K28" s="1"/>
      <c r="L28" s="1"/>
      <c r="M28" s="1"/>
      <c r="N28" s="11"/>
      <c r="O28" s="11"/>
      <c r="P28" s="11"/>
      <c r="Q28" s="11"/>
      <c r="X28" s="23"/>
      <c r="AG28" s="14">
        <v>2017</v>
      </c>
      <c r="AH28" s="14">
        <v>4</v>
      </c>
      <c r="AI28" s="16">
        <v>111.49000000000001</v>
      </c>
      <c r="AJ28" s="1">
        <v>59.881</v>
      </c>
    </row>
    <row r="29" spans="1:36" ht="15" x14ac:dyDescent="0.25">
      <c r="A29" s="9">
        <v>2023</v>
      </c>
      <c r="B29" s="1"/>
      <c r="C29" s="1"/>
      <c r="D29" s="1"/>
      <c r="E29" s="1"/>
      <c r="F29" s="1"/>
      <c r="G29" s="1"/>
      <c r="H29" s="1"/>
      <c r="I29" s="1"/>
      <c r="J29" s="1"/>
      <c r="K29" s="1"/>
      <c r="L29" s="1"/>
      <c r="M29" s="1"/>
      <c r="N29" s="11"/>
      <c r="O29" s="11"/>
      <c r="P29" s="11"/>
      <c r="Q29" s="11"/>
      <c r="X29" s="23"/>
      <c r="AG29" s="14">
        <v>2017</v>
      </c>
      <c r="AH29" s="14">
        <v>5</v>
      </c>
      <c r="AI29" s="16">
        <v>335.87</v>
      </c>
      <c r="AJ29" s="1">
        <v>268.22399999999999</v>
      </c>
    </row>
    <row r="30" spans="1:36" ht="15" x14ac:dyDescent="0.25">
      <c r="A30" s="9">
        <v>2024</v>
      </c>
      <c r="B30" s="1"/>
      <c r="C30" s="1"/>
      <c r="D30" s="1"/>
      <c r="E30" s="1"/>
      <c r="F30" s="1"/>
      <c r="G30" s="1"/>
      <c r="H30" s="1"/>
      <c r="I30" s="1"/>
      <c r="J30" s="1"/>
      <c r="K30" s="1"/>
      <c r="L30" s="1"/>
      <c r="M30" s="1"/>
      <c r="N30" s="11"/>
      <c r="O30" s="11"/>
      <c r="P30" s="11"/>
      <c r="Q30" s="11"/>
      <c r="X30" s="23"/>
      <c r="AG30" s="14">
        <v>2017</v>
      </c>
      <c r="AH30" s="14">
        <v>6</v>
      </c>
      <c r="AI30" s="16">
        <v>257.505</v>
      </c>
      <c r="AJ30" s="1">
        <v>256.66699999999997</v>
      </c>
    </row>
    <row r="31" spans="1:36" ht="15" x14ac:dyDescent="0.25">
      <c r="A31" s="9">
        <v>2025</v>
      </c>
      <c r="B31" s="1"/>
      <c r="C31" s="1"/>
      <c r="D31" s="1"/>
      <c r="E31" s="1"/>
      <c r="F31" s="1"/>
      <c r="G31" s="1"/>
      <c r="H31" s="1"/>
      <c r="I31" s="1"/>
      <c r="J31" s="1"/>
      <c r="K31" s="1"/>
      <c r="L31" s="1"/>
      <c r="M31" s="1"/>
      <c r="N31" s="11"/>
      <c r="O31" s="11"/>
      <c r="P31" s="11"/>
      <c r="Q31" s="11"/>
      <c r="X31" s="23"/>
      <c r="AG31" s="14">
        <v>2017</v>
      </c>
      <c r="AH31" s="14">
        <v>7</v>
      </c>
      <c r="AI31" s="16">
        <v>350.995</v>
      </c>
      <c r="AJ31" s="1">
        <v>227.9</v>
      </c>
    </row>
    <row r="32" spans="1:36" ht="15" x14ac:dyDescent="0.25">
      <c r="A32" s="7"/>
      <c r="N32" s="19"/>
      <c r="O32" s="19"/>
      <c r="P32" s="19"/>
      <c r="Q32" s="19"/>
      <c r="X32" s="23"/>
      <c r="AG32" s="14">
        <v>2017</v>
      </c>
      <c r="AH32" s="14">
        <v>8</v>
      </c>
      <c r="AI32" s="16">
        <v>233.315</v>
      </c>
      <c r="AJ32" s="1">
        <v>242.827</v>
      </c>
    </row>
    <row r="33" spans="1:36" ht="15" x14ac:dyDescent="0.25">
      <c r="A33" s="9" t="s">
        <v>18</v>
      </c>
      <c r="B33" s="46">
        <f t="shared" ref="B33:N33" si="4">AVERAGE(B21:B31)</f>
        <v>41.805000000000007</v>
      </c>
      <c r="C33" s="46">
        <f t="shared" si="4"/>
        <v>10.520000000000001</v>
      </c>
      <c r="D33" s="46">
        <f t="shared" si="4"/>
        <v>28.087142857142858</v>
      </c>
      <c r="E33" s="46">
        <f t="shared" si="4"/>
        <v>126.05428571428573</v>
      </c>
      <c r="F33" s="46">
        <f t="shared" si="4"/>
        <v>255.64142857142861</v>
      </c>
      <c r="G33" s="46">
        <f t="shared" si="4"/>
        <v>275.2716666666667</v>
      </c>
      <c r="H33" s="46">
        <f t="shared" si="4"/>
        <v>247.16428571428574</v>
      </c>
      <c r="I33" s="46">
        <f t="shared" si="4"/>
        <v>235.22285714285712</v>
      </c>
      <c r="J33" s="46">
        <f t="shared" si="4"/>
        <v>281.05857142857144</v>
      </c>
      <c r="K33" s="46">
        <f t="shared" si="4"/>
        <v>364.90571428571423</v>
      </c>
      <c r="L33" s="46">
        <f t="shared" si="4"/>
        <v>398.55500000000001</v>
      </c>
      <c r="M33" s="46">
        <f t="shared" si="4"/>
        <v>155.93499999999997</v>
      </c>
      <c r="N33" s="8">
        <f t="shared" si="4"/>
        <v>2586.5749999999998</v>
      </c>
      <c r="O33" s="20"/>
      <c r="P33" s="20"/>
      <c r="Q33" s="20"/>
      <c r="X33" s="23"/>
      <c r="AG33" s="14">
        <v>2017</v>
      </c>
      <c r="AH33" s="14">
        <v>9</v>
      </c>
      <c r="AI33" s="16">
        <v>192.89999999999998</v>
      </c>
      <c r="AJ33" s="1">
        <v>178.90799999999999</v>
      </c>
    </row>
    <row r="34" spans="1:36" ht="15" x14ac:dyDescent="0.25">
      <c r="A34" s="118" t="s">
        <v>186</v>
      </c>
      <c r="U34" s="64"/>
      <c r="V34" s="44"/>
      <c r="W34" s="44"/>
      <c r="X34" s="23"/>
      <c r="Y34" s="45"/>
      <c r="Z34" s="45"/>
      <c r="AG34" s="14">
        <v>2017</v>
      </c>
      <c r="AH34" s="14">
        <v>10</v>
      </c>
      <c r="AI34" s="16">
        <v>355.37</v>
      </c>
      <c r="AJ34" s="1">
        <v>164.69</v>
      </c>
    </row>
    <row r="35" spans="1:36" ht="15" x14ac:dyDescent="0.25">
      <c r="U35" s="64"/>
      <c r="V35" s="44"/>
      <c r="W35" s="44"/>
      <c r="X35" s="23"/>
      <c r="Y35" s="45"/>
      <c r="Z35" s="45"/>
      <c r="AG35" s="14">
        <v>2017</v>
      </c>
      <c r="AH35" s="14">
        <v>11</v>
      </c>
      <c r="AI35" s="16">
        <v>500.88</v>
      </c>
      <c r="AJ35" s="1">
        <v>437.89600000000002</v>
      </c>
    </row>
    <row r="36" spans="1:36" ht="15.75" x14ac:dyDescent="0.25">
      <c r="A36" s="12" t="s">
        <v>156</v>
      </c>
      <c r="N36" s="17"/>
      <c r="O36" s="17"/>
      <c r="P36" s="17"/>
      <c r="Q36" s="17"/>
      <c r="U36" s="64"/>
      <c r="V36" s="44"/>
      <c r="W36" s="44"/>
      <c r="X36" s="23"/>
      <c r="Y36" s="45"/>
      <c r="Z36" s="45"/>
      <c r="AG36" s="14">
        <v>2017</v>
      </c>
      <c r="AH36" s="14">
        <v>12</v>
      </c>
      <c r="AI36" s="26">
        <v>312.29499999999996</v>
      </c>
      <c r="AJ36" s="1">
        <v>280.762</v>
      </c>
    </row>
    <row r="37" spans="1:36" ht="15.75" x14ac:dyDescent="0.25">
      <c r="A37" s="4" t="s">
        <v>15</v>
      </c>
      <c r="B37" s="5" t="s">
        <v>2</v>
      </c>
      <c r="C37" s="5" t="s">
        <v>3</v>
      </c>
      <c r="D37" s="5" t="s">
        <v>4</v>
      </c>
      <c r="E37" s="5" t="s">
        <v>5</v>
      </c>
      <c r="F37" s="5" t="s">
        <v>6</v>
      </c>
      <c r="G37" s="5" t="s">
        <v>16</v>
      </c>
      <c r="H37" s="5" t="s">
        <v>17</v>
      </c>
      <c r="I37" s="5" t="s">
        <v>7</v>
      </c>
      <c r="J37" s="5" t="s">
        <v>8</v>
      </c>
      <c r="K37" s="5" t="s">
        <v>9</v>
      </c>
      <c r="L37" s="5" t="s">
        <v>10</v>
      </c>
      <c r="M37" s="5" t="s">
        <v>11</v>
      </c>
      <c r="N37" s="6" t="s">
        <v>27</v>
      </c>
      <c r="O37" s="6" t="s">
        <v>88</v>
      </c>
      <c r="P37" s="6" t="s">
        <v>89</v>
      </c>
      <c r="Q37" s="109" t="s">
        <v>172</v>
      </c>
      <c r="U37" s="64"/>
      <c r="V37" s="44"/>
      <c r="W37" s="44"/>
      <c r="X37" s="23"/>
      <c r="Y37" s="45"/>
      <c r="Z37" s="45"/>
      <c r="AG37" s="14">
        <v>2018</v>
      </c>
      <c r="AH37" s="14">
        <v>1</v>
      </c>
      <c r="AI37" s="26">
        <v>136.65</v>
      </c>
      <c r="AJ37" s="1">
        <v>295.75700000000001</v>
      </c>
    </row>
    <row r="38" spans="1:36" ht="15" x14ac:dyDescent="0.25">
      <c r="A38" s="9">
        <v>2009</v>
      </c>
      <c r="B38" s="107">
        <v>42.146557540000003</v>
      </c>
      <c r="C38" s="107">
        <v>38.563492850000003</v>
      </c>
      <c r="D38" s="107">
        <v>37.619851099999998</v>
      </c>
      <c r="E38" s="107">
        <v>48.44037557</v>
      </c>
      <c r="F38" s="107">
        <v>138.7693304</v>
      </c>
      <c r="G38" s="107">
        <v>377.90608151999999</v>
      </c>
      <c r="H38" s="107">
        <v>285.86063987</v>
      </c>
      <c r="I38" s="60">
        <v>349</v>
      </c>
      <c r="J38" s="60">
        <v>100</v>
      </c>
      <c r="K38" s="60">
        <v>305</v>
      </c>
      <c r="L38" s="60">
        <v>449</v>
      </c>
      <c r="M38" s="60">
        <v>117</v>
      </c>
      <c r="N38" s="102">
        <f t="shared" ref="N38" si="5">SUM(B38:M38)</f>
        <v>2289.3063288499998</v>
      </c>
      <c r="O38" s="102">
        <f t="shared" ref="O38" si="6">100*(1-($N$33-N38)/$N$33)</f>
        <v>88.507247184017473</v>
      </c>
      <c r="P38" s="102">
        <f>SUM(B38:K38)</f>
        <v>1723.30632885</v>
      </c>
      <c r="Q38" s="110">
        <f t="shared" ref="Q38" si="7">RANK(P38,P$37:P$54,0)</f>
        <v>10</v>
      </c>
      <c r="U38" s="64"/>
      <c r="V38" s="44"/>
      <c r="W38" s="44"/>
      <c r="X38" s="23"/>
      <c r="Y38" s="45"/>
      <c r="Z38" s="45"/>
      <c r="AG38" s="14">
        <v>2018</v>
      </c>
      <c r="AH38" s="14">
        <v>2</v>
      </c>
      <c r="AI38" s="16">
        <v>1.02</v>
      </c>
      <c r="AJ38" s="1">
        <v>6.6680000000000001</v>
      </c>
    </row>
    <row r="39" spans="1:36" ht="15" x14ac:dyDescent="0.25">
      <c r="A39" s="9">
        <v>2010</v>
      </c>
      <c r="B39" s="60">
        <v>0</v>
      </c>
      <c r="C39" s="60">
        <v>42</v>
      </c>
      <c r="D39" s="60">
        <v>8</v>
      </c>
      <c r="E39" s="60">
        <v>122</v>
      </c>
      <c r="F39" s="60">
        <v>121</v>
      </c>
      <c r="G39" s="60">
        <v>298</v>
      </c>
      <c r="H39" s="60">
        <v>400</v>
      </c>
      <c r="I39" s="60">
        <v>351</v>
      </c>
      <c r="J39" s="60">
        <v>146</v>
      </c>
      <c r="K39" s="60">
        <v>372</v>
      </c>
      <c r="L39" s="60">
        <v>586</v>
      </c>
      <c r="M39" s="60">
        <v>1083.164</v>
      </c>
      <c r="N39" s="102">
        <f t="shared" ref="N39:N40" si="8">SUM(B39:M39)</f>
        <v>3529.1639999999998</v>
      </c>
      <c r="O39" s="102">
        <f t="shared" ref="O39:O40" si="9">100*(1-($N$33-N39)/$N$33)</f>
        <v>136.44158781400114</v>
      </c>
      <c r="P39" s="102">
        <f t="shared" ref="P39:P50" si="10">SUM(B39:K39)</f>
        <v>1860</v>
      </c>
      <c r="Q39" s="110">
        <f t="shared" ref="Q39:Q50" si="11">RANK(P39,P$37:P$54,0)</f>
        <v>8</v>
      </c>
      <c r="U39" s="64"/>
      <c r="V39" s="45"/>
      <c r="W39" s="45"/>
      <c r="X39" s="23"/>
      <c r="Y39" s="45"/>
      <c r="Z39" s="45"/>
      <c r="AG39" s="14">
        <v>2018</v>
      </c>
      <c r="AH39" s="14">
        <v>3</v>
      </c>
      <c r="AI39" s="16">
        <v>80.775000000000006</v>
      </c>
      <c r="AJ39" s="1">
        <v>124.84099999999999</v>
      </c>
    </row>
    <row r="40" spans="1:36" ht="15" x14ac:dyDescent="0.25">
      <c r="A40" s="9">
        <v>2011</v>
      </c>
      <c r="B40" s="60">
        <v>122</v>
      </c>
      <c r="C40" s="60">
        <v>100</v>
      </c>
      <c r="D40" s="60">
        <v>36</v>
      </c>
      <c r="E40" s="60">
        <v>126</v>
      </c>
      <c r="F40" s="60">
        <v>242</v>
      </c>
      <c r="G40" s="60">
        <v>168</v>
      </c>
      <c r="H40" s="60">
        <v>496</v>
      </c>
      <c r="I40" s="60">
        <v>187</v>
      </c>
      <c r="J40" s="60">
        <v>259</v>
      </c>
      <c r="K40" s="60">
        <v>388</v>
      </c>
      <c r="L40" s="60">
        <v>828</v>
      </c>
      <c r="M40" s="60">
        <v>446</v>
      </c>
      <c r="N40" s="102">
        <f t="shared" si="8"/>
        <v>3398</v>
      </c>
      <c r="O40" s="102">
        <f t="shared" si="9"/>
        <v>131.37063491296405</v>
      </c>
      <c r="P40" s="102">
        <f t="shared" si="10"/>
        <v>2124</v>
      </c>
      <c r="Q40" s="110">
        <f t="shared" si="11"/>
        <v>2</v>
      </c>
      <c r="U40" s="64"/>
      <c r="V40" s="45"/>
      <c r="W40" s="45"/>
      <c r="X40" s="23"/>
      <c r="Y40" s="45"/>
      <c r="Z40" s="45"/>
      <c r="AG40" s="14">
        <v>2018</v>
      </c>
      <c r="AH40" s="14">
        <v>4</v>
      </c>
      <c r="AI40" s="16">
        <v>172.465</v>
      </c>
      <c r="AJ40" s="1">
        <v>34.924999999999997</v>
      </c>
    </row>
    <row r="41" spans="1:36" ht="15" x14ac:dyDescent="0.25">
      <c r="A41" s="9">
        <v>2012</v>
      </c>
      <c r="B41" s="60">
        <v>5</v>
      </c>
      <c r="C41" s="60">
        <v>14</v>
      </c>
      <c r="D41" s="60">
        <v>51</v>
      </c>
      <c r="E41" s="60">
        <v>170</v>
      </c>
      <c r="F41" s="60">
        <v>310</v>
      </c>
      <c r="G41" s="60">
        <v>226</v>
      </c>
      <c r="H41" s="60">
        <v>349</v>
      </c>
      <c r="I41" s="60">
        <v>389</v>
      </c>
      <c r="J41" s="27">
        <v>158.72054234999999</v>
      </c>
      <c r="K41" s="60">
        <v>231</v>
      </c>
      <c r="L41" s="60">
        <v>519</v>
      </c>
      <c r="M41" s="60">
        <v>352</v>
      </c>
      <c r="N41" s="102">
        <f t="shared" ref="N41" si="12">SUM(B41:M41)</f>
        <v>2774.72054235</v>
      </c>
      <c r="O41" s="102">
        <f t="shared" ref="O41" si="13">100*(1-($N$33-N41)/$N$33)</f>
        <v>107.27392564878267</v>
      </c>
      <c r="P41" s="102">
        <f t="shared" si="10"/>
        <v>1903.72054235</v>
      </c>
      <c r="Q41" s="110">
        <f t="shared" si="11"/>
        <v>6</v>
      </c>
      <c r="U41" s="64"/>
      <c r="V41" s="45"/>
      <c r="W41" s="45"/>
      <c r="X41" s="23"/>
      <c r="Y41" s="45"/>
      <c r="Z41" s="45"/>
      <c r="AG41" s="14">
        <v>2018</v>
      </c>
      <c r="AH41" s="14">
        <v>5</v>
      </c>
      <c r="AI41" s="16">
        <v>217.42500000000001</v>
      </c>
      <c r="AJ41" s="1">
        <v>447.04599999999999</v>
      </c>
    </row>
    <row r="42" spans="1:36" ht="15" x14ac:dyDescent="0.25">
      <c r="A42" s="9">
        <v>2013</v>
      </c>
      <c r="B42" s="60">
        <v>5</v>
      </c>
      <c r="C42" s="60">
        <v>34</v>
      </c>
      <c r="D42" s="60">
        <v>59</v>
      </c>
      <c r="E42" s="60">
        <v>142</v>
      </c>
      <c r="F42" s="60">
        <v>357</v>
      </c>
      <c r="G42" s="60">
        <v>289</v>
      </c>
      <c r="H42" s="60">
        <v>272</v>
      </c>
      <c r="I42" s="60">
        <v>280</v>
      </c>
      <c r="J42" s="60">
        <v>241</v>
      </c>
      <c r="K42" s="60">
        <v>283</v>
      </c>
      <c r="L42" s="60">
        <v>231</v>
      </c>
      <c r="M42" s="60">
        <v>152</v>
      </c>
      <c r="N42" s="102">
        <f t="shared" ref="N42:N44" si="14">SUM(B42:M42)</f>
        <v>2345</v>
      </c>
      <c r="O42" s="102">
        <f t="shared" ref="O42:O44" si="15">100*(1-($N$33-N42)/$N$33)</f>
        <v>90.66042933222505</v>
      </c>
      <c r="P42" s="102">
        <f t="shared" si="10"/>
        <v>1962</v>
      </c>
      <c r="Q42" s="110">
        <f t="shared" si="11"/>
        <v>5</v>
      </c>
      <c r="U42" s="64"/>
      <c r="V42" s="45"/>
      <c r="W42" s="45"/>
      <c r="X42" s="23"/>
      <c r="Y42" s="45"/>
      <c r="Z42" s="45"/>
      <c r="AG42" s="14">
        <v>2018</v>
      </c>
      <c r="AH42" s="14">
        <v>6</v>
      </c>
      <c r="AI42" s="16"/>
      <c r="AJ42" s="1"/>
    </row>
    <row r="43" spans="1:36" ht="15" x14ac:dyDescent="0.25">
      <c r="A43" s="9">
        <v>2014</v>
      </c>
      <c r="B43" s="60">
        <v>19</v>
      </c>
      <c r="C43" s="60">
        <v>1</v>
      </c>
      <c r="D43" s="60">
        <v>48</v>
      </c>
      <c r="E43" s="60">
        <v>86</v>
      </c>
      <c r="F43" s="60">
        <v>311</v>
      </c>
      <c r="G43" s="60">
        <v>215</v>
      </c>
      <c r="H43" s="60">
        <v>151</v>
      </c>
      <c r="I43" s="60">
        <v>270</v>
      </c>
      <c r="J43" s="60">
        <v>216</v>
      </c>
      <c r="K43" s="60">
        <v>295</v>
      </c>
      <c r="L43" s="60">
        <v>503</v>
      </c>
      <c r="M43" s="60">
        <v>220</v>
      </c>
      <c r="N43" s="102">
        <f t="shared" si="14"/>
        <v>2335</v>
      </c>
      <c r="O43" s="102">
        <f t="shared" si="15"/>
        <v>90.273817693281671</v>
      </c>
      <c r="P43" s="102">
        <f t="shared" si="10"/>
        <v>1612</v>
      </c>
      <c r="Q43" s="110">
        <f t="shared" si="11"/>
        <v>12</v>
      </c>
      <c r="U43" s="64"/>
      <c r="V43" s="45"/>
      <c r="W43" s="45"/>
      <c r="X43" s="23"/>
      <c r="Y43" s="45"/>
      <c r="Z43" s="45"/>
      <c r="AG43" s="14">
        <v>2018</v>
      </c>
      <c r="AH43" s="14">
        <v>7</v>
      </c>
      <c r="AI43" s="16">
        <v>261.745</v>
      </c>
      <c r="AJ43" s="1">
        <v>385.62099999999998</v>
      </c>
    </row>
    <row r="44" spans="1:36" ht="15" x14ac:dyDescent="0.25">
      <c r="A44" s="9">
        <v>2015</v>
      </c>
      <c r="B44" s="93">
        <v>35.655999999999999</v>
      </c>
      <c r="C44" s="1">
        <v>15.7</v>
      </c>
      <c r="D44" s="1">
        <f t="shared" ref="B44:M48" si="16">(D3+D21)/2</f>
        <v>18.5</v>
      </c>
      <c r="E44" s="1">
        <f t="shared" si="16"/>
        <v>62.66</v>
      </c>
      <c r="F44" s="1">
        <f t="shared" si="16"/>
        <v>136.69999999999999</v>
      </c>
      <c r="G44" s="1">
        <f t="shared" si="16"/>
        <v>151.45499999999998</v>
      </c>
      <c r="H44" s="1">
        <f t="shared" si="16"/>
        <v>150.95499999999998</v>
      </c>
      <c r="I44" s="1">
        <f t="shared" si="16"/>
        <v>123.075</v>
      </c>
      <c r="J44" s="1">
        <f t="shared" si="16"/>
        <v>263.18</v>
      </c>
      <c r="K44" s="1">
        <f t="shared" si="16"/>
        <v>275.85500000000002</v>
      </c>
      <c r="L44" s="1">
        <f t="shared" si="16"/>
        <v>170.82</v>
      </c>
      <c r="M44" s="1">
        <f t="shared" si="16"/>
        <v>96.584999999999994</v>
      </c>
      <c r="N44" s="102">
        <f t="shared" si="14"/>
        <v>1501.1410000000001</v>
      </c>
      <c r="O44" s="102">
        <f t="shared" si="15"/>
        <v>58.035858229512002</v>
      </c>
      <c r="P44" s="102">
        <f t="shared" si="10"/>
        <v>1233.7360000000001</v>
      </c>
      <c r="Q44" s="110">
        <f t="shared" si="11"/>
        <v>13</v>
      </c>
      <c r="U44" s="64"/>
      <c r="V44" s="45"/>
      <c r="W44" s="45"/>
      <c r="X44" s="23"/>
      <c r="Y44" s="45"/>
      <c r="Z44" s="45"/>
      <c r="AG44" s="14">
        <v>2018</v>
      </c>
      <c r="AH44" s="14">
        <v>8</v>
      </c>
      <c r="AI44" s="16">
        <v>176.15</v>
      </c>
      <c r="AJ44" s="1">
        <v>278.13</v>
      </c>
    </row>
    <row r="45" spans="1:36" ht="15" x14ac:dyDescent="0.25">
      <c r="A45" s="9">
        <v>2016</v>
      </c>
      <c r="B45" s="1">
        <f t="shared" si="16"/>
        <v>6.665</v>
      </c>
      <c r="C45" s="1">
        <f t="shared" si="16"/>
        <v>21.75</v>
      </c>
      <c r="D45" s="1">
        <f t="shared" si="16"/>
        <v>3.8949999999999996</v>
      </c>
      <c r="E45" s="1">
        <f t="shared" si="16"/>
        <v>139.06</v>
      </c>
      <c r="F45" s="1">
        <f t="shared" si="16"/>
        <v>343.89499999999998</v>
      </c>
      <c r="G45" s="1">
        <f t="shared" si="16"/>
        <v>270.64999999999998</v>
      </c>
      <c r="H45" s="1">
        <f t="shared" si="16"/>
        <v>231.22</v>
      </c>
      <c r="I45" s="1">
        <f t="shared" si="16"/>
        <v>241.19</v>
      </c>
      <c r="J45" s="1">
        <f t="shared" si="16"/>
        <v>289.23</v>
      </c>
      <c r="K45" s="1">
        <f t="shared" si="16"/>
        <v>463.78999999999996</v>
      </c>
      <c r="L45" s="1">
        <f t="shared" si="16"/>
        <v>919.72</v>
      </c>
      <c r="M45" s="1">
        <f t="shared" si="16"/>
        <v>159.66499999999999</v>
      </c>
      <c r="N45" s="102">
        <f>SUM(B45:M45)</f>
        <v>3090.73</v>
      </c>
      <c r="O45" s="102">
        <f>100*(1-($N$33-N45)/$N$33)</f>
        <v>119.4912190831505</v>
      </c>
      <c r="P45" s="102">
        <f t="shared" si="10"/>
        <v>2011.345</v>
      </c>
      <c r="Q45" s="110">
        <f t="shared" si="11"/>
        <v>4</v>
      </c>
      <c r="U45" s="64"/>
      <c r="V45" s="44"/>
      <c r="W45" s="44"/>
      <c r="X45" s="23"/>
      <c r="Y45" s="45"/>
      <c r="Z45" s="45"/>
      <c r="AG45" s="14">
        <v>2018</v>
      </c>
      <c r="AH45" s="14">
        <v>9</v>
      </c>
      <c r="AI45" s="16">
        <v>410.59000000000003</v>
      </c>
      <c r="AJ45" s="1">
        <v>260.72199999999998</v>
      </c>
    </row>
    <row r="46" spans="1:36" ht="15" x14ac:dyDescent="0.25">
      <c r="A46" s="9">
        <v>2017</v>
      </c>
      <c r="B46" s="1">
        <f t="shared" ref="B46:M50" si="17">(B5+B23)/2</f>
        <v>21.175000000000001</v>
      </c>
      <c r="C46" s="1">
        <f t="shared" si="17"/>
        <v>4.2949999999999999</v>
      </c>
      <c r="D46" s="1">
        <f t="shared" si="17"/>
        <v>22.725000000000001</v>
      </c>
      <c r="E46" s="1">
        <f t="shared" si="17"/>
        <v>111.49000000000001</v>
      </c>
      <c r="F46" s="1">
        <f t="shared" si="17"/>
        <v>335.87</v>
      </c>
      <c r="G46" s="1">
        <f t="shared" si="17"/>
        <v>257.505</v>
      </c>
      <c r="H46" s="1">
        <f t="shared" si="17"/>
        <v>350.995</v>
      </c>
      <c r="I46" s="1">
        <f t="shared" si="17"/>
        <v>233.315</v>
      </c>
      <c r="J46" s="1">
        <f t="shared" si="17"/>
        <v>192.89999999999998</v>
      </c>
      <c r="K46" s="1">
        <f t="shared" si="17"/>
        <v>355.37</v>
      </c>
      <c r="L46" s="1">
        <f t="shared" si="17"/>
        <v>500.88</v>
      </c>
      <c r="M46" s="1">
        <f t="shared" si="16"/>
        <v>312.29499999999996</v>
      </c>
      <c r="N46" s="102">
        <f t="shared" ref="N46" si="18">SUM(B46:M46)</f>
        <v>2698.8150000000001</v>
      </c>
      <c r="O46" s="102">
        <f>100*(1-($N$33-N46)/$N$33)</f>
        <v>104.33932903550063</v>
      </c>
      <c r="P46" s="102">
        <f t="shared" si="10"/>
        <v>1885.6399999999999</v>
      </c>
      <c r="Q46" s="110">
        <f t="shared" si="11"/>
        <v>7</v>
      </c>
      <c r="U46" s="64"/>
      <c r="V46" s="44"/>
      <c r="W46" s="44"/>
      <c r="X46" s="23"/>
      <c r="Y46" s="45"/>
      <c r="Z46" s="45"/>
      <c r="AG46" s="14">
        <v>2018</v>
      </c>
      <c r="AH46" s="14">
        <v>10</v>
      </c>
      <c r="AI46" s="16">
        <v>513.20499999999993</v>
      </c>
      <c r="AJ46" s="1">
        <v>436.25299999999999</v>
      </c>
    </row>
    <row r="47" spans="1:36" ht="15" x14ac:dyDescent="0.25">
      <c r="A47" s="9">
        <v>2018</v>
      </c>
      <c r="B47" s="1">
        <f t="shared" si="17"/>
        <v>136.65</v>
      </c>
      <c r="C47" s="3">
        <v>1.02</v>
      </c>
      <c r="D47" s="1">
        <v>80.775000000000006</v>
      </c>
      <c r="E47" s="1">
        <f t="shared" si="17"/>
        <v>172.465</v>
      </c>
      <c r="F47" s="1">
        <f t="shared" si="17"/>
        <v>217.42500000000001</v>
      </c>
      <c r="G47" s="107">
        <v>399</v>
      </c>
      <c r="H47" s="1">
        <f t="shared" si="17"/>
        <v>261.745</v>
      </c>
      <c r="I47" s="1">
        <f t="shared" si="17"/>
        <v>176.15</v>
      </c>
      <c r="J47" s="1">
        <f t="shared" si="17"/>
        <v>410.59000000000003</v>
      </c>
      <c r="K47" s="1">
        <f t="shared" si="17"/>
        <v>513.20499999999993</v>
      </c>
      <c r="L47" s="1">
        <f t="shared" si="17"/>
        <v>219.07499999999999</v>
      </c>
      <c r="M47" s="1">
        <f t="shared" si="16"/>
        <v>20.064999999999998</v>
      </c>
      <c r="N47" s="102">
        <f t="shared" ref="N47" si="19">SUM(B47:M47)</f>
        <v>2608.165</v>
      </c>
      <c r="O47" s="102">
        <f>100*(1-($N$33-N47)/$N$33)</f>
        <v>100.83469452847879</v>
      </c>
      <c r="P47" s="102">
        <f t="shared" si="10"/>
        <v>2369.0250000000001</v>
      </c>
      <c r="Q47" s="110">
        <f t="shared" si="11"/>
        <v>1</v>
      </c>
      <c r="U47" s="64"/>
      <c r="V47" s="44"/>
      <c r="W47" s="44"/>
      <c r="X47" s="23"/>
      <c r="Y47" s="45"/>
      <c r="Z47" s="45"/>
      <c r="AG47" s="14">
        <v>2018</v>
      </c>
      <c r="AH47" s="14">
        <v>11</v>
      </c>
      <c r="AI47" s="16">
        <v>219.07499999999999</v>
      </c>
      <c r="AJ47" s="1">
        <v>261.87</v>
      </c>
    </row>
    <row r="48" spans="1:36" ht="15" x14ac:dyDescent="0.25">
      <c r="A48" s="9">
        <v>2019</v>
      </c>
      <c r="B48" s="1">
        <f t="shared" si="17"/>
        <v>9.4</v>
      </c>
      <c r="C48" s="1">
        <f t="shared" si="17"/>
        <v>1.52</v>
      </c>
      <c r="D48" s="1">
        <f t="shared" si="17"/>
        <v>19.43</v>
      </c>
      <c r="E48" s="1">
        <f t="shared" si="17"/>
        <v>75.694999999999993</v>
      </c>
      <c r="F48" s="1">
        <f t="shared" si="17"/>
        <v>342.27</v>
      </c>
      <c r="G48" s="1">
        <f t="shared" si="17"/>
        <v>210.06</v>
      </c>
      <c r="H48" s="1">
        <f t="shared" si="17"/>
        <v>373.125</v>
      </c>
      <c r="I48" s="1">
        <f t="shared" si="17"/>
        <v>205.23500000000001</v>
      </c>
      <c r="J48" s="1">
        <v>206.75</v>
      </c>
      <c r="K48" s="1">
        <f t="shared" si="17"/>
        <v>398.78499999999997</v>
      </c>
      <c r="L48" s="1">
        <f t="shared" si="17"/>
        <v>247.77500000000001</v>
      </c>
      <c r="M48" s="1">
        <f t="shared" si="16"/>
        <v>160.91</v>
      </c>
      <c r="N48" s="102">
        <f t="shared" ref="N48" si="20">SUM(B48:M48)</f>
        <v>2250.9549999999999</v>
      </c>
      <c r="O48" s="102">
        <f>100*(1-($N$33-N48)/$N$33)</f>
        <v>87.024540173781944</v>
      </c>
      <c r="P48" s="102">
        <f t="shared" si="10"/>
        <v>1842.27</v>
      </c>
      <c r="Q48" s="110">
        <f t="shared" si="11"/>
        <v>9</v>
      </c>
      <c r="U48" s="43"/>
      <c r="V48" s="44"/>
      <c r="W48" s="44"/>
      <c r="X48" s="23"/>
      <c r="Y48" s="45"/>
      <c r="Z48" s="45"/>
      <c r="AG48" s="14">
        <v>2018</v>
      </c>
      <c r="AH48" s="14">
        <v>12</v>
      </c>
      <c r="AI48" s="16">
        <v>20.064999999999998</v>
      </c>
      <c r="AJ48" s="1">
        <v>19.809999999999999</v>
      </c>
    </row>
    <row r="49" spans="1:36" ht="15" x14ac:dyDescent="0.25">
      <c r="A49" s="9">
        <v>2020</v>
      </c>
      <c r="B49" s="1">
        <f t="shared" si="17"/>
        <v>59.055</v>
      </c>
      <c r="C49" s="1">
        <f t="shared" si="17"/>
        <v>14.984999999999999</v>
      </c>
      <c r="D49" s="1">
        <f t="shared" si="17"/>
        <v>9.0150000000000006</v>
      </c>
      <c r="E49" s="1">
        <f t="shared" si="17"/>
        <v>154.05000000000001</v>
      </c>
      <c r="F49" s="1">
        <f t="shared" si="17"/>
        <v>150.245</v>
      </c>
      <c r="G49" s="1">
        <f t="shared" si="17"/>
        <v>411.23</v>
      </c>
      <c r="H49" s="1">
        <f t="shared" si="17"/>
        <v>134.495</v>
      </c>
      <c r="I49" s="1">
        <f t="shared" si="17"/>
        <v>250.82999999999998</v>
      </c>
      <c r="J49" s="1">
        <f t="shared" si="17"/>
        <v>291.84500000000003</v>
      </c>
      <c r="K49" s="1">
        <f t="shared" si="17"/>
        <v>149.60500000000002</v>
      </c>
      <c r="L49" s="1">
        <f t="shared" si="17"/>
        <v>377.95499999999998</v>
      </c>
      <c r="M49" s="1">
        <f t="shared" si="17"/>
        <v>190.12</v>
      </c>
      <c r="N49" s="102">
        <f t="shared" ref="N49" si="21">SUM(B49:M49)</f>
        <v>2193.4299999999998</v>
      </c>
      <c r="O49" s="102">
        <f>100*(1-($N$33-N49)/$N$33)</f>
        <v>84.800556720760085</v>
      </c>
      <c r="P49" s="102">
        <f t="shared" si="10"/>
        <v>1625.355</v>
      </c>
      <c r="Q49" s="110">
        <f t="shared" si="11"/>
        <v>11</v>
      </c>
      <c r="U49" s="43"/>
      <c r="V49" s="44"/>
      <c r="W49" s="44"/>
      <c r="X49" s="23"/>
      <c r="Y49" s="45"/>
      <c r="Z49" s="45"/>
      <c r="AG49" s="14">
        <v>2019</v>
      </c>
      <c r="AH49" s="14">
        <v>1</v>
      </c>
      <c r="AI49" s="26">
        <v>9.4</v>
      </c>
      <c r="AJ49" s="127">
        <v>12.446</v>
      </c>
    </row>
    <row r="50" spans="1:36" ht="15" x14ac:dyDescent="0.25">
      <c r="A50" s="9">
        <v>2021</v>
      </c>
      <c r="B50" s="1">
        <f t="shared" si="17"/>
        <v>21.335000000000001</v>
      </c>
      <c r="C50" s="1">
        <f t="shared" si="17"/>
        <v>18.8</v>
      </c>
      <c r="D50" s="1">
        <f t="shared" si="17"/>
        <v>42.034999999999997</v>
      </c>
      <c r="E50" s="1">
        <f t="shared" si="17"/>
        <v>160.655</v>
      </c>
      <c r="F50" s="1">
        <f t="shared" si="17"/>
        <v>259.96500000000003</v>
      </c>
      <c r="G50" s="1">
        <f t="shared" si="17"/>
        <v>332.74</v>
      </c>
      <c r="H50" s="1">
        <f t="shared" si="17"/>
        <v>218.315</v>
      </c>
      <c r="I50" s="1">
        <f t="shared" si="17"/>
        <v>419.23500000000001</v>
      </c>
      <c r="J50" s="1">
        <f t="shared" si="17"/>
        <v>302.51</v>
      </c>
      <c r="K50" s="1">
        <f t="shared" si="17"/>
        <v>286.38499999999999</v>
      </c>
      <c r="L50" s="1"/>
      <c r="M50" s="1"/>
      <c r="N50" s="11"/>
      <c r="O50" s="11"/>
      <c r="P50" s="102">
        <f t="shared" si="10"/>
        <v>2061.9749999999999</v>
      </c>
      <c r="Q50" s="110">
        <f t="shared" si="11"/>
        <v>3</v>
      </c>
      <c r="U50" s="43"/>
      <c r="X50" s="23"/>
      <c r="AG50" s="14">
        <v>2019</v>
      </c>
      <c r="AH50" s="14">
        <v>2</v>
      </c>
      <c r="AI50" s="16">
        <v>1.52</v>
      </c>
      <c r="AJ50" s="127">
        <v>39.116</v>
      </c>
    </row>
    <row r="51" spans="1:36" ht="15" x14ac:dyDescent="0.25">
      <c r="A51" s="9">
        <v>2022</v>
      </c>
      <c r="B51" s="1"/>
      <c r="C51" s="1"/>
      <c r="D51" s="1"/>
      <c r="E51" s="1"/>
      <c r="F51" s="1"/>
      <c r="G51" s="1"/>
      <c r="H51" s="1"/>
      <c r="I51" s="1"/>
      <c r="J51" s="1"/>
      <c r="K51" s="1"/>
      <c r="L51" s="1"/>
      <c r="M51" s="1"/>
      <c r="N51" s="11"/>
      <c r="O51" s="11"/>
      <c r="P51" s="11"/>
      <c r="Q51" s="11"/>
      <c r="U51" s="43"/>
      <c r="X51" s="23"/>
      <c r="AG51" s="14">
        <v>2019</v>
      </c>
      <c r="AH51" s="14">
        <v>3</v>
      </c>
      <c r="AI51" s="26">
        <v>19.43</v>
      </c>
      <c r="AJ51" s="127">
        <v>0</v>
      </c>
    </row>
    <row r="52" spans="1:36" ht="15" x14ac:dyDescent="0.25">
      <c r="A52" s="9">
        <v>2023</v>
      </c>
      <c r="B52" s="1"/>
      <c r="C52" s="1"/>
      <c r="D52" s="1"/>
      <c r="E52" s="1"/>
      <c r="F52" s="1"/>
      <c r="G52" s="1"/>
      <c r="H52" s="1"/>
      <c r="I52" s="1"/>
      <c r="J52" s="1"/>
      <c r="K52" s="1"/>
      <c r="L52" s="1"/>
      <c r="M52" s="1"/>
      <c r="N52" s="11"/>
      <c r="O52" s="11"/>
      <c r="P52" s="11"/>
      <c r="Q52" s="11"/>
      <c r="U52" s="43"/>
      <c r="X52" s="23"/>
      <c r="AG52" s="14">
        <v>2019</v>
      </c>
      <c r="AH52" s="14">
        <v>4</v>
      </c>
      <c r="AI52" s="26">
        <v>75.694999999999993</v>
      </c>
      <c r="AJ52" s="127">
        <v>101.6</v>
      </c>
    </row>
    <row r="53" spans="1:36" ht="15" x14ac:dyDescent="0.25">
      <c r="A53" s="9">
        <v>2024</v>
      </c>
      <c r="B53" s="1"/>
      <c r="C53" s="1"/>
      <c r="D53" s="1"/>
      <c r="E53" s="1"/>
      <c r="F53" s="1"/>
      <c r="G53" s="1"/>
      <c r="H53" s="1"/>
      <c r="I53" s="1"/>
      <c r="J53" s="1"/>
      <c r="K53" s="1"/>
      <c r="L53" s="1"/>
      <c r="M53" s="1"/>
      <c r="N53" s="11"/>
      <c r="O53" s="11"/>
      <c r="P53" s="11"/>
      <c r="Q53" s="11"/>
      <c r="U53" s="43"/>
      <c r="X53" s="23"/>
      <c r="AG53" s="14">
        <v>2019</v>
      </c>
      <c r="AH53" s="14">
        <v>5</v>
      </c>
      <c r="AI53" s="26">
        <v>342.27</v>
      </c>
      <c r="AJ53" s="127">
        <v>264.41399999999999</v>
      </c>
    </row>
    <row r="54" spans="1:36" ht="15" x14ac:dyDescent="0.25">
      <c r="A54" s="9">
        <v>2025</v>
      </c>
      <c r="B54" s="1"/>
      <c r="C54" s="1"/>
      <c r="D54" s="1"/>
      <c r="E54" s="1"/>
      <c r="F54" s="1"/>
      <c r="G54" s="1"/>
      <c r="H54" s="1"/>
      <c r="I54" s="1"/>
      <c r="J54" s="1"/>
      <c r="K54" s="1"/>
      <c r="L54" s="1"/>
      <c r="M54" s="1"/>
      <c r="N54" s="11"/>
      <c r="O54" s="11"/>
      <c r="P54" s="11"/>
      <c r="Q54" s="11"/>
      <c r="X54" s="23"/>
      <c r="AG54" s="14">
        <v>2019</v>
      </c>
      <c r="AH54" s="14">
        <v>6</v>
      </c>
      <c r="AI54" s="14">
        <v>210.06</v>
      </c>
      <c r="AJ54" s="127">
        <v>229.23500000000001</v>
      </c>
    </row>
    <row r="55" spans="1:36" ht="15" x14ac:dyDescent="0.25">
      <c r="A55" s="7"/>
      <c r="N55" s="19"/>
      <c r="O55" s="19"/>
      <c r="P55" s="19"/>
      <c r="Q55" s="19"/>
      <c r="X55" s="23"/>
      <c r="AG55" s="14">
        <v>2019</v>
      </c>
      <c r="AH55" s="14">
        <v>7</v>
      </c>
      <c r="AI55" s="14">
        <v>373.125</v>
      </c>
      <c r="AJ55" s="127">
        <v>252.60300000000001</v>
      </c>
    </row>
    <row r="56" spans="1:36" ht="15" x14ac:dyDescent="0.25">
      <c r="A56" s="9" t="s">
        <v>18</v>
      </c>
      <c r="B56" s="46">
        <f t="shared" ref="B56:N56" si="22">AVERAGE(B38:B54)</f>
        <v>37.160196733846149</v>
      </c>
      <c r="C56" s="46">
        <f t="shared" si="22"/>
        <v>23.664114834615383</v>
      </c>
      <c r="D56" s="46">
        <f t="shared" si="22"/>
        <v>33.538065469230773</v>
      </c>
      <c r="E56" s="46">
        <f t="shared" si="22"/>
        <v>120.80887504384614</v>
      </c>
      <c r="F56" s="46">
        <f t="shared" si="22"/>
        <v>251.24148695384616</v>
      </c>
      <c r="G56" s="46">
        <f t="shared" si="22"/>
        <v>277.42662165538462</v>
      </c>
      <c r="H56" s="46">
        <f t="shared" si="22"/>
        <v>282.67004922076916</v>
      </c>
      <c r="I56" s="46">
        <f t="shared" si="22"/>
        <v>267.31</v>
      </c>
      <c r="J56" s="46">
        <f t="shared" si="22"/>
        <v>236.7481186423077</v>
      </c>
      <c r="K56" s="46">
        <f t="shared" si="22"/>
        <v>332.07653846153846</v>
      </c>
      <c r="L56" s="46">
        <f t="shared" si="22"/>
        <v>462.68541666666664</v>
      </c>
      <c r="M56" s="46">
        <f t="shared" si="22"/>
        <v>275.81699999999995</v>
      </c>
      <c r="N56" s="18">
        <f t="shared" si="22"/>
        <v>2584.5355725999998</v>
      </c>
      <c r="O56" s="20"/>
      <c r="P56" s="20">
        <f>AVERAGE(P38:P54)</f>
        <v>1862.6440670153845</v>
      </c>
      <c r="Q56" s="20"/>
      <c r="X56" s="23"/>
      <c r="AG56" s="14">
        <v>2019</v>
      </c>
      <c r="AH56" s="14">
        <v>8</v>
      </c>
      <c r="AI56" s="26">
        <v>205.23500000000001</v>
      </c>
      <c r="AJ56" s="127">
        <v>309.5</v>
      </c>
    </row>
    <row r="57" spans="1:36" ht="15" x14ac:dyDescent="0.25">
      <c r="A57" s="9" t="s">
        <v>19</v>
      </c>
      <c r="B57" s="47">
        <f t="shared" ref="B57:N57" si="23">STDEV(B38:B54)</f>
        <v>44.336121815434517</v>
      </c>
      <c r="C57" s="47">
        <f t="shared" si="23"/>
        <v>26.838419645810884</v>
      </c>
      <c r="D57" s="47">
        <f t="shared" si="23"/>
        <v>22.662400875581799</v>
      </c>
      <c r="E57" s="47">
        <f t="shared" si="23"/>
        <v>41.375913180947279</v>
      </c>
      <c r="F57" s="47">
        <f t="shared" si="23"/>
        <v>89.665716131050232</v>
      </c>
      <c r="G57" s="47">
        <f t="shared" si="23"/>
        <v>84.539044164635271</v>
      </c>
      <c r="H57" s="47">
        <f t="shared" si="23"/>
        <v>108.21210396437061</v>
      </c>
      <c r="I57" s="47">
        <f t="shared" si="23"/>
        <v>88.157809967882713</v>
      </c>
      <c r="J57" s="47">
        <f t="shared" si="23"/>
        <v>80.531623571188646</v>
      </c>
      <c r="K57" s="47">
        <f t="shared" si="23"/>
        <v>97.102651169278289</v>
      </c>
      <c r="L57" s="47">
        <f t="shared" si="23"/>
        <v>236.55863695977192</v>
      </c>
      <c r="M57" s="47">
        <f t="shared" si="23"/>
        <v>280.12124472806426</v>
      </c>
      <c r="N57" s="102">
        <f t="shared" si="23"/>
        <v>564.46736479349545</v>
      </c>
      <c r="O57" s="21"/>
      <c r="P57" s="21"/>
      <c r="Q57" s="21"/>
      <c r="X57" s="23"/>
      <c r="AG57" s="14">
        <v>2019</v>
      </c>
      <c r="AH57" s="14">
        <v>9</v>
      </c>
      <c r="AI57" s="16">
        <v>206.75</v>
      </c>
      <c r="AJ57" s="127">
        <v>196.279</v>
      </c>
    </row>
    <row r="58" spans="1:36" ht="15" x14ac:dyDescent="0.25">
      <c r="A58" s="9" t="s">
        <v>20</v>
      </c>
      <c r="B58" s="47">
        <f t="shared" ref="B58:M58" si="24">B57/B56*100</f>
        <v>119.31078334429917</v>
      </c>
      <c r="C58" s="47">
        <f t="shared" si="24"/>
        <v>113.41400189012012</v>
      </c>
      <c r="D58" s="47">
        <f t="shared" si="24"/>
        <v>67.572176744580688</v>
      </c>
      <c r="E58" s="47">
        <f t="shared" si="24"/>
        <v>34.249067517539906</v>
      </c>
      <c r="F58" s="47">
        <f t="shared" si="24"/>
        <v>35.689056460457145</v>
      </c>
      <c r="G58" s="47">
        <f t="shared" si="24"/>
        <v>30.472578175878329</v>
      </c>
      <c r="H58" s="47">
        <f t="shared" si="24"/>
        <v>38.282125843426549</v>
      </c>
      <c r="I58" s="47">
        <f t="shared" si="24"/>
        <v>32.979615415765487</v>
      </c>
      <c r="J58" s="47">
        <f t="shared" si="24"/>
        <v>34.015739610949275</v>
      </c>
      <c r="K58" s="47">
        <f t="shared" si="24"/>
        <v>29.241045338264644</v>
      </c>
      <c r="L58" s="47">
        <f t="shared" si="24"/>
        <v>51.127316409498235</v>
      </c>
      <c r="M58" s="47">
        <f t="shared" si="24"/>
        <v>101.56054366774502</v>
      </c>
      <c r="N58" s="102">
        <f>N57/N56*100</f>
        <v>21.840185555103453</v>
      </c>
      <c r="O58" s="21"/>
      <c r="P58" s="21"/>
      <c r="Q58" s="21"/>
      <c r="X58" s="23"/>
      <c r="AG58" s="14">
        <v>2019</v>
      </c>
      <c r="AH58" s="14">
        <v>10</v>
      </c>
      <c r="AI58" s="26">
        <v>398.78499999999997</v>
      </c>
      <c r="AJ58" s="127">
        <v>237.87100000000001</v>
      </c>
    </row>
    <row r="59" spans="1:36" ht="15" x14ac:dyDescent="0.25">
      <c r="A59" s="9" t="s">
        <v>21</v>
      </c>
      <c r="B59" s="47">
        <f t="shared" ref="B59:N59" si="25">MIN(B38:B54)</f>
        <v>0</v>
      </c>
      <c r="C59" s="47">
        <f t="shared" si="25"/>
        <v>1</v>
      </c>
      <c r="D59" s="47">
        <f t="shared" si="25"/>
        <v>3.8949999999999996</v>
      </c>
      <c r="E59" s="47">
        <f t="shared" si="25"/>
        <v>48.44037557</v>
      </c>
      <c r="F59" s="47">
        <f t="shared" si="25"/>
        <v>121</v>
      </c>
      <c r="G59" s="47">
        <f t="shared" si="25"/>
        <v>151.45499999999998</v>
      </c>
      <c r="H59" s="47">
        <f t="shared" si="25"/>
        <v>134.495</v>
      </c>
      <c r="I59" s="47">
        <f t="shared" si="25"/>
        <v>123.075</v>
      </c>
      <c r="J59" s="47">
        <f t="shared" si="25"/>
        <v>100</v>
      </c>
      <c r="K59" s="47">
        <f t="shared" si="25"/>
        <v>149.60500000000002</v>
      </c>
      <c r="L59" s="47">
        <f t="shared" si="25"/>
        <v>170.82</v>
      </c>
      <c r="M59" s="47">
        <f t="shared" si="25"/>
        <v>20.064999999999998</v>
      </c>
      <c r="N59" s="102">
        <f t="shared" si="25"/>
        <v>1501.1410000000001</v>
      </c>
      <c r="O59" s="21"/>
      <c r="P59" s="21"/>
      <c r="Q59" s="21"/>
      <c r="X59" s="23"/>
      <c r="AG59" s="14">
        <v>2019</v>
      </c>
      <c r="AH59" s="14">
        <v>11</v>
      </c>
      <c r="AI59" s="26">
        <v>247.77500000000001</v>
      </c>
      <c r="AJ59" s="127">
        <v>260.98599999999999</v>
      </c>
    </row>
    <row r="60" spans="1:36" ht="15" x14ac:dyDescent="0.25">
      <c r="A60" s="9" t="s">
        <v>22</v>
      </c>
      <c r="B60" s="47">
        <f t="shared" ref="B60:N60" si="26">MAX(B38:B54)</f>
        <v>136.65</v>
      </c>
      <c r="C60" s="47">
        <f t="shared" si="26"/>
        <v>100</v>
      </c>
      <c r="D60" s="47">
        <f t="shared" si="26"/>
        <v>80.775000000000006</v>
      </c>
      <c r="E60" s="47">
        <f t="shared" si="26"/>
        <v>172.465</v>
      </c>
      <c r="F60" s="47">
        <f t="shared" si="26"/>
        <v>357</v>
      </c>
      <c r="G60" s="47">
        <f t="shared" si="26"/>
        <v>411.23</v>
      </c>
      <c r="H60" s="47">
        <f t="shared" si="26"/>
        <v>496</v>
      </c>
      <c r="I60" s="47">
        <f t="shared" si="26"/>
        <v>419.23500000000001</v>
      </c>
      <c r="J60" s="47">
        <f t="shared" si="26"/>
        <v>410.59000000000003</v>
      </c>
      <c r="K60" s="47">
        <f t="shared" si="26"/>
        <v>513.20499999999993</v>
      </c>
      <c r="L60" s="47">
        <f t="shared" si="26"/>
        <v>919.72</v>
      </c>
      <c r="M60" s="47">
        <f t="shared" si="26"/>
        <v>1083.164</v>
      </c>
      <c r="N60" s="102">
        <f t="shared" si="26"/>
        <v>3529.1639999999998</v>
      </c>
      <c r="O60" s="21"/>
      <c r="P60" s="21"/>
      <c r="Q60" s="21"/>
      <c r="X60" s="23"/>
      <c r="AG60" s="14">
        <v>2019</v>
      </c>
      <c r="AH60" s="14">
        <v>12</v>
      </c>
      <c r="AI60" s="26">
        <v>160.91</v>
      </c>
      <c r="AJ60" s="127">
        <v>434.721</v>
      </c>
    </row>
    <row r="61" spans="1:36" ht="15" x14ac:dyDescent="0.25">
      <c r="A61" s="9" t="s">
        <v>23</v>
      </c>
      <c r="B61" s="47">
        <f t="shared" ref="B61:N61" si="27">QUARTILE(B38:B54,1)</f>
        <v>6.665</v>
      </c>
      <c r="C61" s="47">
        <f t="shared" si="27"/>
        <v>4.2949999999999999</v>
      </c>
      <c r="D61" s="47">
        <f t="shared" si="27"/>
        <v>18.5</v>
      </c>
      <c r="E61" s="47">
        <f t="shared" si="27"/>
        <v>86</v>
      </c>
      <c r="F61" s="47">
        <f t="shared" si="27"/>
        <v>150.245</v>
      </c>
      <c r="G61" s="47">
        <f t="shared" si="27"/>
        <v>215</v>
      </c>
      <c r="H61" s="47">
        <f t="shared" si="27"/>
        <v>218.315</v>
      </c>
      <c r="I61" s="47">
        <f t="shared" si="27"/>
        <v>205.23500000000001</v>
      </c>
      <c r="J61" s="47">
        <f t="shared" si="27"/>
        <v>192.89999999999998</v>
      </c>
      <c r="K61" s="47">
        <f t="shared" si="27"/>
        <v>283</v>
      </c>
      <c r="L61" s="47">
        <f t="shared" si="27"/>
        <v>243.58125000000001</v>
      </c>
      <c r="M61" s="47">
        <f t="shared" si="27"/>
        <v>143.25</v>
      </c>
      <c r="N61" s="102">
        <f t="shared" si="27"/>
        <v>2279.7184966374998</v>
      </c>
      <c r="O61" s="21"/>
      <c r="P61" s="21"/>
      <c r="Q61" s="21"/>
      <c r="X61" s="23"/>
      <c r="AG61" s="14">
        <v>2020</v>
      </c>
      <c r="AH61" s="14">
        <v>1</v>
      </c>
      <c r="AI61" s="26">
        <v>59.055</v>
      </c>
      <c r="AJ61" s="127">
        <v>47.12</v>
      </c>
    </row>
    <row r="62" spans="1:36" ht="15" x14ac:dyDescent="0.25">
      <c r="A62" s="9" t="s">
        <v>24</v>
      </c>
      <c r="B62" s="47">
        <f t="shared" ref="B62:N62" si="28">QUARTILE(B38:B54,2)</f>
        <v>21.175000000000001</v>
      </c>
      <c r="C62" s="47">
        <f t="shared" si="28"/>
        <v>15.7</v>
      </c>
      <c r="D62" s="47">
        <f t="shared" si="28"/>
        <v>36</v>
      </c>
      <c r="E62" s="47">
        <f t="shared" si="28"/>
        <v>126</v>
      </c>
      <c r="F62" s="47">
        <f t="shared" si="28"/>
        <v>259.96500000000003</v>
      </c>
      <c r="G62" s="47">
        <f t="shared" si="28"/>
        <v>270.64999999999998</v>
      </c>
      <c r="H62" s="47">
        <f t="shared" si="28"/>
        <v>272</v>
      </c>
      <c r="I62" s="47">
        <f t="shared" si="28"/>
        <v>250.82999999999998</v>
      </c>
      <c r="J62" s="47">
        <f t="shared" si="28"/>
        <v>241</v>
      </c>
      <c r="K62" s="47">
        <f t="shared" si="28"/>
        <v>305</v>
      </c>
      <c r="L62" s="47">
        <f t="shared" si="28"/>
        <v>474.94</v>
      </c>
      <c r="M62" s="47">
        <f t="shared" si="28"/>
        <v>175.51499999999999</v>
      </c>
      <c r="N62" s="102">
        <f t="shared" si="28"/>
        <v>2476.5825</v>
      </c>
      <c r="O62" s="21"/>
      <c r="P62" s="21"/>
      <c r="Q62" s="21"/>
      <c r="X62" s="23"/>
      <c r="AG62" s="14">
        <v>2020</v>
      </c>
      <c r="AH62" s="14">
        <v>2</v>
      </c>
      <c r="AI62" s="16">
        <v>14.984999999999999</v>
      </c>
      <c r="AJ62" s="127">
        <v>0.51</v>
      </c>
    </row>
    <row r="63" spans="1:36" ht="15" x14ac:dyDescent="0.25">
      <c r="A63" s="9" t="s">
        <v>25</v>
      </c>
      <c r="B63" s="47">
        <f t="shared" ref="B63:N63" si="29">QUARTILE(B38:B54,3)</f>
        <v>42.146557540000003</v>
      </c>
      <c r="C63" s="47">
        <f t="shared" si="29"/>
        <v>34</v>
      </c>
      <c r="D63" s="47">
        <f t="shared" si="29"/>
        <v>48</v>
      </c>
      <c r="E63" s="47">
        <f t="shared" si="29"/>
        <v>154.05000000000001</v>
      </c>
      <c r="F63" s="47">
        <f t="shared" si="29"/>
        <v>335.87</v>
      </c>
      <c r="G63" s="47">
        <f t="shared" si="29"/>
        <v>332.74</v>
      </c>
      <c r="H63" s="47">
        <f t="shared" si="29"/>
        <v>350.995</v>
      </c>
      <c r="I63" s="47">
        <f t="shared" si="29"/>
        <v>349</v>
      </c>
      <c r="J63" s="47">
        <f t="shared" si="29"/>
        <v>289.23</v>
      </c>
      <c r="K63" s="47">
        <f t="shared" si="29"/>
        <v>388</v>
      </c>
      <c r="L63" s="47">
        <f t="shared" si="29"/>
        <v>535.75</v>
      </c>
      <c r="M63" s="47">
        <f t="shared" si="29"/>
        <v>322.22124999999994</v>
      </c>
      <c r="N63" s="102">
        <f t="shared" si="29"/>
        <v>2853.7229067624999</v>
      </c>
      <c r="O63" s="21"/>
      <c r="P63" s="21"/>
      <c r="Q63" s="21"/>
      <c r="X63" s="23"/>
      <c r="AG63" s="14">
        <v>2020</v>
      </c>
      <c r="AH63" s="14">
        <v>3</v>
      </c>
      <c r="AI63" s="16">
        <v>9.0150000000000006</v>
      </c>
      <c r="AJ63" s="127">
        <v>12.19</v>
      </c>
    </row>
    <row r="64" spans="1:36" x14ac:dyDescent="0.2">
      <c r="A64" s="9" t="s">
        <v>189</v>
      </c>
      <c r="B64" s="46">
        <f>B50</f>
        <v>21.335000000000001</v>
      </c>
      <c r="C64" s="46">
        <f>B64+C50</f>
        <v>40.135000000000005</v>
      </c>
      <c r="D64" s="46">
        <f t="shared" ref="D64:G64" si="30">C64+D50</f>
        <v>82.17</v>
      </c>
      <c r="E64" s="46">
        <f t="shared" si="30"/>
        <v>242.82499999999999</v>
      </c>
      <c r="F64" s="46">
        <f t="shared" si="30"/>
        <v>502.79</v>
      </c>
      <c r="G64" s="46">
        <f t="shared" si="30"/>
        <v>835.53</v>
      </c>
      <c r="H64" s="46">
        <f t="shared" ref="H64" si="31">G64+H50</f>
        <v>1053.845</v>
      </c>
      <c r="I64" s="46">
        <f t="shared" ref="I64" si="32">H64+I50</f>
        <v>1473.08</v>
      </c>
      <c r="J64" s="46">
        <f t="shared" ref="J64:K64" si="33">I64+J50</f>
        <v>1775.59</v>
      </c>
      <c r="K64" s="46">
        <f t="shared" si="33"/>
        <v>2061.9749999999999</v>
      </c>
      <c r="L64" s="46"/>
      <c r="M64" s="46"/>
      <c r="O64" s="21"/>
      <c r="P64" s="21"/>
      <c r="Q64" s="21"/>
      <c r="X64" s="23"/>
      <c r="AG64" s="14">
        <v>2020</v>
      </c>
      <c r="AH64" s="14">
        <v>4</v>
      </c>
      <c r="AI64" s="16">
        <v>154.05000000000001</v>
      </c>
      <c r="AJ64" s="127">
        <v>82.55</v>
      </c>
    </row>
    <row r="65" spans="1:24" x14ac:dyDescent="0.2">
      <c r="A65" s="9" t="s">
        <v>172</v>
      </c>
      <c r="B65" s="113">
        <f>RANK(B50,B38:B53,0)</f>
        <v>6</v>
      </c>
      <c r="C65" s="113">
        <f>RANK(C50,C38:C53,0)</f>
        <v>6</v>
      </c>
      <c r="D65" s="113">
        <f t="shared" ref="D65:F65" si="34">RANK(D50,D38:D53,0)</f>
        <v>5</v>
      </c>
      <c r="E65" s="113">
        <f t="shared" si="34"/>
        <v>3</v>
      </c>
      <c r="F65" s="113">
        <f t="shared" si="34"/>
        <v>7</v>
      </c>
      <c r="G65" s="113">
        <f t="shared" ref="G65:J65" si="35">RANK(G50,G38:G53,0)</f>
        <v>4</v>
      </c>
      <c r="H65" s="113">
        <f t="shared" si="35"/>
        <v>10</v>
      </c>
      <c r="I65" s="113">
        <f t="shared" si="35"/>
        <v>1</v>
      </c>
      <c r="J65" s="113">
        <f t="shared" si="35"/>
        <v>2</v>
      </c>
      <c r="K65" s="113">
        <f t="shared" ref="K65" si="36">RANK(K50,K38:K53,0)</f>
        <v>9</v>
      </c>
      <c r="L65" s="113"/>
      <c r="M65" s="113"/>
      <c r="N65" s="104"/>
      <c r="O65" s="21"/>
      <c r="P65" s="21"/>
      <c r="Q65" s="21"/>
      <c r="X65" s="23"/>
    </row>
    <row r="66" spans="1:24" x14ac:dyDescent="0.2">
      <c r="A66" s="9" t="s">
        <v>92</v>
      </c>
      <c r="B66" s="46">
        <f>B56</f>
        <v>37.160196733846149</v>
      </c>
      <c r="C66" s="46">
        <f t="shared" ref="C66:F66" si="37">B66+C56</f>
        <v>60.824311568461532</v>
      </c>
      <c r="D66" s="46">
        <f t="shared" si="37"/>
        <v>94.362377037692312</v>
      </c>
      <c r="E66" s="46">
        <f t="shared" si="37"/>
        <v>215.17125208153846</v>
      </c>
      <c r="F66" s="46">
        <f t="shared" si="37"/>
        <v>466.41273903538462</v>
      </c>
      <c r="G66" s="46">
        <f t="shared" ref="G66" si="38">F66+G56</f>
        <v>743.83936069076924</v>
      </c>
      <c r="H66" s="46">
        <f t="shared" ref="H66" si="39">G66+H56</f>
        <v>1026.5094099115383</v>
      </c>
      <c r="I66" s="46">
        <f t="shared" ref="I66" si="40">H66+I56</f>
        <v>1293.8194099115383</v>
      </c>
      <c r="J66" s="46">
        <f t="shared" ref="J66" si="41">I66+J56</f>
        <v>1530.5675285538459</v>
      </c>
      <c r="K66" s="46">
        <f t="shared" ref="K66" si="42">J66+K56</f>
        <v>1862.6440670153843</v>
      </c>
      <c r="L66" s="46">
        <f t="shared" ref="L66" si="43">K66+L56</f>
        <v>2325.329483682051</v>
      </c>
      <c r="M66" s="46">
        <f t="shared" ref="M66" si="44">L66+M56</f>
        <v>2601.146483682051</v>
      </c>
      <c r="N66" s="46"/>
      <c r="O66" s="21"/>
      <c r="P66" s="21"/>
      <c r="Q66" s="21"/>
      <c r="X66" s="23"/>
    </row>
    <row r="67" spans="1:24" x14ac:dyDescent="0.2">
      <c r="A67" s="65" t="s">
        <v>175</v>
      </c>
      <c r="X67" s="23"/>
    </row>
    <row r="68" spans="1:24" x14ac:dyDescent="0.2">
      <c r="A68" s="94" t="s">
        <v>176</v>
      </c>
      <c r="X68" s="23"/>
    </row>
    <row r="69" spans="1:24" x14ac:dyDescent="0.2">
      <c r="X69" s="23"/>
    </row>
    <row r="70" spans="1:24" x14ac:dyDescent="0.2">
      <c r="X70" s="23"/>
    </row>
    <row r="71" spans="1:24" x14ac:dyDescent="0.2">
      <c r="X71" s="23"/>
    </row>
    <row r="72" spans="1:24" x14ac:dyDescent="0.2">
      <c r="X72" s="23"/>
    </row>
    <row r="73" spans="1:24" x14ac:dyDescent="0.2">
      <c r="X73" s="23"/>
    </row>
    <row r="74" spans="1:24" x14ac:dyDescent="0.2">
      <c r="X74" s="23"/>
    </row>
    <row r="75" spans="1:24" x14ac:dyDescent="0.2">
      <c r="X75" s="23"/>
    </row>
    <row r="76" spans="1:24" x14ac:dyDescent="0.2">
      <c r="X76" s="23"/>
    </row>
    <row r="77" spans="1:24" x14ac:dyDescent="0.2">
      <c r="X77" s="23"/>
    </row>
    <row r="78" spans="1:24" x14ac:dyDescent="0.2">
      <c r="X78" s="23"/>
    </row>
    <row r="79" spans="1:24" x14ac:dyDescent="0.2">
      <c r="X79" s="23"/>
    </row>
    <row r="80" spans="1:24" x14ac:dyDescent="0.2">
      <c r="X80" s="23"/>
    </row>
    <row r="81" spans="24:24" x14ac:dyDescent="0.2">
      <c r="X81" s="23"/>
    </row>
    <row r="190" spans="24:24" x14ac:dyDescent="0.2">
      <c r="X190" s="23"/>
    </row>
    <row r="191" spans="24:24" x14ac:dyDescent="0.2">
      <c r="X191" s="23"/>
    </row>
    <row r="192" spans="24:24" x14ac:dyDescent="0.2">
      <c r="X192" s="23"/>
    </row>
    <row r="193" spans="24:24" x14ac:dyDescent="0.2">
      <c r="X193" s="23"/>
    </row>
    <row r="194" spans="24:24" x14ac:dyDescent="0.2">
      <c r="X194" s="23"/>
    </row>
    <row r="195" spans="24:24" x14ac:dyDescent="0.2">
      <c r="X195" s="23"/>
    </row>
    <row r="196" spans="24:24" x14ac:dyDescent="0.2">
      <c r="X196" s="23"/>
    </row>
    <row r="197" spans="24:24" x14ac:dyDescent="0.2">
      <c r="X197" s="23"/>
    </row>
    <row r="198" spans="24:24" x14ac:dyDescent="0.2">
      <c r="X198" s="23"/>
    </row>
    <row r="199" spans="24:24" x14ac:dyDescent="0.2">
      <c r="X199" s="23"/>
    </row>
  </sheetData>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1"/>
  <sheetViews>
    <sheetView zoomScale="75" zoomScaleNormal="75" workbookViewId="0">
      <selection activeCell="K9" sqref="K9"/>
    </sheetView>
  </sheetViews>
  <sheetFormatPr defaultRowHeight="12.75" x14ac:dyDescent="0.2"/>
  <cols>
    <col min="2" max="13" width="9.140625" style="14"/>
  </cols>
  <sheetData>
    <row r="1" spans="1:14" ht="15.75" x14ac:dyDescent="0.25">
      <c r="A1" s="12" t="s">
        <v>26</v>
      </c>
    </row>
    <row r="2" spans="1:14"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row>
    <row r="3" spans="1:14" ht="15" x14ac:dyDescent="0.25">
      <c r="A3" s="9">
        <v>2015</v>
      </c>
      <c r="B3" s="16"/>
      <c r="C3" s="16"/>
      <c r="D3" s="16">
        <v>81.14</v>
      </c>
      <c r="E3" s="16">
        <v>84.08</v>
      </c>
      <c r="F3" s="16">
        <v>89.23</v>
      </c>
      <c r="G3" s="16">
        <v>88.11</v>
      </c>
      <c r="H3" s="16">
        <v>92.5</v>
      </c>
      <c r="I3" s="16">
        <v>92.95</v>
      </c>
      <c r="J3" s="16">
        <v>93.98</v>
      </c>
      <c r="K3" s="16">
        <v>92.44</v>
      </c>
      <c r="L3" s="16">
        <v>92.43</v>
      </c>
      <c r="M3" s="16">
        <v>89.68</v>
      </c>
      <c r="N3" s="18">
        <f t="shared" ref="N3:N8" si="0">AVERAGE(B3:M3)</f>
        <v>89.654000000000025</v>
      </c>
    </row>
    <row r="4" spans="1:14" ht="15" x14ac:dyDescent="0.25">
      <c r="A4" s="9">
        <v>2016</v>
      </c>
      <c r="B4" s="16">
        <v>82.9</v>
      </c>
      <c r="C4" s="16">
        <v>82.44</v>
      </c>
      <c r="D4" s="16">
        <v>84.25</v>
      </c>
      <c r="E4" s="16">
        <v>86</v>
      </c>
      <c r="F4" s="16">
        <v>91.92</v>
      </c>
      <c r="G4" s="16">
        <v>90.59</v>
      </c>
      <c r="H4" s="16">
        <v>94.65</v>
      </c>
      <c r="I4" s="16">
        <v>93.84</v>
      </c>
      <c r="J4" s="16">
        <v>93.2</v>
      </c>
      <c r="K4" s="16">
        <v>93.33</v>
      </c>
      <c r="L4" s="16">
        <v>95.32</v>
      </c>
      <c r="M4" s="16">
        <v>89.93</v>
      </c>
      <c r="N4" s="18">
        <f t="shared" si="0"/>
        <v>89.864166666666677</v>
      </c>
    </row>
    <row r="5" spans="1:14" ht="15" x14ac:dyDescent="0.25">
      <c r="A5" s="9">
        <v>2017</v>
      </c>
      <c r="B5" s="16">
        <v>82.82</v>
      </c>
      <c r="C5" s="16">
        <v>82.22</v>
      </c>
      <c r="D5" s="16">
        <v>82.85</v>
      </c>
      <c r="E5" s="16">
        <v>86.89</v>
      </c>
      <c r="F5" s="16">
        <v>93.8</v>
      </c>
      <c r="G5" s="16">
        <v>93.65</v>
      </c>
      <c r="H5" s="16">
        <v>96.62</v>
      </c>
      <c r="I5" s="16">
        <v>94.79</v>
      </c>
      <c r="J5" s="16">
        <v>93.55</v>
      </c>
      <c r="K5" s="16">
        <v>94.14</v>
      </c>
      <c r="L5" s="16">
        <v>96.56</v>
      </c>
      <c r="M5" s="16">
        <v>92.99</v>
      </c>
      <c r="N5" s="18">
        <f t="shared" si="0"/>
        <v>90.906666666666652</v>
      </c>
    </row>
    <row r="6" spans="1:14" ht="15" x14ac:dyDescent="0.25">
      <c r="A6" s="9">
        <v>2018</v>
      </c>
      <c r="B6" s="16">
        <v>93.98</v>
      </c>
      <c r="C6" s="16">
        <v>83.98</v>
      </c>
      <c r="D6" s="16">
        <v>87.2</v>
      </c>
      <c r="E6" s="16">
        <v>89.15</v>
      </c>
      <c r="F6" s="16">
        <v>94.38</v>
      </c>
      <c r="G6" s="16">
        <v>90.8</v>
      </c>
      <c r="H6" s="16">
        <v>87.86</v>
      </c>
      <c r="I6" s="16">
        <v>95.92</v>
      </c>
      <c r="J6" s="16">
        <v>96.44</v>
      </c>
      <c r="K6" s="16">
        <v>94.1</v>
      </c>
      <c r="L6" s="16">
        <v>96.210999999999999</v>
      </c>
      <c r="M6" s="16">
        <v>89.754999999999995</v>
      </c>
      <c r="N6" s="18">
        <f t="shared" si="0"/>
        <v>91.64800000000001</v>
      </c>
    </row>
    <row r="7" spans="1:14" ht="15" x14ac:dyDescent="0.25">
      <c r="A7" s="9">
        <v>2019</v>
      </c>
      <c r="B7" s="16">
        <v>88.712000000000003</v>
      </c>
      <c r="C7" s="16">
        <v>88.370999999999995</v>
      </c>
      <c r="D7" s="16">
        <v>86.051000000000002</v>
      </c>
      <c r="E7" s="16">
        <v>86.515000000000001</v>
      </c>
      <c r="F7" s="16">
        <v>92.588999999999999</v>
      </c>
      <c r="G7" s="16">
        <v>93.944999999999993</v>
      </c>
      <c r="H7" s="16">
        <v>95.616</v>
      </c>
      <c r="I7" s="16">
        <v>95.3</v>
      </c>
      <c r="J7" s="16">
        <v>96.335999999999999</v>
      </c>
      <c r="K7" s="16">
        <v>95.266000000000005</v>
      </c>
      <c r="L7" s="16">
        <v>95.697000000000003</v>
      </c>
      <c r="M7" s="16">
        <v>95.099000000000004</v>
      </c>
      <c r="N7" s="18">
        <f t="shared" si="0"/>
        <v>92.45808333333332</v>
      </c>
    </row>
    <row r="8" spans="1:14" ht="15" x14ac:dyDescent="0.25">
      <c r="A8" s="9">
        <v>2020</v>
      </c>
      <c r="B8" s="16">
        <v>90.051000000000002</v>
      </c>
      <c r="C8" s="16">
        <v>88.956000000000003</v>
      </c>
      <c r="D8" s="16">
        <v>83.561999999999998</v>
      </c>
      <c r="E8" s="16">
        <v>89.781000000000006</v>
      </c>
      <c r="F8" s="16">
        <v>92.760999999999996</v>
      </c>
      <c r="G8" s="16">
        <v>95.378</v>
      </c>
      <c r="H8" s="16">
        <v>95.376000000000005</v>
      </c>
      <c r="I8" s="16">
        <v>95.394000000000005</v>
      </c>
      <c r="J8" s="16">
        <v>94.447999999999993</v>
      </c>
      <c r="K8" s="16">
        <v>94.064999999999998</v>
      </c>
      <c r="L8" s="16">
        <v>95.036000000000001</v>
      </c>
      <c r="M8" s="16">
        <v>91.694000000000003</v>
      </c>
      <c r="N8" s="18">
        <f t="shared" si="0"/>
        <v>92.208500000000001</v>
      </c>
    </row>
    <row r="9" spans="1:14" ht="15" x14ac:dyDescent="0.25">
      <c r="A9" s="9">
        <v>2021</v>
      </c>
      <c r="B9" s="16">
        <v>86.531999999999996</v>
      </c>
      <c r="C9" s="26">
        <v>86.536000000000001</v>
      </c>
      <c r="D9" s="26">
        <v>83.221000000000004</v>
      </c>
      <c r="E9" s="16">
        <v>90.744</v>
      </c>
      <c r="F9" s="16">
        <v>94.034999999999997</v>
      </c>
      <c r="G9" s="16">
        <v>94.147000000000006</v>
      </c>
      <c r="H9" s="16">
        <v>94.262</v>
      </c>
      <c r="I9" s="16">
        <v>95.034999999999997</v>
      </c>
      <c r="J9" s="16">
        <v>94.774000000000001</v>
      </c>
      <c r="K9" s="16">
        <v>95.055999999999997</v>
      </c>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120" t="s">
        <v>18</v>
      </c>
      <c r="B15" s="114">
        <f t="shared" ref="B15:N15" si="1">AVERAGE(B3:B13)</f>
        <v>87.499166666666667</v>
      </c>
      <c r="C15" s="114">
        <f t="shared" si="1"/>
        <v>85.41716666666666</v>
      </c>
      <c r="D15" s="114">
        <f t="shared" si="1"/>
        <v>84.039142857142863</v>
      </c>
      <c r="E15" s="114">
        <f t="shared" si="1"/>
        <v>87.594285714285704</v>
      </c>
      <c r="F15" s="114">
        <f t="shared" si="1"/>
        <v>92.673571428571421</v>
      </c>
      <c r="G15" s="114">
        <f t="shared" si="1"/>
        <v>92.374285714285733</v>
      </c>
      <c r="H15" s="114">
        <f t="shared" si="1"/>
        <v>93.840571428571437</v>
      </c>
      <c r="I15" s="114">
        <f t="shared" si="1"/>
        <v>94.747</v>
      </c>
      <c r="J15" s="114">
        <f t="shared" si="1"/>
        <v>94.675428571428583</v>
      </c>
      <c r="K15" s="114">
        <f t="shared" si="1"/>
        <v>94.056714285714293</v>
      </c>
      <c r="L15" s="114">
        <f t="shared" si="1"/>
        <v>95.209000000000003</v>
      </c>
      <c r="M15" s="114">
        <f t="shared" si="1"/>
        <v>91.524666666666675</v>
      </c>
      <c r="N15" s="20">
        <f t="shared" si="1"/>
        <v>91.123236111111112</v>
      </c>
    </row>
    <row r="16" spans="1:14" x14ac:dyDescent="0.2">
      <c r="A16" s="120" t="s">
        <v>19</v>
      </c>
      <c r="B16" s="114">
        <f t="shared" ref="B16:N16" si="2">STDEV(B3:B13)</f>
        <v>4.335120871056156</v>
      </c>
      <c r="C16" s="114">
        <f t="shared" si="2"/>
        <v>2.9546947332451565</v>
      </c>
      <c r="D16" s="114">
        <f t="shared" si="2"/>
        <v>2.033025694916442</v>
      </c>
      <c r="E16" s="114">
        <f t="shared" si="2"/>
        <v>2.3690889046414547</v>
      </c>
      <c r="F16" s="114">
        <f t="shared" si="2"/>
        <v>1.7547591341969442</v>
      </c>
      <c r="G16" s="114">
        <f t="shared" si="2"/>
        <v>2.5853945356099728</v>
      </c>
      <c r="H16" s="114">
        <f t="shared" si="2"/>
        <v>2.9334863704667686</v>
      </c>
      <c r="I16" s="114">
        <f t="shared" si="2"/>
        <v>1.019558564608559</v>
      </c>
      <c r="J16" s="114">
        <f t="shared" si="2"/>
        <v>1.2819093645993918</v>
      </c>
      <c r="K16" s="114">
        <f t="shared" si="2"/>
        <v>0.96710060046955526</v>
      </c>
      <c r="L16" s="114">
        <f t="shared" si="2"/>
        <v>1.4718994530877416</v>
      </c>
      <c r="M16" s="114">
        <f t="shared" si="2"/>
        <v>2.1922231334119853</v>
      </c>
      <c r="N16" s="21">
        <f t="shared" si="2"/>
        <v>1.1853948620333912</v>
      </c>
    </row>
    <row r="17" spans="1:14" x14ac:dyDescent="0.2">
      <c r="A17" s="120" t="s">
        <v>20</v>
      </c>
      <c r="B17" s="114">
        <f>B16/B15*100</f>
        <v>4.9544710380740646</v>
      </c>
      <c r="C17" s="114">
        <f t="shared" ref="C17:N17" si="3">C16/C15*100</f>
        <v>3.4591345610603139</v>
      </c>
      <c r="D17" s="114">
        <f t="shared" si="3"/>
        <v>2.4191413974466136</v>
      </c>
      <c r="E17" s="114">
        <f t="shared" si="3"/>
        <v>2.7046158152016089</v>
      </c>
      <c r="F17" s="114">
        <f t="shared" si="3"/>
        <v>1.8934838780325118</v>
      </c>
      <c r="G17" s="114">
        <f t="shared" si="3"/>
        <v>2.7988249279746693</v>
      </c>
      <c r="H17" s="114">
        <f t="shared" si="3"/>
        <v>3.1260320837876061</v>
      </c>
      <c r="I17" s="114">
        <f t="shared" si="3"/>
        <v>1.0760853268267692</v>
      </c>
      <c r="J17" s="114">
        <f t="shared" si="3"/>
        <v>1.3540042901757194</v>
      </c>
      <c r="K17" s="114">
        <f t="shared" si="3"/>
        <v>1.0282100622097132</v>
      </c>
      <c r="L17" s="114">
        <f t="shared" si="3"/>
        <v>1.5459667185746533</v>
      </c>
      <c r="M17" s="114">
        <f t="shared" si="3"/>
        <v>2.395226569243976</v>
      </c>
      <c r="N17" s="21">
        <f t="shared" si="3"/>
        <v>1.3008700224254328</v>
      </c>
    </row>
    <row r="18" spans="1:14" x14ac:dyDescent="0.2">
      <c r="A18" s="120" t="s">
        <v>21</v>
      </c>
      <c r="B18" s="114">
        <f t="shared" ref="B18:N18" si="4">MIN(B3:B13)</f>
        <v>82.82</v>
      </c>
      <c r="C18" s="114">
        <f t="shared" si="4"/>
        <v>82.22</v>
      </c>
      <c r="D18" s="114">
        <f t="shared" si="4"/>
        <v>81.14</v>
      </c>
      <c r="E18" s="114">
        <f t="shared" si="4"/>
        <v>84.08</v>
      </c>
      <c r="F18" s="114">
        <f t="shared" si="4"/>
        <v>89.23</v>
      </c>
      <c r="G18" s="114">
        <f t="shared" si="4"/>
        <v>88.11</v>
      </c>
      <c r="H18" s="114">
        <f t="shared" si="4"/>
        <v>87.86</v>
      </c>
      <c r="I18" s="114">
        <f t="shared" si="4"/>
        <v>92.95</v>
      </c>
      <c r="J18" s="114">
        <f t="shared" si="4"/>
        <v>93.2</v>
      </c>
      <c r="K18" s="114">
        <f t="shared" si="4"/>
        <v>92.44</v>
      </c>
      <c r="L18" s="114">
        <f t="shared" si="4"/>
        <v>92.43</v>
      </c>
      <c r="M18" s="114">
        <f t="shared" si="4"/>
        <v>89.68</v>
      </c>
      <c r="N18" s="21">
        <f t="shared" si="4"/>
        <v>89.654000000000025</v>
      </c>
    </row>
    <row r="19" spans="1:14" x14ac:dyDescent="0.2">
      <c r="A19" s="120" t="s">
        <v>22</v>
      </c>
      <c r="B19" s="114">
        <f t="shared" ref="B19:N19" si="5">MAX(B3:B13)</f>
        <v>93.98</v>
      </c>
      <c r="C19" s="114">
        <f t="shared" si="5"/>
        <v>88.956000000000003</v>
      </c>
      <c r="D19" s="114">
        <f t="shared" si="5"/>
        <v>87.2</v>
      </c>
      <c r="E19" s="114">
        <f t="shared" si="5"/>
        <v>90.744</v>
      </c>
      <c r="F19" s="114">
        <f t="shared" si="5"/>
        <v>94.38</v>
      </c>
      <c r="G19" s="114">
        <f t="shared" si="5"/>
        <v>95.378</v>
      </c>
      <c r="H19" s="114">
        <f t="shared" si="5"/>
        <v>96.62</v>
      </c>
      <c r="I19" s="114">
        <f t="shared" si="5"/>
        <v>95.92</v>
      </c>
      <c r="J19" s="114">
        <f t="shared" si="5"/>
        <v>96.44</v>
      </c>
      <c r="K19" s="114">
        <f t="shared" si="5"/>
        <v>95.266000000000005</v>
      </c>
      <c r="L19" s="114">
        <f t="shared" si="5"/>
        <v>96.56</v>
      </c>
      <c r="M19" s="114">
        <f t="shared" si="5"/>
        <v>95.099000000000004</v>
      </c>
      <c r="N19" s="21">
        <f t="shared" si="5"/>
        <v>92.45808333333332</v>
      </c>
    </row>
    <row r="20" spans="1:14" x14ac:dyDescent="0.2">
      <c r="A20" s="120" t="s">
        <v>23</v>
      </c>
      <c r="B20" s="114">
        <f t="shared" ref="B20:N20" si="6">QUARTILE(B3:B13,1)</f>
        <v>83.808000000000007</v>
      </c>
      <c r="C20" s="114">
        <f t="shared" si="6"/>
        <v>82.825000000000003</v>
      </c>
      <c r="D20" s="114">
        <f t="shared" si="6"/>
        <v>83.035499999999999</v>
      </c>
      <c r="E20" s="114">
        <f t="shared" si="6"/>
        <v>86.257499999999993</v>
      </c>
      <c r="F20" s="114">
        <f t="shared" si="6"/>
        <v>92.254500000000007</v>
      </c>
      <c r="G20" s="114">
        <f t="shared" si="6"/>
        <v>90.694999999999993</v>
      </c>
      <c r="H20" s="114">
        <f t="shared" si="6"/>
        <v>93.381</v>
      </c>
      <c r="I20" s="114">
        <f t="shared" si="6"/>
        <v>94.314999999999998</v>
      </c>
      <c r="J20" s="114">
        <f t="shared" si="6"/>
        <v>93.765000000000001</v>
      </c>
      <c r="K20" s="114">
        <f t="shared" si="6"/>
        <v>93.697499999999991</v>
      </c>
      <c r="L20" s="114">
        <f t="shared" si="6"/>
        <v>95.106999999999999</v>
      </c>
      <c r="M20" s="114">
        <f t="shared" si="6"/>
        <v>89.798749999999998</v>
      </c>
      <c r="N20" s="21">
        <f t="shared" si="6"/>
        <v>90.124791666666667</v>
      </c>
    </row>
    <row r="21" spans="1:14" x14ac:dyDescent="0.2">
      <c r="A21" s="120" t="s">
        <v>24</v>
      </c>
      <c r="B21" s="114">
        <f t="shared" ref="B21:N21" si="7">QUARTILE(B3:B13,2)</f>
        <v>87.622</v>
      </c>
      <c r="C21" s="114">
        <f t="shared" si="7"/>
        <v>85.25800000000001</v>
      </c>
      <c r="D21" s="114">
        <f t="shared" si="7"/>
        <v>83.561999999999998</v>
      </c>
      <c r="E21" s="114">
        <f t="shared" si="7"/>
        <v>86.89</v>
      </c>
      <c r="F21" s="114">
        <f t="shared" si="7"/>
        <v>92.760999999999996</v>
      </c>
      <c r="G21" s="114">
        <f t="shared" si="7"/>
        <v>93.65</v>
      </c>
      <c r="H21" s="114">
        <f t="shared" si="7"/>
        <v>94.65</v>
      </c>
      <c r="I21" s="114">
        <f t="shared" si="7"/>
        <v>95.034999999999997</v>
      </c>
      <c r="J21" s="114">
        <f t="shared" si="7"/>
        <v>94.447999999999993</v>
      </c>
      <c r="K21" s="114">
        <f t="shared" si="7"/>
        <v>94.1</v>
      </c>
      <c r="L21" s="114">
        <f t="shared" si="7"/>
        <v>95.508499999999998</v>
      </c>
      <c r="M21" s="114">
        <f t="shared" si="7"/>
        <v>90.812000000000012</v>
      </c>
      <c r="N21" s="21">
        <f t="shared" si="7"/>
        <v>91.277333333333331</v>
      </c>
    </row>
    <row r="22" spans="1:14" x14ac:dyDescent="0.2">
      <c r="A22" s="120" t="s">
        <v>25</v>
      </c>
      <c r="B22" s="114">
        <f t="shared" ref="B22:N22" si="8">QUARTILE(B3:B13,3)</f>
        <v>89.716250000000002</v>
      </c>
      <c r="C22" s="114">
        <f t="shared" si="8"/>
        <v>87.91225</v>
      </c>
      <c r="D22" s="114">
        <f t="shared" si="8"/>
        <v>85.150499999999994</v>
      </c>
      <c r="E22" s="114">
        <f t="shared" si="8"/>
        <v>89.465500000000006</v>
      </c>
      <c r="F22" s="114">
        <f t="shared" si="8"/>
        <v>93.91749999999999</v>
      </c>
      <c r="G22" s="114">
        <f t="shared" si="8"/>
        <v>94.045999999999992</v>
      </c>
      <c r="H22" s="114">
        <f t="shared" si="8"/>
        <v>95.496000000000009</v>
      </c>
      <c r="I22" s="114">
        <f t="shared" si="8"/>
        <v>95.347000000000008</v>
      </c>
      <c r="J22" s="114">
        <f t="shared" si="8"/>
        <v>95.555000000000007</v>
      </c>
      <c r="K22" s="114">
        <f t="shared" si="8"/>
        <v>94.597999999999999</v>
      </c>
      <c r="L22" s="114">
        <f t="shared" si="8"/>
        <v>96.082499999999996</v>
      </c>
      <c r="M22" s="114">
        <f t="shared" si="8"/>
        <v>92.665999999999997</v>
      </c>
      <c r="N22" s="21">
        <f t="shared" si="8"/>
        <v>92.068375000000003</v>
      </c>
    </row>
    <row r="28" spans="1:14" x14ac:dyDescent="0.2">
      <c r="B28" s="16"/>
      <c r="C28" s="16"/>
      <c r="D28" s="16"/>
      <c r="E28" s="16"/>
      <c r="F28" s="16"/>
      <c r="G28" s="16"/>
      <c r="H28" s="16"/>
      <c r="I28" s="16"/>
      <c r="J28" s="16"/>
      <c r="K28" s="16"/>
      <c r="L28" s="16"/>
      <c r="M28" s="16"/>
    </row>
    <row r="29" spans="1:14" x14ac:dyDescent="0.2">
      <c r="B29" s="16"/>
      <c r="C29" s="16"/>
      <c r="D29" s="16"/>
      <c r="E29" s="16"/>
      <c r="F29" s="16"/>
      <c r="G29" s="16"/>
      <c r="H29" s="16"/>
      <c r="I29" s="16"/>
      <c r="J29" s="16"/>
      <c r="K29" s="16"/>
      <c r="L29" s="16"/>
      <c r="M29" s="16"/>
    </row>
    <row r="30" spans="1:14" x14ac:dyDescent="0.2">
      <c r="B30" s="16"/>
      <c r="C30" s="16"/>
      <c r="D30" s="16"/>
      <c r="E30" s="16"/>
      <c r="F30" s="16"/>
      <c r="G30" s="16"/>
      <c r="H30" s="16"/>
      <c r="I30" s="16"/>
      <c r="J30" s="16"/>
      <c r="K30" s="16"/>
      <c r="L30" s="16"/>
      <c r="M30" s="16"/>
    </row>
    <row r="31" spans="1:14" x14ac:dyDescent="0.2">
      <c r="B31" s="16"/>
      <c r="C31" s="16"/>
      <c r="D31" s="16"/>
      <c r="E31" s="16"/>
      <c r="F31" s="16"/>
      <c r="G31" s="16"/>
      <c r="H31" s="16"/>
      <c r="I31" s="16"/>
      <c r="J31" s="16"/>
      <c r="K31" s="16"/>
      <c r="L31" s="16"/>
      <c r="M31" s="1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2"/>
  <sheetViews>
    <sheetView tabSelected="1" zoomScale="75" zoomScaleNormal="75" workbookViewId="0">
      <selection activeCell="K9" sqref="K9"/>
    </sheetView>
  </sheetViews>
  <sheetFormatPr defaultRowHeight="12.75" x14ac:dyDescent="0.2"/>
  <cols>
    <col min="2" max="13" width="9.140625" style="14"/>
  </cols>
  <sheetData>
    <row r="1" spans="1:14" ht="21" x14ac:dyDescent="0.3">
      <c r="A1" s="24" t="s">
        <v>107</v>
      </c>
    </row>
    <row r="2" spans="1:14"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row>
    <row r="3" spans="1:14" ht="15" x14ac:dyDescent="0.25">
      <c r="A3" s="9">
        <v>2015</v>
      </c>
      <c r="C3" s="16">
        <v>18.64</v>
      </c>
      <c r="D3" s="16">
        <v>18.91</v>
      </c>
      <c r="E3" s="16">
        <v>16.72</v>
      </c>
      <c r="F3" s="16">
        <v>13.19</v>
      </c>
      <c r="G3" s="16">
        <v>15.39</v>
      </c>
      <c r="H3" s="16">
        <v>13.13</v>
      </c>
      <c r="I3" s="16">
        <v>12.99</v>
      </c>
      <c r="J3" s="16">
        <v>12.15</v>
      </c>
      <c r="K3" s="16">
        <v>12.51</v>
      </c>
      <c r="L3" s="16">
        <v>12.43</v>
      </c>
      <c r="M3" s="16">
        <v>14.56</v>
      </c>
      <c r="N3" s="18">
        <f t="shared" ref="N3:N8" si="0">AVERAGE(B3:M3)</f>
        <v>14.601818181818182</v>
      </c>
    </row>
    <row r="4" spans="1:14" ht="15" x14ac:dyDescent="0.25">
      <c r="A4" s="9">
        <v>2016</v>
      </c>
      <c r="B4" s="16">
        <v>17.28</v>
      </c>
      <c r="C4" s="16">
        <v>16.579999999999998</v>
      </c>
      <c r="D4" s="16">
        <v>17.149999999999999</v>
      </c>
      <c r="E4" s="16">
        <v>17</v>
      </c>
      <c r="F4" s="16">
        <v>13.19</v>
      </c>
      <c r="G4" s="16">
        <v>12.14</v>
      </c>
      <c r="H4" s="16">
        <v>9.99</v>
      </c>
      <c r="I4" s="16">
        <v>11.69</v>
      </c>
      <c r="J4" s="16">
        <v>11.12</v>
      </c>
      <c r="K4" s="16">
        <v>11.2</v>
      </c>
      <c r="L4" s="16">
        <v>9.51</v>
      </c>
      <c r="M4" s="16">
        <v>13.09</v>
      </c>
      <c r="N4" s="18">
        <f t="shared" si="0"/>
        <v>13.328333333333331</v>
      </c>
    </row>
    <row r="5" spans="1:14" ht="15" x14ac:dyDescent="0.25">
      <c r="A5" s="9">
        <v>2017</v>
      </c>
      <c r="B5" s="16">
        <v>17.63</v>
      </c>
      <c r="C5" s="16">
        <v>18.46</v>
      </c>
      <c r="D5" s="16">
        <v>18.170000000000002</v>
      </c>
      <c r="E5" s="16">
        <v>16.559999999999999</v>
      </c>
      <c r="F5" s="16">
        <v>12.51</v>
      </c>
      <c r="G5" s="16">
        <v>11.72</v>
      </c>
      <c r="H5" s="16">
        <v>11.5</v>
      </c>
      <c r="I5" s="16">
        <v>14.28</v>
      </c>
      <c r="J5" s="16">
        <v>15.19</v>
      </c>
      <c r="K5" s="16">
        <v>14.35</v>
      </c>
      <c r="L5" s="16">
        <v>12.76</v>
      </c>
      <c r="M5" s="16">
        <v>15.19</v>
      </c>
      <c r="N5" s="18">
        <f t="shared" si="0"/>
        <v>14.86</v>
      </c>
    </row>
    <row r="6" spans="1:14" ht="15" x14ac:dyDescent="0.25">
      <c r="A6" s="9">
        <v>2018</v>
      </c>
      <c r="B6" s="16">
        <v>15.62</v>
      </c>
      <c r="C6" s="16">
        <v>21.28</v>
      </c>
      <c r="D6" s="16">
        <v>19.559999999999999</v>
      </c>
      <c r="E6" s="16"/>
      <c r="F6" s="16"/>
      <c r="G6" s="16"/>
      <c r="H6" s="16">
        <v>12.66</v>
      </c>
      <c r="I6" s="16">
        <v>13.29</v>
      </c>
      <c r="J6" s="16">
        <v>12.85</v>
      </c>
      <c r="K6" s="16">
        <v>14.58</v>
      </c>
      <c r="L6" s="16">
        <v>12.041</v>
      </c>
      <c r="M6" s="16">
        <v>17.512</v>
      </c>
      <c r="N6" s="18"/>
    </row>
    <row r="7" spans="1:14" ht="15" x14ac:dyDescent="0.25">
      <c r="A7" s="9">
        <v>2019</v>
      </c>
      <c r="B7" s="16">
        <v>18.358000000000001</v>
      </c>
      <c r="C7" s="16">
        <v>18.847000000000001</v>
      </c>
      <c r="D7" s="16">
        <v>19.673999999999999</v>
      </c>
      <c r="E7" s="16">
        <v>19.161000000000001</v>
      </c>
      <c r="F7" s="16">
        <v>14.243</v>
      </c>
      <c r="G7" s="16">
        <v>13.103999999999999</v>
      </c>
      <c r="H7" s="16">
        <v>12.815</v>
      </c>
      <c r="I7" s="16">
        <v>12.521000000000001</v>
      </c>
      <c r="J7" s="16">
        <v>12.452999999999999</v>
      </c>
      <c r="K7" s="16">
        <v>12.932</v>
      </c>
      <c r="L7" s="16">
        <v>12.882999999999999</v>
      </c>
      <c r="M7" s="16">
        <v>13.000999999999999</v>
      </c>
      <c r="N7" s="18">
        <f t="shared" si="0"/>
        <v>14.999333333333333</v>
      </c>
    </row>
    <row r="8" spans="1:14" ht="15" x14ac:dyDescent="0.25">
      <c r="A8" s="9">
        <v>2020</v>
      </c>
      <c r="B8" s="16">
        <v>17.321999999999999</v>
      </c>
      <c r="C8" s="16">
        <v>19.375</v>
      </c>
      <c r="D8" s="16">
        <v>21.071999999999999</v>
      </c>
      <c r="E8" s="16">
        <v>16.914999999999999</v>
      </c>
      <c r="F8" s="16">
        <v>14.427</v>
      </c>
      <c r="G8" s="16">
        <v>11.895</v>
      </c>
      <c r="H8" s="16">
        <v>12.78</v>
      </c>
      <c r="I8" s="16">
        <v>12.356</v>
      </c>
      <c r="J8" s="16">
        <v>13.436</v>
      </c>
      <c r="K8" s="16">
        <v>14.614000000000001</v>
      </c>
      <c r="L8" s="16">
        <v>12.875999999999999</v>
      </c>
      <c r="M8" s="16">
        <v>15.337999999999999</v>
      </c>
      <c r="N8" s="18">
        <f t="shared" si="0"/>
        <v>15.200499999999998</v>
      </c>
    </row>
    <row r="9" spans="1:14" ht="15" x14ac:dyDescent="0.25">
      <c r="A9" s="9">
        <v>2021</v>
      </c>
      <c r="B9" s="16">
        <v>18.207000000000001</v>
      </c>
      <c r="C9" s="16">
        <v>19.532</v>
      </c>
      <c r="D9" s="16">
        <v>18.978999999999999</v>
      </c>
      <c r="E9" s="16">
        <v>15.69</v>
      </c>
      <c r="F9" s="16">
        <v>13.795</v>
      </c>
      <c r="G9" s="16">
        <v>12.952</v>
      </c>
      <c r="H9" s="16">
        <v>13.167</v>
      </c>
      <c r="I9" s="16">
        <v>12.754</v>
      </c>
      <c r="J9" s="16">
        <v>13.51</v>
      </c>
      <c r="K9" s="16">
        <v>12.413</v>
      </c>
      <c r="L9" s="16"/>
      <c r="M9" s="16"/>
      <c r="N9" s="8"/>
    </row>
    <row r="10" spans="1:14" ht="15" x14ac:dyDescent="0.25">
      <c r="A10" s="9">
        <v>2022</v>
      </c>
      <c r="B10" s="16"/>
      <c r="C10" s="16"/>
      <c r="D10" s="16"/>
      <c r="E10" s="16"/>
      <c r="F10" s="16"/>
      <c r="G10" s="16"/>
      <c r="H10" s="16"/>
      <c r="I10" s="16"/>
      <c r="J10" s="16"/>
      <c r="K10" s="16"/>
      <c r="L10" s="16"/>
      <c r="M10" s="16"/>
      <c r="N10" s="8"/>
    </row>
    <row r="11" spans="1:14" ht="15" x14ac:dyDescent="0.25">
      <c r="A11" s="9">
        <v>2023</v>
      </c>
      <c r="B11" s="16"/>
      <c r="C11" s="16"/>
      <c r="D11" s="16"/>
      <c r="E11" s="16"/>
      <c r="F11" s="16"/>
      <c r="G11" s="16"/>
      <c r="H11" s="16"/>
      <c r="I11" s="16"/>
      <c r="J11" s="16"/>
      <c r="K11" s="16"/>
      <c r="L11" s="16"/>
      <c r="M11" s="16"/>
      <c r="N11" s="8"/>
    </row>
    <row r="12" spans="1:14" ht="15" x14ac:dyDescent="0.25">
      <c r="A12" s="9">
        <v>2024</v>
      </c>
      <c r="B12" s="16"/>
      <c r="C12" s="16"/>
      <c r="D12" s="16"/>
      <c r="E12" s="16"/>
      <c r="F12" s="16"/>
      <c r="G12" s="16"/>
      <c r="H12" s="16"/>
      <c r="I12" s="16"/>
      <c r="J12" s="16"/>
      <c r="K12" s="16"/>
      <c r="L12" s="16"/>
      <c r="M12" s="16"/>
      <c r="N12" s="8"/>
    </row>
    <row r="13" spans="1:14" ht="15" x14ac:dyDescent="0.25">
      <c r="A13" s="9">
        <v>2025</v>
      </c>
      <c r="B13" s="16"/>
      <c r="C13" s="16"/>
      <c r="D13" s="16"/>
      <c r="E13" s="16"/>
      <c r="F13" s="16"/>
      <c r="G13" s="16"/>
      <c r="H13" s="16"/>
      <c r="I13" s="16"/>
      <c r="J13" s="16"/>
      <c r="K13" s="16"/>
      <c r="L13" s="16"/>
      <c r="M13" s="16"/>
      <c r="N13" s="8"/>
    </row>
    <row r="14" spans="1:14" ht="15" x14ac:dyDescent="0.25">
      <c r="A14" s="7"/>
      <c r="N14" s="10"/>
    </row>
    <row r="15" spans="1:14" ht="15" x14ac:dyDescent="0.25">
      <c r="A15" s="120" t="s">
        <v>18</v>
      </c>
      <c r="B15" s="114">
        <f t="shared" ref="B15:N15" si="1">AVERAGE(B3:B13)</f>
        <v>17.402833333333334</v>
      </c>
      <c r="C15" s="114">
        <f t="shared" si="1"/>
        <v>18.959142857142862</v>
      </c>
      <c r="D15" s="114">
        <f t="shared" si="1"/>
        <v>19.073571428571427</v>
      </c>
      <c r="E15" s="114">
        <f t="shared" si="1"/>
        <v>17.007666666666665</v>
      </c>
      <c r="F15" s="114">
        <f t="shared" si="1"/>
        <v>13.559166666666668</v>
      </c>
      <c r="G15" s="114">
        <f t="shared" si="1"/>
        <v>12.866833333333332</v>
      </c>
      <c r="H15" s="114">
        <f t="shared" si="1"/>
        <v>12.291714285714287</v>
      </c>
      <c r="I15" s="114">
        <f t="shared" si="1"/>
        <v>12.840142857142856</v>
      </c>
      <c r="J15" s="114">
        <f t="shared" si="1"/>
        <v>12.958428571428573</v>
      </c>
      <c r="K15" s="114">
        <f t="shared" si="1"/>
        <v>13.228428571428571</v>
      </c>
      <c r="L15" s="114">
        <f t="shared" si="1"/>
        <v>12.083333333333334</v>
      </c>
      <c r="M15" s="114">
        <f t="shared" si="1"/>
        <v>14.781833333333331</v>
      </c>
      <c r="N15" s="18">
        <f t="shared" si="1"/>
        <v>14.59799696969697</v>
      </c>
    </row>
    <row r="16" spans="1:14" ht="15" x14ac:dyDescent="0.25">
      <c r="A16" s="120" t="s">
        <v>19</v>
      </c>
      <c r="B16" s="114">
        <f t="shared" ref="B16:N16" si="2">STDEV(B3:B13)</f>
        <v>0.98089233184211788</v>
      </c>
      <c r="C16" s="114">
        <f t="shared" si="2"/>
        <v>1.4089814794821864</v>
      </c>
      <c r="D16" s="114">
        <f t="shared" si="2"/>
        <v>1.2344439851127114</v>
      </c>
      <c r="E16" s="114">
        <f t="shared" si="2"/>
        <v>1.1545469529935404</v>
      </c>
      <c r="F16" s="114">
        <f t="shared" si="2"/>
        <v>0.7279696193294517</v>
      </c>
      <c r="G16" s="114">
        <f t="shared" si="2"/>
        <v>1.3577808978869406</v>
      </c>
      <c r="H16" s="114">
        <f t="shared" si="2"/>
        <v>1.1576868768202846</v>
      </c>
      <c r="I16" s="114">
        <f t="shared" si="2"/>
        <v>0.81286662058245596</v>
      </c>
      <c r="J16" s="114">
        <f t="shared" si="2"/>
        <v>1.2788541560244282</v>
      </c>
      <c r="K16" s="114">
        <f t="shared" si="2"/>
        <v>1.3157970787248896</v>
      </c>
      <c r="L16" s="114">
        <f t="shared" si="2"/>
        <v>1.3015129145216602</v>
      </c>
      <c r="M16" s="114">
        <f t="shared" si="2"/>
        <v>1.6740734053997521</v>
      </c>
      <c r="N16" s="102">
        <f t="shared" si="2"/>
        <v>0.74242621137648646</v>
      </c>
    </row>
    <row r="17" spans="1:14" ht="15" x14ac:dyDescent="0.25">
      <c r="A17" s="120" t="s">
        <v>20</v>
      </c>
      <c r="B17" s="114">
        <f t="shared" ref="B17:M17" si="3">B16/B15*100</f>
        <v>5.6363944482725099</v>
      </c>
      <c r="C17" s="114">
        <f t="shared" si="3"/>
        <v>7.4316728878455196</v>
      </c>
      <c r="D17" s="114">
        <f t="shared" si="3"/>
        <v>6.4720128043957468</v>
      </c>
      <c r="E17" s="114">
        <f t="shared" si="3"/>
        <v>6.7883912333273653</v>
      </c>
      <c r="F17" s="114">
        <f t="shared" si="3"/>
        <v>5.3688374604839408</v>
      </c>
      <c r="G17" s="114">
        <f t="shared" si="3"/>
        <v>10.552564587662912</v>
      </c>
      <c r="H17" s="114">
        <f t="shared" si="3"/>
        <v>9.4184330184584173</v>
      </c>
      <c r="I17" s="114">
        <f t="shared" si="3"/>
        <v>6.3306664857725128</v>
      </c>
      <c r="J17" s="114">
        <f t="shared" si="3"/>
        <v>9.8688984468696557</v>
      </c>
      <c r="K17" s="114">
        <f t="shared" si="3"/>
        <v>9.9467376009181816</v>
      </c>
      <c r="L17" s="114">
        <f t="shared" si="3"/>
        <v>10.771141361558566</v>
      </c>
      <c r="M17" s="114">
        <f t="shared" si="3"/>
        <v>11.3252082312732</v>
      </c>
      <c r="N17" s="102">
        <f>N16/N15*100</f>
        <v>5.0858087785443482</v>
      </c>
    </row>
    <row r="18" spans="1:14" ht="15" x14ac:dyDescent="0.25">
      <c r="A18" s="120" t="s">
        <v>21</v>
      </c>
      <c r="B18" s="114">
        <f t="shared" ref="B18:N18" si="4">MIN(B3:B13)</f>
        <v>15.62</v>
      </c>
      <c r="C18" s="114">
        <f t="shared" si="4"/>
        <v>16.579999999999998</v>
      </c>
      <c r="D18" s="114">
        <f t="shared" si="4"/>
        <v>17.149999999999999</v>
      </c>
      <c r="E18" s="114">
        <f t="shared" si="4"/>
        <v>15.69</v>
      </c>
      <c r="F18" s="114">
        <f t="shared" si="4"/>
        <v>12.51</v>
      </c>
      <c r="G18" s="114">
        <f t="shared" si="4"/>
        <v>11.72</v>
      </c>
      <c r="H18" s="114">
        <f t="shared" si="4"/>
        <v>9.99</v>
      </c>
      <c r="I18" s="114">
        <f t="shared" si="4"/>
        <v>11.69</v>
      </c>
      <c r="J18" s="114">
        <f t="shared" si="4"/>
        <v>11.12</v>
      </c>
      <c r="K18" s="114">
        <f t="shared" si="4"/>
        <v>11.2</v>
      </c>
      <c r="L18" s="114">
        <f t="shared" si="4"/>
        <v>9.51</v>
      </c>
      <c r="M18" s="114">
        <f t="shared" si="4"/>
        <v>13.000999999999999</v>
      </c>
      <c r="N18" s="102">
        <f t="shared" si="4"/>
        <v>13.328333333333331</v>
      </c>
    </row>
    <row r="19" spans="1:14" ht="15" x14ac:dyDescent="0.25">
      <c r="A19" s="120" t="s">
        <v>22</v>
      </c>
      <c r="B19" s="114">
        <f t="shared" ref="B19:N19" si="5">MAX(B3:B13)</f>
        <v>18.358000000000001</v>
      </c>
      <c r="C19" s="114">
        <f t="shared" si="5"/>
        <v>21.28</v>
      </c>
      <c r="D19" s="114">
        <f t="shared" si="5"/>
        <v>21.071999999999999</v>
      </c>
      <c r="E19" s="114">
        <f t="shared" si="5"/>
        <v>19.161000000000001</v>
      </c>
      <c r="F19" s="114">
        <f t="shared" si="5"/>
        <v>14.427</v>
      </c>
      <c r="G19" s="114">
        <f t="shared" si="5"/>
        <v>15.39</v>
      </c>
      <c r="H19" s="114">
        <f t="shared" si="5"/>
        <v>13.167</v>
      </c>
      <c r="I19" s="114">
        <f t="shared" si="5"/>
        <v>14.28</v>
      </c>
      <c r="J19" s="114">
        <f t="shared" si="5"/>
        <v>15.19</v>
      </c>
      <c r="K19" s="114">
        <f t="shared" si="5"/>
        <v>14.614000000000001</v>
      </c>
      <c r="L19" s="114">
        <f t="shared" si="5"/>
        <v>12.882999999999999</v>
      </c>
      <c r="M19" s="114">
        <f t="shared" si="5"/>
        <v>17.512</v>
      </c>
      <c r="N19" s="102">
        <f t="shared" si="5"/>
        <v>15.200499999999998</v>
      </c>
    </row>
    <row r="20" spans="1:14" ht="15" x14ac:dyDescent="0.25">
      <c r="A20" s="120" t="s">
        <v>23</v>
      </c>
      <c r="B20" s="114">
        <f t="shared" ref="B20:N20" si="6">QUARTILE(B3:B13,1)</f>
        <v>17.290500000000002</v>
      </c>
      <c r="C20" s="114">
        <f t="shared" si="6"/>
        <v>18.55</v>
      </c>
      <c r="D20" s="114">
        <f t="shared" si="6"/>
        <v>18.54</v>
      </c>
      <c r="E20" s="114">
        <f t="shared" si="6"/>
        <v>16.599999999999998</v>
      </c>
      <c r="F20" s="114">
        <f t="shared" si="6"/>
        <v>13.19</v>
      </c>
      <c r="G20" s="114">
        <f t="shared" si="6"/>
        <v>11.956250000000001</v>
      </c>
      <c r="H20" s="114">
        <f t="shared" si="6"/>
        <v>12.08</v>
      </c>
      <c r="I20" s="114">
        <f t="shared" si="6"/>
        <v>12.438500000000001</v>
      </c>
      <c r="J20" s="114">
        <f t="shared" si="6"/>
        <v>12.301500000000001</v>
      </c>
      <c r="K20" s="114">
        <f t="shared" si="6"/>
        <v>12.461500000000001</v>
      </c>
      <c r="L20" s="114">
        <f t="shared" si="6"/>
        <v>12.138249999999999</v>
      </c>
      <c r="M20" s="114">
        <f t="shared" si="6"/>
        <v>13.4575</v>
      </c>
      <c r="N20" s="102">
        <f t="shared" si="6"/>
        <v>14.601818181818182</v>
      </c>
    </row>
    <row r="21" spans="1:14" ht="15" x14ac:dyDescent="0.25">
      <c r="A21" s="120" t="s">
        <v>24</v>
      </c>
      <c r="B21" s="114">
        <f t="shared" ref="B21:N21" si="7">QUARTILE(B3:B13,2)</f>
        <v>17.475999999999999</v>
      </c>
      <c r="C21" s="114">
        <f t="shared" si="7"/>
        <v>18.847000000000001</v>
      </c>
      <c r="D21" s="114">
        <f t="shared" si="7"/>
        <v>18.978999999999999</v>
      </c>
      <c r="E21" s="114">
        <f t="shared" si="7"/>
        <v>16.817499999999999</v>
      </c>
      <c r="F21" s="114">
        <f t="shared" si="7"/>
        <v>13.4925</v>
      </c>
      <c r="G21" s="114">
        <f t="shared" si="7"/>
        <v>12.545999999999999</v>
      </c>
      <c r="H21" s="114">
        <f t="shared" si="7"/>
        <v>12.78</v>
      </c>
      <c r="I21" s="114">
        <f t="shared" si="7"/>
        <v>12.754</v>
      </c>
      <c r="J21" s="114">
        <f t="shared" si="7"/>
        <v>12.85</v>
      </c>
      <c r="K21" s="114">
        <f t="shared" si="7"/>
        <v>12.932</v>
      </c>
      <c r="L21" s="114">
        <f t="shared" si="7"/>
        <v>12.594999999999999</v>
      </c>
      <c r="M21" s="114">
        <f t="shared" si="7"/>
        <v>14.875</v>
      </c>
      <c r="N21" s="102">
        <f t="shared" si="7"/>
        <v>14.86</v>
      </c>
    </row>
    <row r="22" spans="1:14" ht="15" x14ac:dyDescent="0.25">
      <c r="A22" s="120" t="s">
        <v>25</v>
      </c>
      <c r="B22" s="114">
        <f t="shared" ref="B22:N22" si="8">QUARTILE(B3:B13,3)</f>
        <v>18.062750000000001</v>
      </c>
      <c r="C22" s="114">
        <f t="shared" si="8"/>
        <v>19.453499999999998</v>
      </c>
      <c r="D22" s="114">
        <f t="shared" si="8"/>
        <v>19.616999999999997</v>
      </c>
      <c r="E22" s="114">
        <f t="shared" si="8"/>
        <v>16.978749999999998</v>
      </c>
      <c r="F22" s="114">
        <f t="shared" si="8"/>
        <v>14.131</v>
      </c>
      <c r="G22" s="114">
        <f t="shared" si="8"/>
        <v>13.065999999999999</v>
      </c>
      <c r="H22" s="114">
        <f t="shared" si="8"/>
        <v>12.9725</v>
      </c>
      <c r="I22" s="114">
        <f t="shared" si="8"/>
        <v>13.14</v>
      </c>
      <c r="J22" s="114">
        <f t="shared" si="8"/>
        <v>13.472999999999999</v>
      </c>
      <c r="K22" s="114">
        <f t="shared" si="8"/>
        <v>14.465</v>
      </c>
      <c r="L22" s="114">
        <f t="shared" si="8"/>
        <v>12.847</v>
      </c>
      <c r="M22" s="114">
        <f t="shared" si="8"/>
        <v>15.300999999999998</v>
      </c>
      <c r="N22" s="102">
        <f t="shared" si="8"/>
        <v>14.999333333333333</v>
      </c>
    </row>
    <row r="25" spans="1:14" ht="18.75" x14ac:dyDescent="0.3">
      <c r="A25" s="24"/>
    </row>
    <row r="26" spans="1:14" ht="15.75" x14ac:dyDescent="0.25">
      <c r="A26" s="4"/>
      <c r="B26" s="75"/>
      <c r="C26" s="75"/>
      <c r="D26" s="75"/>
      <c r="E26" s="75"/>
      <c r="F26" s="75"/>
      <c r="G26" s="75"/>
      <c r="H26" s="75"/>
      <c r="I26" s="75"/>
      <c r="J26" s="75"/>
      <c r="K26" s="75"/>
      <c r="L26" s="75"/>
      <c r="M26" s="75"/>
      <c r="N26" s="6"/>
    </row>
    <row r="27" spans="1:14" ht="15" x14ac:dyDescent="0.25">
      <c r="A27" s="9"/>
      <c r="N27" s="8"/>
    </row>
    <row r="28" spans="1:14" ht="15" x14ac:dyDescent="0.25">
      <c r="A28" s="9"/>
      <c r="M28" s="84"/>
      <c r="N28" s="18"/>
    </row>
    <row r="29" spans="1:14" ht="21" x14ac:dyDescent="0.3">
      <c r="A29" s="24" t="s">
        <v>108</v>
      </c>
    </row>
    <row r="30" spans="1:14" ht="15.75" x14ac:dyDescent="0.25">
      <c r="A30" s="4" t="s">
        <v>15</v>
      </c>
      <c r="B30" s="75" t="s">
        <v>2</v>
      </c>
      <c r="C30" s="75" t="s">
        <v>3</v>
      </c>
      <c r="D30" s="75" t="s">
        <v>4</v>
      </c>
      <c r="E30" s="75" t="s">
        <v>5</v>
      </c>
      <c r="F30" s="75" t="s">
        <v>6</v>
      </c>
      <c r="G30" s="75" t="s">
        <v>16</v>
      </c>
      <c r="H30" s="75" t="s">
        <v>17</v>
      </c>
      <c r="I30" s="75" t="s">
        <v>7</v>
      </c>
      <c r="J30" s="75" t="s">
        <v>8</v>
      </c>
      <c r="K30" s="75" t="s">
        <v>9</v>
      </c>
      <c r="L30" s="75" t="s">
        <v>10</v>
      </c>
      <c r="M30" s="75" t="s">
        <v>11</v>
      </c>
      <c r="N30" s="6" t="s">
        <v>1</v>
      </c>
    </row>
    <row r="31" spans="1:14" ht="15" x14ac:dyDescent="0.25">
      <c r="A31" s="9">
        <v>2015</v>
      </c>
      <c r="C31" s="16"/>
      <c r="D31" s="16">
        <v>41.908274271712543</v>
      </c>
      <c r="E31" s="16">
        <v>37.496291278694528</v>
      </c>
      <c r="F31" s="16">
        <v>30.024598088658525</v>
      </c>
      <c r="G31" s="16">
        <v>34.571347849114439</v>
      </c>
      <c r="H31" s="16">
        <v>29.107772805936026</v>
      </c>
      <c r="I31" s="16">
        <v>29.295018951846668</v>
      </c>
      <c r="J31" s="16">
        <v>27.709085913598241</v>
      </c>
      <c r="K31" s="16">
        <v>28.613314071886553</v>
      </c>
      <c r="L31" s="16">
        <v>27.614365560256672</v>
      </c>
      <c r="M31" s="16">
        <v>33.590258223770896</v>
      </c>
      <c r="N31" s="18">
        <f t="shared" ref="N31" si="9">AVERAGE(B31:M31)</f>
        <v>31.993032701547509</v>
      </c>
    </row>
    <row r="32" spans="1:14" ht="15" x14ac:dyDescent="0.25">
      <c r="A32" s="9">
        <v>2016</v>
      </c>
      <c r="B32" s="16">
        <v>40.074736026307079</v>
      </c>
      <c r="C32" s="16">
        <v>38.455746336422706</v>
      </c>
      <c r="D32" s="16">
        <v>37.943402796077784</v>
      </c>
      <c r="E32" s="16">
        <v>36.503114289096224</v>
      </c>
      <c r="F32" s="16">
        <v>29.102338244023059</v>
      </c>
      <c r="G32" s="16">
        <v>27.079678972046995</v>
      </c>
      <c r="H32" s="16">
        <v>22.386152839925799</v>
      </c>
      <c r="I32" s="16">
        <v>25.600130291245861</v>
      </c>
      <c r="J32" s="16">
        <v>23.828635907679839</v>
      </c>
      <c r="K32" s="16">
        <v>24.433816280703329</v>
      </c>
      <c r="L32" s="16">
        <v>21.039910766048589</v>
      </c>
      <c r="M32" s="16">
        <v>29.026090217183754</v>
      </c>
      <c r="N32" s="18">
        <f t="shared" ref="N32:N36" si="10">AVERAGE(B32:M32)</f>
        <v>29.622812747230089</v>
      </c>
    </row>
    <row r="33" spans="1:14" ht="15" x14ac:dyDescent="0.25">
      <c r="A33" s="9">
        <v>2017</v>
      </c>
      <c r="B33" s="16">
        <v>39.414121393770728</v>
      </c>
      <c r="C33" s="16">
        <v>48.253328345171575</v>
      </c>
      <c r="D33" s="16">
        <v>49.609316342479346</v>
      </c>
      <c r="E33" s="16">
        <v>44.448201885767062</v>
      </c>
      <c r="F33" s="16">
        <v>34.537202557095299</v>
      </c>
      <c r="G33" s="16">
        <v>32.54661497640847</v>
      </c>
      <c r="H33" s="16">
        <v>27.57124330507764</v>
      </c>
      <c r="I33" s="16">
        <v>34.463753891241367</v>
      </c>
      <c r="J33" s="16">
        <v>36.8470036901453</v>
      </c>
      <c r="K33" s="16">
        <v>33.464269699422928</v>
      </c>
      <c r="L33" s="16">
        <v>28.997828767235724</v>
      </c>
      <c r="M33" s="16">
        <v>34.03</v>
      </c>
      <c r="N33" s="18">
        <f t="shared" si="10"/>
        <v>37.015240404484615</v>
      </c>
    </row>
    <row r="34" spans="1:14" ht="15" x14ac:dyDescent="0.25">
      <c r="A34" s="9">
        <v>2018</v>
      </c>
      <c r="B34" s="16">
        <v>35.25</v>
      </c>
      <c r="C34" s="16">
        <v>46.81</v>
      </c>
      <c r="D34" s="16">
        <v>45.55</v>
      </c>
      <c r="E34" s="16">
        <v>44.27</v>
      </c>
      <c r="F34" s="16">
        <v>37.299999999999997</v>
      </c>
      <c r="G34" s="16">
        <v>26.132000000000001</v>
      </c>
      <c r="H34" s="16">
        <v>29.02</v>
      </c>
      <c r="I34" s="16">
        <v>30.052</v>
      </c>
      <c r="J34" s="16">
        <v>29.213999999999999</v>
      </c>
      <c r="K34" s="16">
        <v>32.978999999999999</v>
      </c>
      <c r="L34" s="16">
        <v>27.687999999999999</v>
      </c>
      <c r="M34" s="16">
        <v>40.094999999999999</v>
      </c>
      <c r="N34" s="18">
        <f t="shared" si="10"/>
        <v>35.363333333333337</v>
      </c>
    </row>
    <row r="35" spans="1:14" ht="15" x14ac:dyDescent="0.25">
      <c r="A35" s="9">
        <v>2019</v>
      </c>
      <c r="B35" s="16">
        <v>41.668999999999997</v>
      </c>
      <c r="C35" s="16">
        <v>42.430999999999997</v>
      </c>
      <c r="D35" s="16">
        <v>44.085000000000001</v>
      </c>
      <c r="E35" s="16">
        <v>42.768000000000001</v>
      </c>
      <c r="F35" s="16">
        <v>32.325000000000003</v>
      </c>
      <c r="G35" s="16">
        <v>29.608000000000001</v>
      </c>
      <c r="H35" s="16">
        <v>28.466999999999999</v>
      </c>
      <c r="I35" s="16">
        <v>27.562999999999999</v>
      </c>
      <c r="J35" s="16">
        <v>26.588999999999999</v>
      </c>
      <c r="K35" s="16">
        <v>27.199000000000002</v>
      </c>
      <c r="L35" s="16">
        <v>26.407</v>
      </c>
      <c r="M35" s="16">
        <v>26.280999999999999</v>
      </c>
      <c r="N35" s="18">
        <f t="shared" si="10"/>
        <v>32.949333333333335</v>
      </c>
    </row>
    <row r="36" spans="1:14" ht="15" x14ac:dyDescent="0.25">
      <c r="A36" s="9">
        <v>2020</v>
      </c>
      <c r="B36" s="16">
        <v>34.558</v>
      </c>
      <c r="C36" s="16">
        <v>38.963999999999999</v>
      </c>
      <c r="D36" s="16">
        <v>42.801000000000002</v>
      </c>
      <c r="E36" s="16">
        <v>35.710999999999999</v>
      </c>
      <c r="F36" s="16">
        <v>31.468</v>
      </c>
      <c r="G36" s="16">
        <v>26.62</v>
      </c>
      <c r="H36" s="16">
        <v>27.47</v>
      </c>
      <c r="I36" s="16">
        <v>26.084</v>
      </c>
      <c r="J36" s="16">
        <v>27.417999999999999</v>
      </c>
      <c r="K36" s="16">
        <v>32.609000000000002</v>
      </c>
      <c r="L36" s="16">
        <v>28.661000000000001</v>
      </c>
      <c r="M36" s="16">
        <v>33.688000000000002</v>
      </c>
      <c r="N36" s="18">
        <f t="shared" si="10"/>
        <v>32.170999999999999</v>
      </c>
    </row>
    <row r="37" spans="1:14" ht="15" x14ac:dyDescent="0.25">
      <c r="A37" s="9">
        <v>2021</v>
      </c>
      <c r="B37" s="16">
        <v>39.441000000000003</v>
      </c>
      <c r="C37" s="16">
        <v>41.883000000000003</v>
      </c>
      <c r="D37" s="16">
        <v>39.972999999999999</v>
      </c>
      <c r="E37" s="16">
        <v>32.945999999999998</v>
      </c>
      <c r="F37" s="16">
        <v>28.959</v>
      </c>
      <c r="G37" s="16">
        <v>26.966000000000001</v>
      </c>
      <c r="H37" s="16">
        <v>27.506</v>
      </c>
      <c r="I37" s="16">
        <v>26.567</v>
      </c>
      <c r="J37" s="16">
        <v>27.486999999999998</v>
      </c>
      <c r="K37" s="16">
        <v>25.132999999999999</v>
      </c>
      <c r="L37" s="16"/>
      <c r="M37" s="16"/>
      <c r="N37" s="8"/>
    </row>
    <row r="38" spans="1:14" ht="15" x14ac:dyDescent="0.25">
      <c r="A38" s="9">
        <v>2022</v>
      </c>
      <c r="B38" s="16"/>
      <c r="C38" s="16"/>
      <c r="D38" s="16"/>
      <c r="E38" s="16"/>
      <c r="F38" s="16"/>
      <c r="G38" s="16"/>
      <c r="H38" s="16"/>
      <c r="I38" s="16"/>
      <c r="J38" s="16"/>
      <c r="K38" s="16"/>
      <c r="L38" s="16"/>
      <c r="M38" s="16"/>
      <c r="N38" s="8"/>
    </row>
    <row r="39" spans="1:14" ht="15" x14ac:dyDescent="0.25">
      <c r="A39" s="9">
        <v>2023</v>
      </c>
      <c r="B39" s="16"/>
      <c r="C39" s="16"/>
      <c r="D39" s="16"/>
      <c r="E39" s="16"/>
      <c r="F39" s="16"/>
      <c r="G39" s="16"/>
      <c r="H39" s="16"/>
      <c r="I39" s="16"/>
      <c r="J39" s="16"/>
      <c r="K39" s="16"/>
      <c r="L39" s="16"/>
      <c r="M39" s="16"/>
      <c r="N39" s="8"/>
    </row>
    <row r="40" spans="1:14" ht="15" x14ac:dyDescent="0.25">
      <c r="A40" s="9">
        <v>2024</v>
      </c>
      <c r="B40" s="16"/>
      <c r="C40" s="16"/>
      <c r="D40" s="16"/>
      <c r="E40" s="16"/>
      <c r="F40" s="16"/>
      <c r="G40" s="16"/>
      <c r="H40" s="16"/>
      <c r="I40" s="16"/>
      <c r="J40" s="16"/>
      <c r="K40" s="16"/>
      <c r="L40" s="16"/>
      <c r="M40" s="16"/>
      <c r="N40" s="8"/>
    </row>
    <row r="41" spans="1:14" ht="15" x14ac:dyDescent="0.25">
      <c r="A41" s="9">
        <v>2025</v>
      </c>
      <c r="B41" s="16"/>
      <c r="C41" s="16"/>
      <c r="D41" s="16"/>
      <c r="E41" s="16"/>
      <c r="F41" s="16"/>
      <c r="G41" s="16"/>
      <c r="H41" s="16"/>
      <c r="I41" s="16"/>
      <c r="J41" s="16"/>
      <c r="K41" s="16"/>
      <c r="L41" s="16"/>
      <c r="M41" s="16"/>
      <c r="N41" s="8"/>
    </row>
    <row r="42" spans="1:14" ht="15" x14ac:dyDescent="0.25">
      <c r="A42" s="7"/>
      <c r="N42" s="10"/>
    </row>
    <row r="43" spans="1:14" ht="15" x14ac:dyDescent="0.25">
      <c r="A43" s="120" t="s">
        <v>18</v>
      </c>
      <c r="B43" s="114">
        <f t="shared" ref="B43:N43" si="11">AVERAGE(B31:B41)</f>
        <v>38.401142903346297</v>
      </c>
      <c r="C43" s="114">
        <f t="shared" si="11"/>
        <v>42.799512446932376</v>
      </c>
      <c r="D43" s="114">
        <f t="shared" si="11"/>
        <v>43.124284772895678</v>
      </c>
      <c r="E43" s="114">
        <f t="shared" si="11"/>
        <v>39.163229636222546</v>
      </c>
      <c r="F43" s="114">
        <f t="shared" si="11"/>
        <v>31.959448412825271</v>
      </c>
      <c r="G43" s="114">
        <f t="shared" si="11"/>
        <v>29.074805971081418</v>
      </c>
      <c r="H43" s="114">
        <f t="shared" si="11"/>
        <v>27.36116699299135</v>
      </c>
      <c r="I43" s="114">
        <f t="shared" si="11"/>
        <v>28.51784330490484</v>
      </c>
      <c r="J43" s="114">
        <f t="shared" si="11"/>
        <v>28.441817930203339</v>
      </c>
      <c r="K43" s="114">
        <f t="shared" si="11"/>
        <v>29.204485721716118</v>
      </c>
      <c r="L43" s="114">
        <f t="shared" si="11"/>
        <v>26.734684182256832</v>
      </c>
      <c r="M43" s="114">
        <f t="shared" si="11"/>
        <v>32.785058073492443</v>
      </c>
      <c r="N43" s="18">
        <f t="shared" si="11"/>
        <v>33.185792086654814</v>
      </c>
    </row>
    <row r="44" spans="1:14" ht="15" x14ac:dyDescent="0.25">
      <c r="A44" s="120" t="s">
        <v>19</v>
      </c>
      <c r="B44" s="114">
        <f t="shared" ref="B44:N44" si="12">STDEV(B31:B41)</f>
        <v>2.8385447370702455</v>
      </c>
      <c r="C44" s="114">
        <f t="shared" si="12"/>
        <v>4.0095729076176818</v>
      </c>
      <c r="D44" s="114">
        <f t="shared" si="12"/>
        <v>3.8126550444991132</v>
      </c>
      <c r="E44" s="114">
        <f t="shared" si="12"/>
        <v>4.6085271609797411</v>
      </c>
      <c r="F44" s="114">
        <f t="shared" si="12"/>
        <v>3.0673243541279067</v>
      </c>
      <c r="G44" s="114">
        <f t="shared" si="12"/>
        <v>3.3081591044957364</v>
      </c>
      <c r="H44" s="114">
        <f t="shared" si="12"/>
        <v>2.304088559994288</v>
      </c>
      <c r="I44" s="114">
        <f t="shared" si="12"/>
        <v>3.0947711076408715</v>
      </c>
      <c r="J44" s="114">
        <f t="shared" si="12"/>
        <v>4.0508141590233588</v>
      </c>
      <c r="K44" s="114">
        <f t="shared" si="12"/>
        <v>3.8229825799990267</v>
      </c>
      <c r="L44" s="114">
        <f t="shared" si="12"/>
        <v>2.9343819656826979</v>
      </c>
      <c r="M44" s="114">
        <f t="shared" si="12"/>
        <v>4.7514501689919575</v>
      </c>
      <c r="N44" s="102">
        <f t="shared" si="12"/>
        <v>2.630953163589361</v>
      </c>
    </row>
    <row r="45" spans="1:14" ht="15" x14ac:dyDescent="0.25">
      <c r="A45" s="120" t="s">
        <v>20</v>
      </c>
      <c r="B45" s="114">
        <f t="shared" ref="B45:M45" si="13">B44/B43*100</f>
        <v>7.3918235824770031</v>
      </c>
      <c r="C45" s="114">
        <f t="shared" si="13"/>
        <v>9.3682677170428033</v>
      </c>
      <c r="D45" s="114">
        <f t="shared" si="13"/>
        <v>8.8410858628209166</v>
      </c>
      <c r="E45" s="114">
        <f t="shared" si="13"/>
        <v>11.767484969414419</v>
      </c>
      <c r="F45" s="114">
        <f t="shared" si="13"/>
        <v>9.5975509793122562</v>
      </c>
      <c r="G45" s="114">
        <f t="shared" si="13"/>
        <v>11.378095206503252</v>
      </c>
      <c r="H45" s="114">
        <f t="shared" si="13"/>
        <v>8.421017131997651</v>
      </c>
      <c r="I45" s="114">
        <f t="shared" si="13"/>
        <v>10.85205172969232</v>
      </c>
      <c r="J45" s="114">
        <f t="shared" si="13"/>
        <v>14.242458653536561</v>
      </c>
      <c r="K45" s="114">
        <f t="shared" si="13"/>
        <v>13.090395141443292</v>
      </c>
      <c r="L45" s="114">
        <f t="shared" si="13"/>
        <v>10.975936523799211</v>
      </c>
      <c r="M45" s="114">
        <f t="shared" si="13"/>
        <v>14.492730677313109</v>
      </c>
      <c r="N45" s="102">
        <f>N44/N43*100</f>
        <v>7.9279504816983444</v>
      </c>
    </row>
    <row r="46" spans="1:14" ht="15" x14ac:dyDescent="0.25">
      <c r="A46" s="120" t="s">
        <v>21</v>
      </c>
      <c r="B46" s="114">
        <f t="shared" ref="B46:N46" si="14">MIN(B31:B41)</f>
        <v>34.558</v>
      </c>
      <c r="C46" s="114">
        <f t="shared" si="14"/>
        <v>38.455746336422706</v>
      </c>
      <c r="D46" s="114">
        <f t="shared" si="14"/>
        <v>37.943402796077784</v>
      </c>
      <c r="E46" s="114">
        <f t="shared" si="14"/>
        <v>32.945999999999998</v>
      </c>
      <c r="F46" s="114">
        <f t="shared" si="14"/>
        <v>28.959</v>
      </c>
      <c r="G46" s="114">
        <f t="shared" si="14"/>
        <v>26.132000000000001</v>
      </c>
      <c r="H46" s="114">
        <f t="shared" si="14"/>
        <v>22.386152839925799</v>
      </c>
      <c r="I46" s="114">
        <f t="shared" si="14"/>
        <v>25.600130291245861</v>
      </c>
      <c r="J46" s="114">
        <f t="shared" si="14"/>
        <v>23.828635907679839</v>
      </c>
      <c r="K46" s="114">
        <f t="shared" si="14"/>
        <v>24.433816280703329</v>
      </c>
      <c r="L46" s="114">
        <f t="shared" si="14"/>
        <v>21.039910766048589</v>
      </c>
      <c r="M46" s="114">
        <f t="shared" si="14"/>
        <v>26.280999999999999</v>
      </c>
      <c r="N46" s="102">
        <f t="shared" si="14"/>
        <v>29.622812747230089</v>
      </c>
    </row>
    <row r="47" spans="1:14" ht="15" x14ac:dyDescent="0.25">
      <c r="A47" s="120" t="s">
        <v>22</v>
      </c>
      <c r="B47" s="114">
        <f t="shared" ref="B47:N47" si="15">MAX(B31:B41)</f>
        <v>41.668999999999997</v>
      </c>
      <c r="C47" s="114">
        <f t="shared" si="15"/>
        <v>48.253328345171575</v>
      </c>
      <c r="D47" s="114">
        <f t="shared" si="15"/>
        <v>49.609316342479346</v>
      </c>
      <c r="E47" s="114">
        <f t="shared" si="15"/>
        <v>44.448201885767062</v>
      </c>
      <c r="F47" s="114">
        <f t="shared" si="15"/>
        <v>37.299999999999997</v>
      </c>
      <c r="G47" s="114">
        <f t="shared" si="15"/>
        <v>34.571347849114439</v>
      </c>
      <c r="H47" s="114">
        <f t="shared" si="15"/>
        <v>29.107772805936026</v>
      </c>
      <c r="I47" s="114">
        <f t="shared" si="15"/>
        <v>34.463753891241367</v>
      </c>
      <c r="J47" s="114">
        <f t="shared" si="15"/>
        <v>36.8470036901453</v>
      </c>
      <c r="K47" s="114">
        <f t="shared" si="15"/>
        <v>33.464269699422928</v>
      </c>
      <c r="L47" s="114">
        <f t="shared" si="15"/>
        <v>28.997828767235724</v>
      </c>
      <c r="M47" s="114">
        <f t="shared" si="15"/>
        <v>40.094999999999999</v>
      </c>
      <c r="N47" s="102">
        <f t="shared" si="15"/>
        <v>37.015240404484615</v>
      </c>
    </row>
    <row r="48" spans="1:14" ht="15" x14ac:dyDescent="0.25">
      <c r="A48" s="120" t="s">
        <v>23</v>
      </c>
      <c r="B48" s="114">
        <f t="shared" ref="B48:N48" si="16">QUARTILE(B31:B41,1)</f>
        <v>36.291030348442682</v>
      </c>
      <c r="C48" s="114">
        <f t="shared" si="16"/>
        <v>39.693750000000001</v>
      </c>
      <c r="D48" s="114">
        <f t="shared" si="16"/>
        <v>40.940637135856271</v>
      </c>
      <c r="E48" s="114">
        <f t="shared" si="16"/>
        <v>36.107057144548108</v>
      </c>
      <c r="F48" s="114">
        <f t="shared" si="16"/>
        <v>29.56346816634079</v>
      </c>
      <c r="G48" s="114">
        <f t="shared" si="16"/>
        <v>26.792999999999999</v>
      </c>
      <c r="H48" s="114">
        <f t="shared" si="16"/>
        <v>27.488</v>
      </c>
      <c r="I48" s="114">
        <f t="shared" si="16"/>
        <v>26.325499999999998</v>
      </c>
      <c r="J48" s="114">
        <f t="shared" si="16"/>
        <v>27.003499999999999</v>
      </c>
      <c r="K48" s="114">
        <f t="shared" si="16"/>
        <v>26.166</v>
      </c>
      <c r="L48" s="114">
        <f t="shared" si="16"/>
        <v>26.708841390064169</v>
      </c>
      <c r="M48" s="114">
        <f t="shared" si="16"/>
        <v>30.167132218830538</v>
      </c>
      <c r="N48" s="102">
        <f t="shared" si="16"/>
        <v>32.037524526160631</v>
      </c>
    </row>
    <row r="49" spans="1:14" ht="15" x14ac:dyDescent="0.25">
      <c r="A49" s="120" t="s">
        <v>24</v>
      </c>
      <c r="B49" s="114">
        <f t="shared" ref="B49:N49" si="17">QUARTILE(B31:B41,2)</f>
        <v>39.427560696885365</v>
      </c>
      <c r="C49" s="114">
        <f t="shared" si="17"/>
        <v>42.156999999999996</v>
      </c>
      <c r="D49" s="114">
        <f t="shared" si="17"/>
        <v>42.801000000000002</v>
      </c>
      <c r="E49" s="114">
        <f t="shared" si="17"/>
        <v>37.496291278694528</v>
      </c>
      <c r="F49" s="114">
        <f t="shared" si="17"/>
        <v>31.468</v>
      </c>
      <c r="G49" s="114">
        <f t="shared" si="17"/>
        <v>27.079678972046995</v>
      </c>
      <c r="H49" s="114">
        <f t="shared" si="17"/>
        <v>27.57124330507764</v>
      </c>
      <c r="I49" s="114">
        <f t="shared" si="17"/>
        <v>27.562999999999999</v>
      </c>
      <c r="J49" s="114">
        <f t="shared" si="17"/>
        <v>27.486999999999998</v>
      </c>
      <c r="K49" s="114">
        <f t="shared" si="17"/>
        <v>28.613314071886553</v>
      </c>
      <c r="L49" s="114">
        <f t="shared" si="17"/>
        <v>27.651182780128337</v>
      </c>
      <c r="M49" s="114">
        <f t="shared" si="17"/>
        <v>33.639129111885453</v>
      </c>
      <c r="N49" s="102">
        <f t="shared" si="17"/>
        <v>32.560166666666667</v>
      </c>
    </row>
    <row r="50" spans="1:14" ht="15" x14ac:dyDescent="0.25">
      <c r="A50" s="120" t="s">
        <v>25</v>
      </c>
      <c r="B50" s="114">
        <f t="shared" ref="B50:N50" si="18">QUARTILE(B31:B41,3)</f>
        <v>39.91630201973031</v>
      </c>
      <c r="C50" s="114">
        <f t="shared" si="18"/>
        <v>45.715249999999997</v>
      </c>
      <c r="D50" s="114">
        <f t="shared" si="18"/>
        <v>44.817499999999995</v>
      </c>
      <c r="E50" s="114">
        <f t="shared" si="18"/>
        <v>43.519000000000005</v>
      </c>
      <c r="F50" s="114">
        <f t="shared" si="18"/>
        <v>33.431101278547651</v>
      </c>
      <c r="G50" s="114">
        <f t="shared" si="18"/>
        <v>31.077307488204234</v>
      </c>
      <c r="H50" s="114">
        <f t="shared" si="18"/>
        <v>28.743499999999997</v>
      </c>
      <c r="I50" s="114">
        <f t="shared" si="18"/>
        <v>29.673509475923332</v>
      </c>
      <c r="J50" s="114">
        <f t="shared" si="18"/>
        <v>28.461542956799121</v>
      </c>
      <c r="K50" s="114">
        <f t="shared" si="18"/>
        <v>32.793999999999997</v>
      </c>
      <c r="L50" s="114">
        <f t="shared" si="18"/>
        <v>28.417750000000002</v>
      </c>
      <c r="M50" s="114">
        <f t="shared" si="18"/>
        <v>33.944500000000005</v>
      </c>
      <c r="N50" s="102">
        <f t="shared" si="18"/>
        <v>34.759833333333333</v>
      </c>
    </row>
    <row r="52" spans="1:14" ht="15" x14ac:dyDescent="0.25">
      <c r="A52" s="130"/>
      <c r="N52" s="8"/>
    </row>
    <row r="53" spans="1:14" ht="15" x14ac:dyDescent="0.25">
      <c r="A53" s="9"/>
      <c r="M53" s="84"/>
      <c r="N53" s="18"/>
    </row>
    <row r="54" spans="1:14" ht="21" x14ac:dyDescent="0.3">
      <c r="A54" s="24" t="s">
        <v>177</v>
      </c>
    </row>
    <row r="55" spans="1:14" ht="15.75" x14ac:dyDescent="0.25">
      <c r="A55" s="4" t="s">
        <v>15</v>
      </c>
      <c r="B55" s="75" t="s">
        <v>2</v>
      </c>
      <c r="C55" s="75" t="s">
        <v>3</v>
      </c>
      <c r="D55" s="75" t="s">
        <v>4</v>
      </c>
      <c r="E55" s="75" t="s">
        <v>5</v>
      </c>
      <c r="F55" s="75" t="s">
        <v>6</v>
      </c>
      <c r="G55" s="75" t="s">
        <v>16</v>
      </c>
      <c r="H55" s="75" t="s">
        <v>17</v>
      </c>
      <c r="I55" s="75" t="s">
        <v>7</v>
      </c>
      <c r="J55" s="75" t="s">
        <v>8</v>
      </c>
      <c r="K55" s="75" t="s">
        <v>9</v>
      </c>
      <c r="L55" s="75" t="s">
        <v>10</v>
      </c>
      <c r="M55" s="75" t="s">
        <v>11</v>
      </c>
      <c r="N55" s="6" t="s">
        <v>1</v>
      </c>
    </row>
    <row r="56" spans="1:14" ht="15" x14ac:dyDescent="0.25">
      <c r="A56" s="9">
        <v>2015</v>
      </c>
      <c r="D56" s="16">
        <v>26.094516129032257</v>
      </c>
      <c r="E56" s="16">
        <v>26.590666666666664</v>
      </c>
      <c r="F56" s="16">
        <v>26.09967741935484</v>
      </c>
      <c r="G56" s="16">
        <v>25.293389121338912</v>
      </c>
      <c r="H56" s="16">
        <v>25.692580645161293</v>
      </c>
      <c r="I56" s="16">
        <v>26.108387096774194</v>
      </c>
      <c r="J56" s="16">
        <v>25.771999999999998</v>
      </c>
      <c r="K56" s="16">
        <v>24.320322580645158</v>
      </c>
      <c r="L56" s="16">
        <v>22.434826147426982</v>
      </c>
      <c r="M56" s="16">
        <v>21.386774193548387</v>
      </c>
      <c r="N56" s="18">
        <f t="shared" ref="N56:N61" si="19">AVERAGE(B56:M56)</f>
        <v>24.979313999994865</v>
      </c>
    </row>
    <row r="57" spans="1:14" ht="15" x14ac:dyDescent="0.25">
      <c r="A57" s="9">
        <v>2016</v>
      </c>
      <c r="B57" s="16">
        <v>22.342903225806452</v>
      </c>
      <c r="C57" s="16">
        <v>24.305862068965517</v>
      </c>
      <c r="D57" s="16">
        <v>26.086774193548386</v>
      </c>
      <c r="E57" s="16">
        <v>26.630000000000003</v>
      </c>
      <c r="F57" s="16">
        <v>26.028387096774193</v>
      </c>
      <c r="G57" s="16">
        <v>25.613</v>
      </c>
      <c r="H57" s="16">
        <v>25.736451612903231</v>
      </c>
      <c r="I57" s="16">
        <v>26.140967741935484</v>
      </c>
      <c r="J57" s="16">
        <v>25.866333333333337</v>
      </c>
      <c r="K57" s="16">
        <v>24.343548387096771</v>
      </c>
      <c r="L57" s="16">
        <v>22.446999999999999</v>
      </c>
      <c r="M57" s="16">
        <v>20.797096774193548</v>
      </c>
      <c r="N57" s="18">
        <f t="shared" si="19"/>
        <v>24.694860369546408</v>
      </c>
    </row>
    <row r="58" spans="1:14" ht="15" x14ac:dyDescent="0.25">
      <c r="A58" s="9">
        <v>2017</v>
      </c>
      <c r="B58" s="16">
        <v>22.508387096774193</v>
      </c>
      <c r="C58" s="16">
        <v>24.201785714285712</v>
      </c>
      <c r="D58" s="16">
        <v>25.947419354838708</v>
      </c>
      <c r="E58" s="16">
        <v>26.467666666666666</v>
      </c>
      <c r="F58" s="16">
        <v>25.954193548387099</v>
      </c>
      <c r="G58" s="16">
        <v>25.536000000000001</v>
      </c>
      <c r="H58" s="16">
        <v>25.601612903225806</v>
      </c>
      <c r="I58" s="16">
        <v>26.03290322580645</v>
      </c>
      <c r="J58" s="16">
        <v>25.757333333333335</v>
      </c>
      <c r="K58" s="16">
        <v>24.240322580645163</v>
      </c>
      <c r="L58" s="16">
        <v>22.361333333333334</v>
      </c>
      <c r="M58" s="16">
        <v>21.380645161290321</v>
      </c>
      <c r="N58" s="18">
        <f t="shared" si="19"/>
        <v>24.665800243215568</v>
      </c>
    </row>
    <row r="59" spans="1:14" ht="15" x14ac:dyDescent="0.25">
      <c r="A59" s="9">
        <v>2018</v>
      </c>
      <c r="B59" s="16">
        <v>22.131290322580647</v>
      </c>
      <c r="C59" s="16">
        <v>24.181785714285716</v>
      </c>
      <c r="D59" s="16">
        <v>25.921290322580646</v>
      </c>
      <c r="E59" s="16">
        <v>26.470999999999997</v>
      </c>
      <c r="F59" s="16">
        <v>25.979354838709678</v>
      </c>
      <c r="G59" s="16">
        <v>25.293589364844905</v>
      </c>
      <c r="H59" s="16">
        <v>25.554516129032262</v>
      </c>
      <c r="I59" s="16">
        <v>25.980645161290322</v>
      </c>
      <c r="J59" s="16">
        <v>25.719666666666669</v>
      </c>
      <c r="K59" s="16">
        <v>24.277096774193545</v>
      </c>
      <c r="L59" s="16">
        <v>22.300999999999998</v>
      </c>
      <c r="M59" s="16">
        <v>21.373548387096776</v>
      </c>
      <c r="N59" s="18">
        <f t="shared" si="19"/>
        <v>24.598731973440096</v>
      </c>
    </row>
    <row r="60" spans="1:14" ht="15" x14ac:dyDescent="0.25">
      <c r="A60" s="9">
        <v>2019</v>
      </c>
      <c r="B60" s="16">
        <v>22.198064516129033</v>
      </c>
      <c r="C60" s="16">
        <v>24.079642857142858</v>
      </c>
      <c r="D60" s="16">
        <v>25.921935483870968</v>
      </c>
      <c r="E60" s="16">
        <v>26.434000000000001</v>
      </c>
      <c r="F60" s="16">
        <v>25.904838709677417</v>
      </c>
      <c r="G60" s="16">
        <v>25.369333333333334</v>
      </c>
      <c r="H60" s="16">
        <v>25.529677419354837</v>
      </c>
      <c r="I60" s="16">
        <f>804.3/31</f>
        <v>25.945161290322581</v>
      </c>
      <c r="J60" s="16">
        <v>25.670999999999999</v>
      </c>
      <c r="K60" s="16">
        <v>24.210967741935484</v>
      </c>
      <c r="L60" s="16">
        <f>668.43/30</f>
        <v>22.280999999999999</v>
      </c>
      <c r="M60" s="16">
        <f>658.6/31</f>
        <v>21.245161290322581</v>
      </c>
      <c r="N60" s="18">
        <f t="shared" si="19"/>
        <v>24.565898553507424</v>
      </c>
    </row>
    <row r="61" spans="1:14" ht="15" x14ac:dyDescent="0.25">
      <c r="A61" s="9">
        <v>2020</v>
      </c>
      <c r="B61" s="16">
        <f>684.47/31</f>
        <v>22.079677419354841</v>
      </c>
      <c r="C61" s="16">
        <v>24.028965517241382</v>
      </c>
      <c r="D61" s="16">
        <v>25.914516129032258</v>
      </c>
      <c r="E61" s="16">
        <v>26.330666666666666</v>
      </c>
      <c r="F61" s="16">
        <f>804.73/31</f>
        <v>25.959032258064518</v>
      </c>
      <c r="G61" s="16">
        <f>762.82/30</f>
        <v>25.427333333333333</v>
      </c>
      <c r="H61" s="16">
        <f>791.29/31</f>
        <v>25.52548387096774</v>
      </c>
      <c r="I61" s="16">
        <f>804.71/31</f>
        <v>25.958387096774196</v>
      </c>
      <c r="J61" s="16">
        <f>759.02/30</f>
        <v>25.300666666666665</v>
      </c>
      <c r="K61" s="16">
        <f>653.57/27</f>
        <v>24.206296296296298</v>
      </c>
      <c r="L61" s="16">
        <f>671.33/30</f>
        <v>22.377666666666666</v>
      </c>
      <c r="M61" s="16">
        <f>663.95/31</f>
        <v>21.417741935483871</v>
      </c>
      <c r="N61" s="18">
        <f t="shared" si="19"/>
        <v>24.543869488045704</v>
      </c>
    </row>
    <row r="62" spans="1:14" ht="15" x14ac:dyDescent="0.25">
      <c r="A62" s="9">
        <v>2021</v>
      </c>
      <c r="B62" s="16">
        <f>689.47/31</f>
        <v>22.240967741935485</v>
      </c>
      <c r="C62" s="16">
        <f>676.16/28</f>
        <v>24.148571428571426</v>
      </c>
      <c r="D62" s="16">
        <f>806.25/31</f>
        <v>26.008064516129032</v>
      </c>
      <c r="E62" s="16">
        <f>794.28/30</f>
        <v>26.475999999999999</v>
      </c>
      <c r="F62" s="16">
        <f>806.61/31</f>
        <v>26.019677419354839</v>
      </c>
      <c r="G62" s="16">
        <f>767.08/30</f>
        <v>25.569333333333336</v>
      </c>
      <c r="H62" s="16">
        <f>794.87/31</f>
        <v>25.640967741935484</v>
      </c>
      <c r="I62" s="16">
        <f>809.23/31</f>
        <v>26.104193548387098</v>
      </c>
      <c r="J62" s="16">
        <f>773.93/30</f>
        <v>25.797666666666665</v>
      </c>
      <c r="K62" s="16">
        <f>752.91/31</f>
        <v>24.287419354838708</v>
      </c>
      <c r="L62" s="16"/>
      <c r="M62" s="16"/>
      <c r="N62" s="8"/>
    </row>
    <row r="63" spans="1:14" ht="15" x14ac:dyDescent="0.25">
      <c r="A63" s="9">
        <v>2022</v>
      </c>
      <c r="B63" s="16"/>
      <c r="C63" s="16"/>
      <c r="D63" s="16"/>
      <c r="E63" s="16"/>
      <c r="F63" s="16"/>
      <c r="G63" s="16"/>
      <c r="H63" s="16"/>
      <c r="I63" s="16"/>
      <c r="J63" s="16"/>
      <c r="K63" s="16"/>
      <c r="L63" s="16"/>
      <c r="M63" s="16"/>
      <c r="N63" s="8"/>
    </row>
    <row r="64" spans="1:14" ht="15" x14ac:dyDescent="0.25">
      <c r="A64" s="9">
        <v>2023</v>
      </c>
      <c r="B64" s="16"/>
      <c r="C64" s="16"/>
      <c r="D64" s="16"/>
      <c r="E64" s="16"/>
      <c r="F64" s="16"/>
      <c r="G64" s="16"/>
      <c r="H64" s="16"/>
      <c r="I64" s="16"/>
      <c r="J64" s="16"/>
      <c r="K64" s="16"/>
      <c r="L64" s="16"/>
      <c r="M64" s="16"/>
      <c r="N64" s="8"/>
    </row>
    <row r="65" spans="1:14" ht="15" x14ac:dyDescent="0.25">
      <c r="A65" s="9">
        <v>2024</v>
      </c>
      <c r="B65" s="16"/>
      <c r="C65" s="16"/>
      <c r="D65" s="16"/>
      <c r="E65" s="16"/>
      <c r="F65" s="16"/>
      <c r="G65" s="16"/>
      <c r="H65" s="16"/>
      <c r="I65" s="16"/>
      <c r="J65" s="16"/>
      <c r="K65" s="16"/>
      <c r="L65" s="16"/>
      <c r="M65" s="16"/>
      <c r="N65" s="8"/>
    </row>
    <row r="66" spans="1:14" ht="15" x14ac:dyDescent="0.25">
      <c r="A66" s="9">
        <v>2025</v>
      </c>
      <c r="B66" s="16"/>
      <c r="C66" s="16"/>
      <c r="D66" s="16"/>
      <c r="E66" s="16"/>
      <c r="F66" s="16"/>
      <c r="G66" s="16"/>
      <c r="H66" s="16"/>
      <c r="I66" s="16"/>
      <c r="J66" s="16"/>
      <c r="K66" s="16"/>
      <c r="L66" s="16"/>
      <c r="M66" s="16"/>
      <c r="N66" s="8"/>
    </row>
    <row r="67" spans="1:14" ht="15" x14ac:dyDescent="0.25">
      <c r="A67" s="7"/>
      <c r="N67" s="10"/>
    </row>
    <row r="68" spans="1:14" ht="15" x14ac:dyDescent="0.25">
      <c r="A68" s="120" t="s">
        <v>18</v>
      </c>
      <c r="B68" s="114">
        <f t="shared" ref="B68:N68" si="20">AVERAGE(B56:B66)</f>
        <v>22.250215053763441</v>
      </c>
      <c r="C68" s="114">
        <f t="shared" si="20"/>
        <v>24.157768883415432</v>
      </c>
      <c r="D68" s="114">
        <f t="shared" si="20"/>
        <v>25.984930875576033</v>
      </c>
      <c r="E68" s="114">
        <f t="shared" si="20"/>
        <v>26.485714285714288</v>
      </c>
      <c r="F68" s="114">
        <f t="shared" si="20"/>
        <v>25.992165898617515</v>
      </c>
      <c r="G68" s="114">
        <f t="shared" si="20"/>
        <v>25.443139783740545</v>
      </c>
      <c r="H68" s="114">
        <f t="shared" si="20"/>
        <v>25.611612903225812</v>
      </c>
      <c r="I68" s="114">
        <f t="shared" si="20"/>
        <v>26.038663594470048</v>
      </c>
      <c r="J68" s="114">
        <f t="shared" si="20"/>
        <v>25.697809523809525</v>
      </c>
      <c r="K68" s="114">
        <f t="shared" si="20"/>
        <v>24.269424816521592</v>
      </c>
      <c r="L68" s="114">
        <f t="shared" si="20"/>
        <v>22.367137691237829</v>
      </c>
      <c r="M68" s="114">
        <f t="shared" si="20"/>
        <v>21.26682795698925</v>
      </c>
      <c r="N68" s="18">
        <f t="shared" si="20"/>
        <v>24.674745771291679</v>
      </c>
    </row>
    <row r="69" spans="1:14" ht="15" x14ac:dyDescent="0.25">
      <c r="A69" s="120" t="s">
        <v>19</v>
      </c>
      <c r="B69" s="114">
        <f t="shared" ref="B69:N69" si="21">STDEV(B56:B66)</f>
        <v>0.155740340835124</v>
      </c>
      <c r="C69" s="114">
        <f t="shared" si="21"/>
        <v>9.7184831600207716E-2</v>
      </c>
      <c r="D69" s="114">
        <f t="shared" si="21"/>
        <v>7.8845888284681004E-2</v>
      </c>
      <c r="E69" s="114">
        <f t="shared" si="21"/>
        <v>9.9317752053779115E-2</v>
      </c>
      <c r="F69" s="114">
        <f t="shared" si="21"/>
        <v>6.3189509628967355E-2</v>
      </c>
      <c r="G69" s="114">
        <f t="shared" si="21"/>
        <v>0.13158530152722669</v>
      </c>
      <c r="H69" s="114">
        <f t="shared" si="21"/>
        <v>8.2152156151372155E-2</v>
      </c>
      <c r="I69" s="114">
        <f t="shared" si="21"/>
        <v>7.9799746889244627E-2</v>
      </c>
      <c r="J69" s="114">
        <f t="shared" si="21"/>
        <v>0.18544449675215979</v>
      </c>
      <c r="K69" s="114">
        <f t="shared" si="21"/>
        <v>5.2784038337623976E-2</v>
      </c>
      <c r="L69" s="114">
        <f t="shared" si="21"/>
        <v>6.7672980443326106E-2</v>
      </c>
      <c r="M69" s="114">
        <f t="shared" si="21"/>
        <v>0.23774884365738397</v>
      </c>
      <c r="N69" s="102">
        <f t="shared" si="21"/>
        <v>0.16000052579312418</v>
      </c>
    </row>
    <row r="70" spans="1:14" ht="15" x14ac:dyDescent="0.25">
      <c r="A70" s="120" t="s">
        <v>20</v>
      </c>
      <c r="B70" s="114">
        <f t="shared" ref="B70:M70" si="22">B69/B68*100</f>
        <v>0.6999498227716312</v>
      </c>
      <c r="C70" s="114">
        <f t="shared" si="22"/>
        <v>0.40229224838278066</v>
      </c>
      <c r="D70" s="114">
        <f t="shared" si="22"/>
        <v>0.30342927853924168</v>
      </c>
      <c r="E70" s="114">
        <f t="shared" si="22"/>
        <v>0.37498611886540117</v>
      </c>
      <c r="F70" s="114">
        <f t="shared" si="22"/>
        <v>0.24310982730503544</v>
      </c>
      <c r="G70" s="114">
        <f t="shared" si="22"/>
        <v>0.51717399128277541</v>
      </c>
      <c r="H70" s="114">
        <f t="shared" si="22"/>
        <v>0.32076135330401229</v>
      </c>
      <c r="I70" s="114">
        <f t="shared" si="22"/>
        <v>0.30646636913498149</v>
      </c>
      <c r="J70" s="114">
        <f t="shared" si="22"/>
        <v>0.72163542414127491</v>
      </c>
      <c r="K70" s="114">
        <f t="shared" si="22"/>
        <v>0.21749192136474058</v>
      </c>
      <c r="L70" s="114">
        <f t="shared" si="22"/>
        <v>0.30255538897065282</v>
      </c>
      <c r="M70" s="114">
        <f t="shared" si="22"/>
        <v>1.1179327925077274</v>
      </c>
      <c r="N70" s="102">
        <f>N69/N68*100</f>
        <v>0.6484383963918281</v>
      </c>
    </row>
    <row r="71" spans="1:14" ht="15" x14ac:dyDescent="0.25">
      <c r="A71" s="120" t="s">
        <v>21</v>
      </c>
      <c r="B71" s="114">
        <f t="shared" ref="B71:N71" si="23">MIN(B56:B66)</f>
        <v>22.079677419354841</v>
      </c>
      <c r="C71" s="114">
        <f t="shared" si="23"/>
        <v>24.028965517241382</v>
      </c>
      <c r="D71" s="114">
        <f t="shared" si="23"/>
        <v>25.914516129032258</v>
      </c>
      <c r="E71" s="114">
        <f t="shared" si="23"/>
        <v>26.330666666666666</v>
      </c>
      <c r="F71" s="114">
        <f t="shared" si="23"/>
        <v>25.904838709677417</v>
      </c>
      <c r="G71" s="114">
        <f t="shared" si="23"/>
        <v>25.293389121338912</v>
      </c>
      <c r="H71" s="114">
        <f t="shared" si="23"/>
        <v>25.52548387096774</v>
      </c>
      <c r="I71" s="114">
        <f t="shared" si="23"/>
        <v>25.945161290322581</v>
      </c>
      <c r="J71" s="114">
        <f t="shared" si="23"/>
        <v>25.300666666666665</v>
      </c>
      <c r="K71" s="114">
        <f t="shared" si="23"/>
        <v>24.206296296296298</v>
      </c>
      <c r="L71" s="114">
        <f t="shared" si="23"/>
        <v>22.280999999999999</v>
      </c>
      <c r="M71" s="114">
        <f t="shared" si="23"/>
        <v>20.797096774193548</v>
      </c>
      <c r="N71" s="102">
        <f t="shared" si="23"/>
        <v>24.543869488045704</v>
      </c>
    </row>
    <row r="72" spans="1:14" ht="15" x14ac:dyDescent="0.25">
      <c r="A72" s="120" t="s">
        <v>22</v>
      </c>
      <c r="B72" s="114">
        <f t="shared" ref="B72:N72" si="24">MAX(B56:B66)</f>
        <v>22.508387096774193</v>
      </c>
      <c r="C72" s="114">
        <f t="shared" si="24"/>
        <v>24.305862068965517</v>
      </c>
      <c r="D72" s="114">
        <f t="shared" si="24"/>
        <v>26.094516129032257</v>
      </c>
      <c r="E72" s="114">
        <f t="shared" si="24"/>
        <v>26.630000000000003</v>
      </c>
      <c r="F72" s="114">
        <f t="shared" si="24"/>
        <v>26.09967741935484</v>
      </c>
      <c r="G72" s="114">
        <f t="shared" si="24"/>
        <v>25.613</v>
      </c>
      <c r="H72" s="114">
        <f t="shared" si="24"/>
        <v>25.736451612903231</v>
      </c>
      <c r="I72" s="114">
        <f t="shared" si="24"/>
        <v>26.140967741935484</v>
      </c>
      <c r="J72" s="114">
        <f t="shared" si="24"/>
        <v>25.866333333333337</v>
      </c>
      <c r="K72" s="114">
        <f t="shared" si="24"/>
        <v>24.343548387096771</v>
      </c>
      <c r="L72" s="114">
        <f t="shared" si="24"/>
        <v>22.446999999999999</v>
      </c>
      <c r="M72" s="114">
        <f t="shared" si="24"/>
        <v>21.417741935483871</v>
      </c>
      <c r="N72" s="102">
        <f t="shared" si="24"/>
        <v>24.979313999994865</v>
      </c>
    </row>
    <row r="73" spans="1:14" ht="15" x14ac:dyDescent="0.25">
      <c r="A73" s="120" t="s">
        <v>23</v>
      </c>
      <c r="B73" s="114">
        <f t="shared" ref="B73:N73" si="25">QUARTILE(B56:B66,1)</f>
        <v>22.147983870967742</v>
      </c>
      <c r="C73" s="114">
        <f t="shared" si="25"/>
        <v>24.096875000000001</v>
      </c>
      <c r="D73" s="114">
        <f t="shared" si="25"/>
        <v>25.921612903225807</v>
      </c>
      <c r="E73" s="114">
        <f t="shared" si="25"/>
        <v>26.450833333333335</v>
      </c>
      <c r="F73" s="114">
        <f t="shared" si="25"/>
        <v>25.95661290322581</v>
      </c>
      <c r="G73" s="114">
        <f t="shared" si="25"/>
        <v>25.331461349089118</v>
      </c>
      <c r="H73" s="114">
        <f t="shared" si="25"/>
        <v>25.542096774193549</v>
      </c>
      <c r="I73" s="114">
        <f t="shared" si="25"/>
        <v>25.969516129032257</v>
      </c>
      <c r="J73" s="114">
        <f t="shared" si="25"/>
        <v>25.695333333333334</v>
      </c>
      <c r="K73" s="114">
        <f t="shared" si="25"/>
        <v>24.225645161290323</v>
      </c>
      <c r="L73" s="114">
        <f t="shared" si="25"/>
        <v>22.316083333333331</v>
      </c>
      <c r="M73" s="114">
        <f t="shared" si="25"/>
        <v>21.277258064516129</v>
      </c>
      <c r="N73" s="102">
        <f t="shared" si="25"/>
        <v>24.574106908490592</v>
      </c>
    </row>
    <row r="74" spans="1:14" ht="15" x14ac:dyDescent="0.25">
      <c r="A74" s="120" t="s">
        <v>24</v>
      </c>
      <c r="B74" s="114">
        <f t="shared" ref="B74:N74" si="26">QUARTILE(B56:B66,2)</f>
        <v>22.219516129032257</v>
      </c>
      <c r="C74" s="114">
        <f t="shared" si="26"/>
        <v>24.165178571428569</v>
      </c>
      <c r="D74" s="114">
        <f t="shared" si="26"/>
        <v>25.947419354838708</v>
      </c>
      <c r="E74" s="114">
        <f t="shared" si="26"/>
        <v>26.470999999999997</v>
      </c>
      <c r="F74" s="114">
        <f t="shared" si="26"/>
        <v>25.979354838709678</v>
      </c>
      <c r="G74" s="114">
        <f t="shared" si="26"/>
        <v>25.427333333333333</v>
      </c>
      <c r="H74" s="114">
        <f t="shared" si="26"/>
        <v>25.601612903225806</v>
      </c>
      <c r="I74" s="114">
        <f t="shared" si="26"/>
        <v>26.03290322580645</v>
      </c>
      <c r="J74" s="114">
        <f t="shared" si="26"/>
        <v>25.757333333333335</v>
      </c>
      <c r="K74" s="114">
        <f t="shared" si="26"/>
        <v>24.277096774193545</v>
      </c>
      <c r="L74" s="114">
        <f t="shared" si="26"/>
        <v>22.369500000000002</v>
      </c>
      <c r="M74" s="114">
        <f t="shared" si="26"/>
        <v>21.377096774193546</v>
      </c>
      <c r="N74" s="102">
        <f t="shared" si="26"/>
        <v>24.632266108327833</v>
      </c>
    </row>
    <row r="75" spans="1:14" ht="15" x14ac:dyDescent="0.25">
      <c r="A75" s="120" t="s">
        <v>25</v>
      </c>
      <c r="B75" s="114">
        <f t="shared" ref="B75:N75" si="27">QUARTILE(B56:B66,3)</f>
        <v>22.317419354838712</v>
      </c>
      <c r="C75" s="114">
        <f t="shared" si="27"/>
        <v>24.196785714285713</v>
      </c>
      <c r="D75" s="114">
        <f t="shared" si="27"/>
        <v>26.047419354838709</v>
      </c>
      <c r="E75" s="114">
        <f t="shared" si="27"/>
        <v>26.533333333333331</v>
      </c>
      <c r="F75" s="114">
        <f t="shared" si="27"/>
        <v>26.024032258064516</v>
      </c>
      <c r="G75" s="114">
        <f t="shared" si="27"/>
        <v>25.552666666666667</v>
      </c>
      <c r="H75" s="114">
        <f t="shared" si="27"/>
        <v>25.666774193548388</v>
      </c>
      <c r="I75" s="114">
        <f t="shared" si="27"/>
        <v>26.106290322580648</v>
      </c>
      <c r="J75" s="114">
        <f t="shared" si="27"/>
        <v>25.784833333333331</v>
      </c>
      <c r="K75" s="114">
        <f t="shared" si="27"/>
        <v>24.303870967741933</v>
      </c>
      <c r="L75" s="114">
        <f t="shared" si="27"/>
        <v>22.420536277236902</v>
      </c>
      <c r="M75" s="114">
        <f t="shared" si="27"/>
        <v>21.385241935483869</v>
      </c>
      <c r="N75" s="102">
        <f t="shared" si="27"/>
        <v>24.6875953379637</v>
      </c>
    </row>
    <row r="78" spans="1:14" ht="18.75" x14ac:dyDescent="0.3">
      <c r="A78" s="24"/>
    </row>
    <row r="79" spans="1:14" ht="15.75" x14ac:dyDescent="0.25">
      <c r="A79" s="4"/>
      <c r="B79" s="75"/>
      <c r="C79" s="75"/>
      <c r="D79" s="75"/>
      <c r="E79" s="75"/>
      <c r="F79" s="75"/>
      <c r="G79" s="75"/>
      <c r="H79" s="75"/>
      <c r="I79" s="75"/>
      <c r="J79" s="75"/>
      <c r="K79" s="75"/>
      <c r="L79" s="75"/>
      <c r="M79" s="75"/>
      <c r="N79" s="6"/>
    </row>
    <row r="80" spans="1:14" ht="15" x14ac:dyDescent="0.25">
      <c r="A80" s="9"/>
      <c r="N80" s="8"/>
    </row>
    <row r="81" spans="1:14" ht="15" x14ac:dyDescent="0.25">
      <c r="A81" s="9"/>
      <c r="M81" s="84"/>
      <c r="N81" s="18"/>
    </row>
    <row r="82" spans="1:14" ht="15" x14ac:dyDescent="0.25">
      <c r="A82" s="9"/>
      <c r="B82" s="84"/>
      <c r="D82" s="84"/>
      <c r="E82" s="84"/>
      <c r="F82" s="84"/>
      <c r="G82" s="84"/>
      <c r="L82" s="16"/>
      <c r="M82" s="16"/>
      <c r="N82" s="8"/>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70"/>
  <sheetViews>
    <sheetView topLeftCell="A9" zoomScale="75" zoomScaleNormal="75" workbookViewId="0">
      <selection activeCell="K57" sqref="K57"/>
    </sheetView>
  </sheetViews>
  <sheetFormatPr defaultRowHeight="12.75" x14ac:dyDescent="0.2"/>
  <cols>
    <col min="2" max="13" width="9.140625" style="14"/>
    <col min="14" max="14" width="9.140625" style="2"/>
  </cols>
  <sheetData>
    <row r="1" spans="1:29" ht="18.75" x14ac:dyDescent="0.3">
      <c r="A1" s="24" t="s">
        <v>100</v>
      </c>
    </row>
    <row r="2" spans="1:29" ht="15.75" x14ac:dyDescent="0.25">
      <c r="A2" s="4" t="s">
        <v>15</v>
      </c>
      <c r="B2" s="75" t="s">
        <v>2</v>
      </c>
      <c r="C2" s="75" t="s">
        <v>3</v>
      </c>
      <c r="D2" s="75" t="s">
        <v>4</v>
      </c>
      <c r="E2" s="75" t="s">
        <v>5</v>
      </c>
      <c r="F2" s="75" t="s">
        <v>6</v>
      </c>
      <c r="G2" s="75" t="s">
        <v>16</v>
      </c>
      <c r="H2" s="75" t="s">
        <v>17</v>
      </c>
      <c r="I2" s="75" t="s">
        <v>7</v>
      </c>
      <c r="J2" s="75" t="s">
        <v>8</v>
      </c>
      <c r="K2" s="75" t="s">
        <v>9</v>
      </c>
      <c r="L2" s="75" t="s">
        <v>10</v>
      </c>
      <c r="M2" s="75" t="s">
        <v>11</v>
      </c>
      <c r="N2" s="6" t="s">
        <v>1</v>
      </c>
    </row>
    <row r="3" spans="1:29" ht="15" x14ac:dyDescent="0.25">
      <c r="A3" s="9">
        <v>2015</v>
      </c>
      <c r="B3" s="16"/>
      <c r="C3" s="16"/>
      <c r="D3" s="16">
        <v>4.7699999999999996</v>
      </c>
      <c r="E3" s="16">
        <v>3.9</v>
      </c>
      <c r="F3" s="16">
        <v>3.39</v>
      </c>
      <c r="G3" s="16">
        <v>3.22</v>
      </c>
      <c r="H3" s="16">
        <v>3.59</v>
      </c>
      <c r="I3" s="16">
        <v>3.51</v>
      </c>
      <c r="J3" s="16">
        <v>2.87</v>
      </c>
      <c r="K3" s="16">
        <v>2.5299999999999998</v>
      </c>
      <c r="L3" s="16">
        <v>2.83</v>
      </c>
      <c r="M3" s="16">
        <v>3.52</v>
      </c>
      <c r="N3" s="18">
        <f t="shared" ref="N3:N7" si="0">AVERAGE(B3:M3)</f>
        <v>3.4130000000000011</v>
      </c>
    </row>
    <row r="4" spans="1:29" ht="15" x14ac:dyDescent="0.25">
      <c r="A4" s="9">
        <v>2016</v>
      </c>
      <c r="B4" s="16">
        <v>4.37</v>
      </c>
      <c r="C4" s="16">
        <v>5.16</v>
      </c>
      <c r="D4" s="16">
        <v>4.5199999999999996</v>
      </c>
      <c r="E4" s="16">
        <v>3.94</v>
      </c>
      <c r="F4" s="16">
        <v>2.84</v>
      </c>
      <c r="G4" s="16">
        <v>2.44</v>
      </c>
      <c r="H4" s="16">
        <v>2.8</v>
      </c>
      <c r="I4" s="16">
        <v>2.7</v>
      </c>
      <c r="J4" s="16">
        <v>2.59</v>
      </c>
      <c r="K4" s="16">
        <v>2.31</v>
      </c>
      <c r="L4" s="16">
        <v>2.76</v>
      </c>
      <c r="M4" s="16">
        <v>3.37</v>
      </c>
      <c r="N4" s="18">
        <f t="shared" si="0"/>
        <v>3.3166666666666664</v>
      </c>
    </row>
    <row r="5" spans="1:29" ht="15" x14ac:dyDescent="0.25">
      <c r="A5" s="9">
        <v>2017</v>
      </c>
      <c r="B5" s="16">
        <v>4.38</v>
      </c>
      <c r="C5" s="16">
        <v>4.17</v>
      </c>
      <c r="D5" s="16">
        <v>4.49</v>
      </c>
      <c r="E5" s="16">
        <v>3.44</v>
      </c>
      <c r="F5" s="16">
        <v>2.3199999999999998</v>
      </c>
      <c r="G5" s="16">
        <v>2.34</v>
      </c>
      <c r="H5" s="16">
        <v>2.68</v>
      </c>
      <c r="I5" s="16">
        <v>2.48</v>
      </c>
      <c r="J5" s="16">
        <v>2.2599999999999998</v>
      </c>
      <c r="K5" s="16">
        <v>2.76</v>
      </c>
      <c r="L5" s="16">
        <v>2.48</v>
      </c>
      <c r="M5" s="16">
        <v>3.34</v>
      </c>
      <c r="N5" s="18">
        <f t="shared" si="0"/>
        <v>3.0950000000000002</v>
      </c>
    </row>
    <row r="6" spans="1:29" ht="15" x14ac:dyDescent="0.25">
      <c r="A6" s="9">
        <v>2018</v>
      </c>
      <c r="B6" s="16">
        <v>3.72</v>
      </c>
      <c r="C6" s="16">
        <v>4.2</v>
      </c>
      <c r="D6" s="16">
        <v>4.47</v>
      </c>
      <c r="E6" s="16">
        <v>3.33</v>
      </c>
      <c r="F6" s="16">
        <v>2.56</v>
      </c>
      <c r="G6" s="16">
        <v>2.38</v>
      </c>
      <c r="H6" s="16">
        <v>2.86</v>
      </c>
      <c r="I6" s="16">
        <v>2.9</v>
      </c>
      <c r="J6" s="16">
        <v>2.42</v>
      </c>
      <c r="K6" s="16">
        <v>2.68</v>
      </c>
      <c r="L6" s="16">
        <v>2.742</v>
      </c>
      <c r="M6" s="16">
        <v>3.8220000000000001</v>
      </c>
      <c r="N6" s="18">
        <f t="shared" si="0"/>
        <v>3.1736666666666662</v>
      </c>
    </row>
    <row r="7" spans="1:29" ht="15" x14ac:dyDescent="0.25">
      <c r="A7" s="9">
        <v>2019</v>
      </c>
      <c r="B7" s="16">
        <v>4.8</v>
      </c>
      <c r="C7" s="16">
        <v>4.569</v>
      </c>
      <c r="D7" s="16">
        <v>4.7569999999999997</v>
      </c>
      <c r="E7" s="16">
        <v>3.8319999999999999</v>
      </c>
      <c r="F7" s="16">
        <v>2.3879999999999999</v>
      </c>
      <c r="G7" s="16">
        <v>2.4</v>
      </c>
      <c r="H7" s="16">
        <v>2.8879999999999999</v>
      </c>
      <c r="I7" s="16">
        <v>2.63</v>
      </c>
      <c r="J7" s="16">
        <v>2.456</v>
      </c>
      <c r="K7" s="16">
        <v>2.0529999999999999</v>
      </c>
      <c r="L7" s="16">
        <v>2.6930000000000001</v>
      </c>
      <c r="M7" s="16">
        <v>3.04</v>
      </c>
      <c r="N7" s="18">
        <f t="shared" si="0"/>
        <v>3.2088333333333323</v>
      </c>
      <c r="AB7" s="16"/>
    </row>
    <row r="8" spans="1:29" ht="15" x14ac:dyDescent="0.25">
      <c r="A8" s="9">
        <v>2020</v>
      </c>
      <c r="B8" s="16">
        <v>3.7149999999999999</v>
      </c>
      <c r="C8" s="16">
        <v>4.375</v>
      </c>
      <c r="D8" s="16">
        <v>4.3689999999999998</v>
      </c>
      <c r="E8" s="16">
        <v>3.343</v>
      </c>
      <c r="F8" s="16">
        <v>2.5870000000000002</v>
      </c>
      <c r="G8" s="16">
        <v>2.081</v>
      </c>
      <c r="H8" s="16"/>
      <c r="I8" s="16"/>
      <c r="J8" s="16">
        <v>2.0110000000000001</v>
      </c>
      <c r="K8" s="16">
        <v>2.2250000000000001</v>
      </c>
      <c r="L8" s="16">
        <v>3.0059999999999998</v>
      </c>
      <c r="M8" s="16">
        <v>3.2879999999999998</v>
      </c>
      <c r="N8" s="18"/>
      <c r="AB8" s="16"/>
    </row>
    <row r="9" spans="1:29" ht="15" x14ac:dyDescent="0.25">
      <c r="A9" s="9">
        <v>2021</v>
      </c>
      <c r="B9" s="16">
        <v>3.7490000000000001</v>
      </c>
      <c r="C9" s="16">
        <v>4.0289999999999999</v>
      </c>
      <c r="D9" s="16">
        <v>3.6680000000000001</v>
      </c>
      <c r="E9" s="16">
        <v>3.0990000000000002</v>
      </c>
      <c r="F9" s="16">
        <v>2.653</v>
      </c>
      <c r="G9" s="16">
        <v>2.3969999999999998</v>
      </c>
      <c r="H9" s="16">
        <v>2.548</v>
      </c>
      <c r="I9" s="16">
        <v>2.1880000000000002</v>
      </c>
      <c r="J9" s="16">
        <v>2.319</v>
      </c>
      <c r="K9" s="16">
        <v>2.1030000000000002</v>
      </c>
      <c r="L9" s="16"/>
      <c r="M9" s="16"/>
      <c r="N9" s="18"/>
      <c r="AB9" s="16"/>
    </row>
    <row r="10" spans="1:29" ht="15" x14ac:dyDescent="0.25">
      <c r="A10" s="9">
        <v>2022</v>
      </c>
      <c r="B10" s="16"/>
      <c r="C10" s="16"/>
      <c r="D10" s="16"/>
      <c r="E10" s="16"/>
      <c r="F10" s="16"/>
      <c r="G10" s="16"/>
      <c r="H10" s="16"/>
      <c r="I10" s="16"/>
      <c r="J10" s="16"/>
      <c r="K10" s="16"/>
      <c r="L10" s="16"/>
      <c r="M10" s="16"/>
      <c r="N10" s="18"/>
      <c r="AB10" s="16"/>
    </row>
    <row r="11" spans="1:29" ht="15" x14ac:dyDescent="0.25">
      <c r="A11" s="9">
        <v>2023</v>
      </c>
      <c r="B11" s="16"/>
      <c r="C11" s="16"/>
      <c r="D11" s="16"/>
      <c r="E11" s="16"/>
      <c r="F11" s="16"/>
      <c r="G11" s="16"/>
      <c r="H11" s="16"/>
      <c r="I11" s="16"/>
      <c r="J11" s="16"/>
      <c r="K11" s="16"/>
      <c r="L11" s="16"/>
      <c r="M11" s="16"/>
      <c r="N11" s="18"/>
      <c r="AB11" s="16"/>
    </row>
    <row r="12" spans="1:29" ht="15" x14ac:dyDescent="0.25">
      <c r="A12" s="9">
        <v>2024</v>
      </c>
      <c r="B12" s="16"/>
      <c r="C12" s="16"/>
      <c r="D12" s="16"/>
      <c r="E12" s="16"/>
      <c r="F12" s="16"/>
      <c r="G12" s="16"/>
      <c r="H12" s="16"/>
      <c r="I12" s="16"/>
      <c r="J12" s="16"/>
      <c r="K12" s="16"/>
      <c r="L12" s="16"/>
      <c r="M12" s="16"/>
      <c r="N12" s="18"/>
      <c r="AB12" s="16"/>
    </row>
    <row r="13" spans="1:29" ht="15" x14ac:dyDescent="0.25">
      <c r="A13" s="9">
        <v>2025</v>
      </c>
      <c r="B13" s="16"/>
      <c r="C13" s="16"/>
      <c r="D13" s="16"/>
      <c r="E13" s="16"/>
      <c r="F13" s="16"/>
      <c r="G13" s="16"/>
      <c r="H13" s="16"/>
      <c r="I13" s="16"/>
      <c r="J13" s="16"/>
      <c r="K13" s="16"/>
      <c r="L13" s="16"/>
      <c r="M13" s="16"/>
      <c r="N13" s="18"/>
      <c r="AB13" s="16"/>
    </row>
    <row r="14" spans="1:29" ht="15" x14ac:dyDescent="0.25">
      <c r="A14" s="7"/>
      <c r="N14" s="19"/>
      <c r="AB14" s="16"/>
      <c r="AC14" s="1"/>
    </row>
    <row r="15" spans="1:29" ht="15" x14ac:dyDescent="0.25">
      <c r="A15" s="120" t="s">
        <v>18</v>
      </c>
      <c r="B15" s="114">
        <f t="shared" ref="B15:N15" si="1">AVERAGE(B3:B13)</f>
        <v>4.1223333333333327</v>
      </c>
      <c r="C15" s="114">
        <f t="shared" si="1"/>
        <v>4.4171666666666667</v>
      </c>
      <c r="D15" s="114">
        <f t="shared" si="1"/>
        <v>4.4348571428571422</v>
      </c>
      <c r="E15" s="114">
        <f t="shared" si="1"/>
        <v>3.5548571428571427</v>
      </c>
      <c r="F15" s="114">
        <f t="shared" si="1"/>
        <v>2.6768571428571426</v>
      </c>
      <c r="G15" s="114">
        <f t="shared" si="1"/>
        <v>2.4654285714285713</v>
      </c>
      <c r="H15" s="114">
        <f t="shared" si="1"/>
        <v>2.8943333333333334</v>
      </c>
      <c r="I15" s="114">
        <f t="shared" si="1"/>
        <v>2.7346666666666661</v>
      </c>
      <c r="J15" s="114">
        <f t="shared" si="1"/>
        <v>2.4179999999999997</v>
      </c>
      <c r="K15" s="114">
        <f t="shared" si="1"/>
        <v>2.3801428571428569</v>
      </c>
      <c r="L15" s="114">
        <f t="shared" si="1"/>
        <v>2.7518333333333334</v>
      </c>
      <c r="M15" s="114">
        <f t="shared" si="1"/>
        <v>3.3966666666666665</v>
      </c>
      <c r="N15" s="18">
        <f t="shared" si="1"/>
        <v>3.2414333333333332</v>
      </c>
      <c r="AB15" s="16"/>
      <c r="AC15" s="1"/>
    </row>
    <row r="16" spans="1:29" ht="15" x14ac:dyDescent="0.25">
      <c r="A16" s="120" t="s">
        <v>19</v>
      </c>
      <c r="B16" s="114">
        <f t="shared" ref="B16:N16" si="2">STDEV(B3:B13)</f>
        <v>0.45915865086772656</v>
      </c>
      <c r="C16" s="114">
        <f t="shared" si="2"/>
        <v>0.40879306093262729</v>
      </c>
      <c r="D16" s="114">
        <f t="shared" si="2"/>
        <v>0.36969105505878291</v>
      </c>
      <c r="E16" s="114">
        <f t="shared" si="2"/>
        <v>0.33184053829684945</v>
      </c>
      <c r="F16" s="114">
        <f t="shared" si="2"/>
        <v>0.35783442566426849</v>
      </c>
      <c r="G16" s="114">
        <f t="shared" si="2"/>
        <v>0.35350712257928613</v>
      </c>
      <c r="H16" s="114">
        <f t="shared" si="2"/>
        <v>0.3633057481883093</v>
      </c>
      <c r="I16" s="114">
        <f t="shared" si="2"/>
        <v>0.44818151084875185</v>
      </c>
      <c r="J16" s="114">
        <f t="shared" si="2"/>
        <v>0.26949025956423689</v>
      </c>
      <c r="K16" s="114">
        <f t="shared" si="2"/>
        <v>0.27972690763876124</v>
      </c>
      <c r="L16" s="114">
        <f t="shared" si="2"/>
        <v>0.172179460641119</v>
      </c>
      <c r="M16" s="114">
        <f t="shared" si="2"/>
        <v>0.26040788518527369</v>
      </c>
      <c r="N16" s="102">
        <f t="shared" si="2"/>
        <v>0.12469259979824204</v>
      </c>
      <c r="AB16" s="16"/>
      <c r="AC16" s="1"/>
    </row>
    <row r="17" spans="1:33" ht="15" x14ac:dyDescent="0.25">
      <c r="A17" s="120" t="s">
        <v>20</v>
      </c>
      <c r="B17" s="114">
        <f t="shared" ref="B17:N17" si="3">B16/B15*100</f>
        <v>11.138319338588015</v>
      </c>
      <c r="C17" s="114">
        <f t="shared" si="3"/>
        <v>9.2546442500689121</v>
      </c>
      <c r="D17" s="114">
        <f t="shared" si="3"/>
        <v>8.3360307480076035</v>
      </c>
      <c r="E17" s="114">
        <f t="shared" si="3"/>
        <v>9.3348487706074046</v>
      </c>
      <c r="F17" s="114">
        <f t="shared" si="3"/>
        <v>13.367707224089443</v>
      </c>
      <c r="G17" s="114">
        <f t="shared" si="3"/>
        <v>14.338566798325431</v>
      </c>
      <c r="H17" s="114">
        <f t="shared" si="3"/>
        <v>12.552311926349507</v>
      </c>
      <c r="I17" s="114">
        <f t="shared" si="3"/>
        <v>16.388889962777377</v>
      </c>
      <c r="J17" s="114">
        <f t="shared" si="3"/>
        <v>11.145172024989119</v>
      </c>
      <c r="K17" s="114">
        <f t="shared" si="3"/>
        <v>11.752525979661058</v>
      </c>
      <c r="L17" s="114">
        <f t="shared" si="3"/>
        <v>6.2569000293544548</v>
      </c>
      <c r="M17" s="114">
        <f t="shared" si="3"/>
        <v>7.6665716933839168</v>
      </c>
      <c r="N17" s="102">
        <f t="shared" si="3"/>
        <v>3.8468352415569873</v>
      </c>
      <c r="AB17" s="16"/>
      <c r="AC17" s="1"/>
    </row>
    <row r="18" spans="1:33" ht="15" x14ac:dyDescent="0.25">
      <c r="A18" s="120" t="s">
        <v>21</v>
      </c>
      <c r="B18" s="114">
        <f t="shared" ref="B18:N18" si="4">MIN(B3:B13)</f>
        <v>3.7149999999999999</v>
      </c>
      <c r="C18" s="114">
        <f t="shared" si="4"/>
        <v>4.0289999999999999</v>
      </c>
      <c r="D18" s="114">
        <f t="shared" si="4"/>
        <v>3.6680000000000001</v>
      </c>
      <c r="E18" s="114">
        <f t="shared" si="4"/>
        <v>3.0990000000000002</v>
      </c>
      <c r="F18" s="114">
        <f t="shared" si="4"/>
        <v>2.3199999999999998</v>
      </c>
      <c r="G18" s="114">
        <f t="shared" si="4"/>
        <v>2.081</v>
      </c>
      <c r="H18" s="114">
        <f t="shared" si="4"/>
        <v>2.548</v>
      </c>
      <c r="I18" s="114">
        <f t="shared" si="4"/>
        <v>2.1880000000000002</v>
      </c>
      <c r="J18" s="114">
        <f t="shared" si="4"/>
        <v>2.0110000000000001</v>
      </c>
      <c r="K18" s="114">
        <f t="shared" si="4"/>
        <v>2.0529999999999999</v>
      </c>
      <c r="L18" s="114">
        <f t="shared" si="4"/>
        <v>2.48</v>
      </c>
      <c r="M18" s="114">
        <f t="shared" si="4"/>
        <v>3.04</v>
      </c>
      <c r="N18" s="102">
        <f t="shared" si="4"/>
        <v>3.0950000000000002</v>
      </c>
      <c r="AB18" s="16"/>
      <c r="AC18" s="1"/>
    </row>
    <row r="19" spans="1:33" ht="15" x14ac:dyDescent="0.25">
      <c r="A19" s="120" t="s">
        <v>22</v>
      </c>
      <c r="B19" s="114">
        <f t="shared" ref="B19:N19" si="5">MAX(B3:B13)</f>
        <v>4.8</v>
      </c>
      <c r="C19" s="114">
        <f t="shared" si="5"/>
        <v>5.16</v>
      </c>
      <c r="D19" s="114">
        <f t="shared" si="5"/>
        <v>4.7699999999999996</v>
      </c>
      <c r="E19" s="114">
        <f t="shared" si="5"/>
        <v>3.94</v>
      </c>
      <c r="F19" s="114">
        <f t="shared" si="5"/>
        <v>3.39</v>
      </c>
      <c r="G19" s="114">
        <f t="shared" si="5"/>
        <v>3.22</v>
      </c>
      <c r="H19" s="114">
        <f t="shared" si="5"/>
        <v>3.59</v>
      </c>
      <c r="I19" s="114">
        <f t="shared" si="5"/>
        <v>3.51</v>
      </c>
      <c r="J19" s="114">
        <f t="shared" si="5"/>
        <v>2.87</v>
      </c>
      <c r="K19" s="114">
        <f t="shared" si="5"/>
        <v>2.76</v>
      </c>
      <c r="L19" s="114">
        <f t="shared" si="5"/>
        <v>3.0059999999999998</v>
      </c>
      <c r="M19" s="114">
        <f t="shared" si="5"/>
        <v>3.8220000000000001</v>
      </c>
      <c r="N19" s="102">
        <f t="shared" si="5"/>
        <v>3.4130000000000011</v>
      </c>
      <c r="AC19" s="1"/>
    </row>
    <row r="20" spans="1:33" ht="15" x14ac:dyDescent="0.25">
      <c r="A20" s="120" t="s">
        <v>23</v>
      </c>
      <c r="B20" s="114">
        <f t="shared" ref="B20:N20" si="6">QUARTILE(B3:B13,1)</f>
        <v>3.7272500000000002</v>
      </c>
      <c r="C20" s="114">
        <f t="shared" si="6"/>
        <v>4.1775000000000002</v>
      </c>
      <c r="D20" s="114">
        <f t="shared" si="6"/>
        <v>4.4194999999999993</v>
      </c>
      <c r="E20" s="114">
        <f t="shared" si="6"/>
        <v>3.3365</v>
      </c>
      <c r="F20" s="114">
        <f t="shared" si="6"/>
        <v>2.4740000000000002</v>
      </c>
      <c r="G20" s="114">
        <f t="shared" si="6"/>
        <v>2.36</v>
      </c>
      <c r="H20" s="114">
        <f t="shared" si="6"/>
        <v>2.71</v>
      </c>
      <c r="I20" s="114">
        <f t="shared" si="6"/>
        <v>2.5175000000000001</v>
      </c>
      <c r="J20" s="114">
        <f t="shared" si="6"/>
        <v>2.2894999999999999</v>
      </c>
      <c r="K20" s="114">
        <f t="shared" si="6"/>
        <v>2.1640000000000001</v>
      </c>
      <c r="L20" s="114">
        <f t="shared" si="6"/>
        <v>2.7052499999999999</v>
      </c>
      <c r="M20" s="114">
        <f t="shared" si="6"/>
        <v>3.3009999999999997</v>
      </c>
      <c r="N20" s="102">
        <f t="shared" si="6"/>
        <v>3.1736666666666662</v>
      </c>
      <c r="AC20" s="1"/>
      <c r="AF20" s="1">
        <v>4.1970000000000001</v>
      </c>
      <c r="AG20" s="1">
        <v>10.532399999999999</v>
      </c>
    </row>
    <row r="21" spans="1:33" ht="15" x14ac:dyDescent="0.25">
      <c r="A21" s="120" t="s">
        <v>24</v>
      </c>
      <c r="B21" s="114">
        <f t="shared" ref="B21:N21" si="7">QUARTILE(B3:B13,2)</f>
        <v>4.0594999999999999</v>
      </c>
      <c r="C21" s="114">
        <f t="shared" si="7"/>
        <v>4.2874999999999996</v>
      </c>
      <c r="D21" s="114">
        <f t="shared" si="7"/>
        <v>4.49</v>
      </c>
      <c r="E21" s="114">
        <f t="shared" si="7"/>
        <v>3.44</v>
      </c>
      <c r="F21" s="114">
        <f t="shared" si="7"/>
        <v>2.5870000000000002</v>
      </c>
      <c r="G21" s="114">
        <f t="shared" si="7"/>
        <v>2.3969999999999998</v>
      </c>
      <c r="H21" s="114">
        <f t="shared" si="7"/>
        <v>2.83</v>
      </c>
      <c r="I21" s="114">
        <f t="shared" si="7"/>
        <v>2.665</v>
      </c>
      <c r="J21" s="114">
        <f t="shared" si="7"/>
        <v>2.42</v>
      </c>
      <c r="K21" s="114">
        <f t="shared" si="7"/>
        <v>2.31</v>
      </c>
      <c r="L21" s="114">
        <f t="shared" si="7"/>
        <v>2.7509999999999999</v>
      </c>
      <c r="M21" s="114">
        <f t="shared" si="7"/>
        <v>3.355</v>
      </c>
      <c r="N21" s="102">
        <f t="shared" si="7"/>
        <v>3.2088333333333323</v>
      </c>
      <c r="AC21" s="1"/>
      <c r="AF21" s="1">
        <v>4.4947999999999997</v>
      </c>
      <c r="AG21" s="1">
        <v>11.138399999999999</v>
      </c>
    </row>
    <row r="22" spans="1:33" ht="15" x14ac:dyDescent="0.25">
      <c r="A22" s="120" t="s">
        <v>25</v>
      </c>
      <c r="B22" s="114">
        <f t="shared" ref="B22:N22" si="8">QUARTILE(B3:B13,3)</f>
        <v>4.3774999999999995</v>
      </c>
      <c r="C22" s="114">
        <f t="shared" si="8"/>
        <v>4.5205000000000002</v>
      </c>
      <c r="D22" s="114">
        <f t="shared" si="8"/>
        <v>4.6384999999999996</v>
      </c>
      <c r="E22" s="114">
        <f t="shared" si="8"/>
        <v>3.8659999999999997</v>
      </c>
      <c r="F22" s="114">
        <f t="shared" si="8"/>
        <v>2.7465000000000002</v>
      </c>
      <c r="G22" s="114">
        <f t="shared" si="8"/>
        <v>2.42</v>
      </c>
      <c r="H22" s="114">
        <f t="shared" si="8"/>
        <v>2.8809999999999998</v>
      </c>
      <c r="I22" s="114">
        <f t="shared" si="8"/>
        <v>2.85</v>
      </c>
      <c r="J22" s="114">
        <f t="shared" si="8"/>
        <v>2.5229999999999997</v>
      </c>
      <c r="K22" s="114">
        <f t="shared" si="8"/>
        <v>2.605</v>
      </c>
      <c r="L22" s="114">
        <f t="shared" si="8"/>
        <v>2.8125</v>
      </c>
      <c r="M22" s="114">
        <f t="shared" si="8"/>
        <v>3.4824999999999999</v>
      </c>
      <c r="N22" s="102">
        <f t="shared" si="8"/>
        <v>3.3166666666666664</v>
      </c>
      <c r="AC22" s="1"/>
      <c r="AF22" s="1">
        <v>4.562666666666666</v>
      </c>
      <c r="AG22" s="1">
        <v>11.343833333333334</v>
      </c>
    </row>
    <row r="23" spans="1:33" x14ac:dyDescent="0.2">
      <c r="AC23" s="1"/>
      <c r="AF23" s="1">
        <v>3.6308333333333334</v>
      </c>
      <c r="AG23" s="1">
        <v>9.9138333333333346</v>
      </c>
    </row>
    <row r="24" spans="1:33" x14ac:dyDescent="0.2">
      <c r="AC24" s="1"/>
      <c r="AF24" s="1">
        <v>2.6808333333333336</v>
      </c>
      <c r="AG24" s="1">
        <v>8.4516666666666662</v>
      </c>
    </row>
    <row r="25" spans="1:33" ht="18.75" x14ac:dyDescent="0.3">
      <c r="A25" s="24" t="s">
        <v>99</v>
      </c>
      <c r="AC25" s="1"/>
      <c r="AF25" s="1">
        <v>2.476833333333333</v>
      </c>
      <c r="AG25" s="1">
        <v>8.1311666666666671</v>
      </c>
    </row>
    <row r="26" spans="1:33" ht="15.75" x14ac:dyDescent="0.25">
      <c r="A26" s="4" t="s">
        <v>15</v>
      </c>
      <c r="B26" s="75" t="s">
        <v>2</v>
      </c>
      <c r="C26" s="75" t="s">
        <v>3</v>
      </c>
      <c r="D26" s="75" t="s">
        <v>4</v>
      </c>
      <c r="E26" s="75" t="s">
        <v>5</v>
      </c>
      <c r="F26" s="75" t="s">
        <v>6</v>
      </c>
      <c r="G26" s="75" t="s">
        <v>16</v>
      </c>
      <c r="H26" s="75" t="s">
        <v>17</v>
      </c>
      <c r="I26" s="75" t="s">
        <v>7</v>
      </c>
      <c r="J26" s="75" t="s">
        <v>8</v>
      </c>
      <c r="K26" s="75" t="s">
        <v>9</v>
      </c>
      <c r="L26" s="75" t="s">
        <v>10</v>
      </c>
      <c r="M26" s="75" t="s">
        <v>11</v>
      </c>
      <c r="N26" s="6" t="s">
        <v>1</v>
      </c>
      <c r="O26" s="6" t="s">
        <v>55</v>
      </c>
      <c r="AF26" s="1">
        <v>2.9636</v>
      </c>
      <c r="AG26" s="1">
        <v>8.6425999999999998</v>
      </c>
    </row>
    <row r="27" spans="1:33" ht="15" x14ac:dyDescent="0.25">
      <c r="A27" s="9">
        <v>2015</v>
      </c>
      <c r="B27" s="16"/>
      <c r="C27" s="16"/>
      <c r="D27" s="16">
        <v>15.72</v>
      </c>
      <c r="E27" s="16">
        <v>12.58</v>
      </c>
      <c r="F27" s="16">
        <v>10.76</v>
      </c>
      <c r="G27" s="16">
        <v>15.11</v>
      </c>
      <c r="H27" s="16">
        <v>11.31</v>
      </c>
      <c r="I27" s="16">
        <v>17.78</v>
      </c>
      <c r="J27" s="16">
        <v>13.25</v>
      </c>
      <c r="K27" s="16">
        <v>11.64</v>
      </c>
      <c r="L27" s="16">
        <v>11.94</v>
      </c>
      <c r="M27" s="16">
        <v>11</v>
      </c>
      <c r="N27" s="18">
        <f t="shared" ref="N27:N31" si="9">AVERAGE(B27:M27)</f>
        <v>13.109</v>
      </c>
      <c r="O27" s="18">
        <f>MAX(B27:M27)</f>
        <v>17.78</v>
      </c>
      <c r="AF27" s="1">
        <v>2.8439999999999999</v>
      </c>
      <c r="AG27" s="1">
        <v>8.7082000000000015</v>
      </c>
    </row>
    <row r="28" spans="1:33" ht="15" x14ac:dyDescent="0.25">
      <c r="A28" s="9">
        <v>2016</v>
      </c>
      <c r="B28" s="16">
        <v>14.11</v>
      </c>
      <c r="C28" s="16">
        <v>15.5</v>
      </c>
      <c r="D28" s="16">
        <v>13.15</v>
      </c>
      <c r="E28" s="16">
        <v>15.37</v>
      </c>
      <c r="F28" s="16">
        <v>14.45</v>
      </c>
      <c r="G28" s="16">
        <v>17.68</v>
      </c>
      <c r="H28" s="16">
        <v>14.09</v>
      </c>
      <c r="I28" s="16">
        <v>14.9</v>
      </c>
      <c r="J28" s="16">
        <v>12.54</v>
      </c>
      <c r="K28" s="16">
        <v>10.8</v>
      </c>
      <c r="L28" s="16">
        <v>17.7</v>
      </c>
      <c r="M28" s="16">
        <v>14.41</v>
      </c>
      <c r="N28" s="18">
        <f t="shared" si="9"/>
        <v>14.558333333333332</v>
      </c>
      <c r="O28" s="18">
        <f>MAX(B28:M28)</f>
        <v>17.7</v>
      </c>
      <c r="AF28" s="1">
        <v>2.4344999999999999</v>
      </c>
      <c r="AG28" s="1">
        <v>8.602666666666666</v>
      </c>
    </row>
    <row r="29" spans="1:33" ht="15" x14ac:dyDescent="0.25">
      <c r="A29" s="9">
        <v>2017</v>
      </c>
      <c r="B29" s="16">
        <v>14.88</v>
      </c>
      <c r="C29" s="16">
        <v>16.97</v>
      </c>
      <c r="D29" s="16">
        <v>16.78</v>
      </c>
      <c r="E29" s="16">
        <v>12.41</v>
      </c>
      <c r="F29" s="16">
        <v>16.27</v>
      </c>
      <c r="G29" s="16">
        <v>13.11</v>
      </c>
      <c r="H29" s="16">
        <v>11</v>
      </c>
      <c r="I29" s="16">
        <v>14.78</v>
      </c>
      <c r="J29" s="16">
        <v>13.66</v>
      </c>
      <c r="K29" s="16">
        <v>19.8</v>
      </c>
      <c r="L29" s="16">
        <v>13.9</v>
      </c>
      <c r="M29" s="16">
        <v>13.62</v>
      </c>
      <c r="N29" s="18">
        <f t="shared" si="9"/>
        <v>14.765000000000002</v>
      </c>
      <c r="O29" s="18">
        <f>MAX(B29:M29)</f>
        <v>19.8</v>
      </c>
      <c r="AF29" s="1">
        <v>2.426333333333333</v>
      </c>
      <c r="AG29" s="1">
        <v>8.1628333333333334</v>
      </c>
    </row>
    <row r="30" spans="1:33" ht="15" x14ac:dyDescent="0.25">
      <c r="A30" s="9">
        <v>2018</v>
      </c>
      <c r="B30" s="16">
        <v>15.23</v>
      </c>
      <c r="C30" s="16">
        <v>16.03</v>
      </c>
      <c r="D30" s="16">
        <v>14.97</v>
      </c>
      <c r="E30" s="16">
        <v>12.31</v>
      </c>
      <c r="F30" s="16">
        <v>10.62</v>
      </c>
      <c r="G30" s="16">
        <v>11.09</v>
      </c>
      <c r="H30" s="16">
        <v>12.09</v>
      </c>
      <c r="I30" s="16">
        <v>11.58</v>
      </c>
      <c r="J30" s="16">
        <v>16.170000000000002</v>
      </c>
      <c r="K30" s="16">
        <v>12.31</v>
      </c>
      <c r="L30" s="16">
        <v>12.21</v>
      </c>
      <c r="M30" s="16">
        <v>12.11</v>
      </c>
      <c r="N30" s="18">
        <f t="shared" si="9"/>
        <v>13.060000000000002</v>
      </c>
      <c r="O30" s="18">
        <f>MAX(B30:M30)</f>
        <v>16.170000000000002</v>
      </c>
      <c r="AF30" s="1">
        <v>2.7518333333333334</v>
      </c>
      <c r="AG30" s="1">
        <v>8.4803333333333342</v>
      </c>
    </row>
    <row r="31" spans="1:33" ht="15" x14ac:dyDescent="0.25">
      <c r="A31" s="9">
        <v>2019</v>
      </c>
      <c r="B31" s="16">
        <v>13.62</v>
      </c>
      <c r="C31" s="16">
        <v>12.7</v>
      </c>
      <c r="D31" s="16">
        <v>14.6</v>
      </c>
      <c r="E31" s="16">
        <v>14.27</v>
      </c>
      <c r="F31" s="16">
        <v>10.72</v>
      </c>
      <c r="G31" s="16">
        <v>14.35</v>
      </c>
      <c r="H31" s="16">
        <v>15.19</v>
      </c>
      <c r="I31" s="16">
        <v>16.11</v>
      </c>
      <c r="J31" s="16">
        <v>14.82</v>
      </c>
      <c r="K31" s="16">
        <v>10.35</v>
      </c>
      <c r="L31" s="16">
        <v>12.66</v>
      </c>
      <c r="M31" s="16">
        <v>13.27</v>
      </c>
      <c r="N31" s="18">
        <f t="shared" si="9"/>
        <v>13.555</v>
      </c>
      <c r="O31" s="18">
        <f>MAX(B31:M31)</f>
        <v>16.11</v>
      </c>
      <c r="AF31" s="1">
        <v>3.3966666666666665</v>
      </c>
      <c r="AG31" s="1">
        <v>9.346166666666667</v>
      </c>
    </row>
    <row r="32" spans="1:33" ht="15" x14ac:dyDescent="0.25">
      <c r="A32" s="9">
        <v>2020</v>
      </c>
      <c r="B32" s="16">
        <v>15.07</v>
      </c>
      <c r="C32" s="16">
        <v>13.68</v>
      </c>
      <c r="D32" s="16">
        <v>13.37</v>
      </c>
      <c r="E32" s="16">
        <v>11.21</v>
      </c>
      <c r="F32" s="16">
        <v>12.33</v>
      </c>
      <c r="G32" s="16">
        <v>14.11</v>
      </c>
      <c r="H32" s="16"/>
      <c r="I32" s="16"/>
      <c r="J32" s="16">
        <v>14.58</v>
      </c>
      <c r="K32" s="16">
        <v>11.09</v>
      </c>
      <c r="L32" s="16">
        <v>14.94</v>
      </c>
      <c r="M32" s="16">
        <v>12.54</v>
      </c>
      <c r="N32" s="18"/>
    </row>
    <row r="33" spans="1:28" ht="15" x14ac:dyDescent="0.25">
      <c r="A33" s="9">
        <v>2021</v>
      </c>
      <c r="B33" s="16">
        <v>14.9</v>
      </c>
      <c r="C33" s="16">
        <v>14.07</v>
      </c>
      <c r="D33" s="16">
        <v>13.7</v>
      </c>
      <c r="E33" s="16">
        <v>12.92</v>
      </c>
      <c r="F33" s="16">
        <v>12.94</v>
      </c>
      <c r="G33" s="16">
        <v>14.52</v>
      </c>
      <c r="H33" s="16">
        <v>15.95</v>
      </c>
      <c r="I33" s="16">
        <v>11.23</v>
      </c>
      <c r="J33" s="16">
        <v>9.92</v>
      </c>
      <c r="K33" s="16">
        <v>15.41</v>
      </c>
      <c r="L33" s="16"/>
      <c r="M33" s="16"/>
      <c r="N33" s="18"/>
    </row>
    <row r="34" spans="1:28" ht="15" x14ac:dyDescent="0.25">
      <c r="A34" s="9">
        <v>2022</v>
      </c>
      <c r="B34" s="16"/>
      <c r="C34" s="16"/>
      <c r="D34" s="16"/>
      <c r="E34" s="16"/>
      <c r="F34" s="16"/>
      <c r="G34" s="16"/>
      <c r="H34" s="16"/>
      <c r="I34" s="16"/>
      <c r="J34" s="16"/>
      <c r="K34" s="16"/>
      <c r="L34" s="16"/>
      <c r="M34" s="16"/>
      <c r="N34" s="18"/>
    </row>
    <row r="35" spans="1:28" ht="15" x14ac:dyDescent="0.25">
      <c r="A35" s="9">
        <v>2023</v>
      </c>
      <c r="B35" s="16"/>
      <c r="C35" s="16"/>
      <c r="D35" s="16"/>
      <c r="E35" s="16"/>
      <c r="F35" s="16"/>
      <c r="G35" s="16"/>
      <c r="H35" s="16"/>
      <c r="I35" s="16"/>
      <c r="J35" s="16"/>
      <c r="K35" s="16"/>
      <c r="L35" s="16"/>
      <c r="M35" s="16"/>
      <c r="N35" s="18"/>
    </row>
    <row r="36" spans="1:28" ht="15" x14ac:dyDescent="0.25">
      <c r="A36" s="9">
        <v>2024</v>
      </c>
      <c r="B36" s="16"/>
      <c r="C36" s="16"/>
      <c r="D36" s="16"/>
      <c r="E36" s="16"/>
      <c r="F36" s="16"/>
      <c r="G36" s="16"/>
      <c r="H36" s="16"/>
      <c r="I36" s="16"/>
      <c r="J36" s="16"/>
      <c r="K36" s="16"/>
      <c r="L36" s="16"/>
      <c r="M36" s="16"/>
      <c r="N36" s="18"/>
    </row>
    <row r="37" spans="1:28" ht="15" x14ac:dyDescent="0.25">
      <c r="A37" s="9">
        <v>2025</v>
      </c>
      <c r="B37" s="16"/>
      <c r="C37" s="16"/>
      <c r="D37" s="16"/>
      <c r="E37" s="16"/>
      <c r="F37" s="16"/>
      <c r="G37" s="16"/>
      <c r="H37" s="16"/>
      <c r="I37" s="16"/>
      <c r="J37" s="16"/>
      <c r="K37" s="16"/>
      <c r="L37" s="16"/>
      <c r="M37" s="16"/>
      <c r="N37" s="18"/>
    </row>
    <row r="38" spans="1:28" ht="15" x14ac:dyDescent="0.25">
      <c r="A38" s="7"/>
      <c r="N38" s="19"/>
    </row>
    <row r="39" spans="1:28" ht="15" x14ac:dyDescent="0.25">
      <c r="A39" s="120" t="s">
        <v>18</v>
      </c>
      <c r="B39" s="114">
        <f t="shared" ref="B39:N39" si="10">AVERAGE(B27:B37)</f>
        <v>14.635</v>
      </c>
      <c r="C39" s="114">
        <f t="shared" si="10"/>
        <v>14.824999999999998</v>
      </c>
      <c r="D39" s="114">
        <f t="shared" si="10"/>
        <v>14.612857142857143</v>
      </c>
      <c r="E39" s="114">
        <f t="shared" si="10"/>
        <v>13.010000000000002</v>
      </c>
      <c r="F39" s="114">
        <f t="shared" si="10"/>
        <v>12.584285714285715</v>
      </c>
      <c r="G39" s="114">
        <f t="shared" si="10"/>
        <v>14.281428571428568</v>
      </c>
      <c r="H39" s="114">
        <f t="shared" si="10"/>
        <v>13.271666666666667</v>
      </c>
      <c r="I39" s="114">
        <f t="shared" si="10"/>
        <v>14.396666666666668</v>
      </c>
      <c r="J39" s="114">
        <f t="shared" si="10"/>
        <v>13.562857142857142</v>
      </c>
      <c r="K39" s="114">
        <f t="shared" si="10"/>
        <v>13.057142857142859</v>
      </c>
      <c r="L39" s="114">
        <f t="shared" si="10"/>
        <v>13.891666666666666</v>
      </c>
      <c r="M39" s="114">
        <f t="shared" si="10"/>
        <v>12.824999999999998</v>
      </c>
      <c r="N39" s="18">
        <f t="shared" si="10"/>
        <v>13.809466666666669</v>
      </c>
    </row>
    <row r="40" spans="1:28" ht="15" x14ac:dyDescent="0.25">
      <c r="A40" s="120" t="s">
        <v>19</v>
      </c>
      <c r="B40" s="114">
        <f t="shared" ref="B40:N40" si="11">STDEV(B27:B37)</f>
        <v>0.62918200864296869</v>
      </c>
      <c r="C40" s="114">
        <f t="shared" si="11"/>
        <v>1.6065708823453762</v>
      </c>
      <c r="D40" s="114">
        <f t="shared" si="11"/>
        <v>1.3271487518450262</v>
      </c>
      <c r="E40" s="114">
        <f t="shared" si="11"/>
        <v>1.3808330818748509</v>
      </c>
      <c r="F40" s="114">
        <f t="shared" si="11"/>
        <v>2.1571034370412612</v>
      </c>
      <c r="G40" s="114">
        <f t="shared" si="11"/>
        <v>1.9952145128734928</v>
      </c>
      <c r="H40" s="114">
        <f t="shared" si="11"/>
        <v>2.0941863973072437</v>
      </c>
      <c r="I40" s="114">
        <f t="shared" si="11"/>
        <v>2.5590675385121489</v>
      </c>
      <c r="J40" s="114">
        <f t="shared" si="11"/>
        <v>1.9931609258136811</v>
      </c>
      <c r="K40" s="114">
        <f t="shared" si="11"/>
        <v>3.4122705748797895</v>
      </c>
      <c r="L40" s="114">
        <f t="shared" si="11"/>
        <v>2.1797469272066223</v>
      </c>
      <c r="M40" s="114">
        <f t="shared" si="11"/>
        <v>1.2054335319709668</v>
      </c>
      <c r="N40" s="102">
        <f t="shared" si="11"/>
        <v>0.80482177461155247</v>
      </c>
    </row>
    <row r="41" spans="1:28" ht="15" x14ac:dyDescent="0.25">
      <c r="A41" s="120" t="s">
        <v>20</v>
      </c>
      <c r="B41" s="114">
        <f t="shared" ref="B41:N41" si="12">B40/B39*100</f>
        <v>4.2991596080831478</v>
      </c>
      <c r="C41" s="114">
        <f t="shared" si="12"/>
        <v>10.836903084960381</v>
      </c>
      <c r="D41" s="114">
        <f t="shared" si="12"/>
        <v>9.0820620421499498</v>
      </c>
      <c r="E41" s="114">
        <f t="shared" si="12"/>
        <v>10.613628607800543</v>
      </c>
      <c r="F41" s="114">
        <f t="shared" si="12"/>
        <v>17.141246519796603</v>
      </c>
      <c r="G41" s="114">
        <f t="shared" si="12"/>
        <v>13.970692797953838</v>
      </c>
      <c r="H41" s="114">
        <f t="shared" si="12"/>
        <v>15.779377601209923</v>
      </c>
      <c r="I41" s="114">
        <f t="shared" si="12"/>
        <v>17.775417030647013</v>
      </c>
      <c r="J41" s="114">
        <f t="shared" si="12"/>
        <v>14.695730441010921</v>
      </c>
      <c r="K41" s="114">
        <f t="shared" si="12"/>
        <v>26.133363264943682</v>
      </c>
      <c r="L41" s="114">
        <f t="shared" si="12"/>
        <v>15.69103966795409</v>
      </c>
      <c r="M41" s="114">
        <f t="shared" si="12"/>
        <v>9.399091867220017</v>
      </c>
      <c r="N41" s="102">
        <f t="shared" si="12"/>
        <v>5.8280438632306755</v>
      </c>
    </row>
    <row r="42" spans="1:28" ht="15" x14ac:dyDescent="0.25">
      <c r="A42" s="120" t="s">
        <v>21</v>
      </c>
      <c r="B42" s="114">
        <f t="shared" ref="B42:N42" si="13">MIN(B27:B37)</f>
        <v>13.62</v>
      </c>
      <c r="C42" s="114">
        <f t="shared" si="13"/>
        <v>12.7</v>
      </c>
      <c r="D42" s="114">
        <f t="shared" si="13"/>
        <v>13.15</v>
      </c>
      <c r="E42" s="114">
        <f t="shared" si="13"/>
        <v>11.21</v>
      </c>
      <c r="F42" s="114">
        <f t="shared" si="13"/>
        <v>10.62</v>
      </c>
      <c r="G42" s="114">
        <f t="shared" si="13"/>
        <v>11.09</v>
      </c>
      <c r="H42" s="114">
        <f t="shared" si="13"/>
        <v>11</v>
      </c>
      <c r="I42" s="114">
        <f t="shared" si="13"/>
        <v>11.23</v>
      </c>
      <c r="J42" s="114">
        <f t="shared" si="13"/>
        <v>9.92</v>
      </c>
      <c r="K42" s="114">
        <f t="shared" si="13"/>
        <v>10.35</v>
      </c>
      <c r="L42" s="114">
        <f t="shared" si="13"/>
        <v>11.94</v>
      </c>
      <c r="M42" s="114">
        <f t="shared" si="13"/>
        <v>11</v>
      </c>
      <c r="N42" s="102">
        <f t="shared" si="13"/>
        <v>13.060000000000002</v>
      </c>
    </row>
    <row r="43" spans="1:28" ht="15" x14ac:dyDescent="0.25">
      <c r="A43" s="120" t="s">
        <v>22</v>
      </c>
      <c r="B43" s="114">
        <f t="shared" ref="B43:N43" si="14">MAX(B27:B37)</f>
        <v>15.23</v>
      </c>
      <c r="C43" s="114">
        <f t="shared" si="14"/>
        <v>16.97</v>
      </c>
      <c r="D43" s="114">
        <f t="shared" si="14"/>
        <v>16.78</v>
      </c>
      <c r="E43" s="114">
        <f t="shared" si="14"/>
        <v>15.37</v>
      </c>
      <c r="F43" s="114">
        <f t="shared" si="14"/>
        <v>16.27</v>
      </c>
      <c r="G43" s="114">
        <f t="shared" si="14"/>
        <v>17.68</v>
      </c>
      <c r="H43" s="114">
        <f t="shared" si="14"/>
        <v>15.95</v>
      </c>
      <c r="I43" s="114">
        <f t="shared" si="14"/>
        <v>17.78</v>
      </c>
      <c r="J43" s="114">
        <f t="shared" si="14"/>
        <v>16.170000000000002</v>
      </c>
      <c r="K43" s="114">
        <f t="shared" si="14"/>
        <v>19.8</v>
      </c>
      <c r="L43" s="114">
        <f t="shared" si="14"/>
        <v>17.7</v>
      </c>
      <c r="M43" s="114">
        <f t="shared" si="14"/>
        <v>14.41</v>
      </c>
      <c r="N43" s="102">
        <f t="shared" si="14"/>
        <v>14.765000000000002</v>
      </c>
    </row>
    <row r="44" spans="1:28" ht="15" x14ac:dyDescent="0.25">
      <c r="A44" s="120" t="s">
        <v>23</v>
      </c>
      <c r="B44" s="114">
        <f t="shared" ref="B44:N44" si="15">QUARTILE(B27:B37,1)</f>
        <v>14.3025</v>
      </c>
      <c r="C44" s="114">
        <f t="shared" si="15"/>
        <v>13.7775</v>
      </c>
      <c r="D44" s="114">
        <f t="shared" si="15"/>
        <v>13.535</v>
      </c>
      <c r="E44" s="114">
        <f t="shared" si="15"/>
        <v>12.36</v>
      </c>
      <c r="F44" s="114">
        <f t="shared" si="15"/>
        <v>10.74</v>
      </c>
      <c r="G44" s="114">
        <f t="shared" si="15"/>
        <v>13.61</v>
      </c>
      <c r="H44" s="114">
        <f t="shared" si="15"/>
        <v>11.505000000000001</v>
      </c>
      <c r="I44" s="114">
        <f t="shared" si="15"/>
        <v>12.379999999999999</v>
      </c>
      <c r="J44" s="114">
        <f t="shared" si="15"/>
        <v>12.895</v>
      </c>
      <c r="K44" s="114">
        <f t="shared" si="15"/>
        <v>10.945</v>
      </c>
      <c r="L44" s="114">
        <f t="shared" si="15"/>
        <v>12.322500000000002</v>
      </c>
      <c r="M44" s="114">
        <f t="shared" si="15"/>
        <v>12.217499999999999</v>
      </c>
      <c r="N44" s="102">
        <f t="shared" si="15"/>
        <v>13.109</v>
      </c>
    </row>
    <row r="45" spans="1:28" ht="15" x14ac:dyDescent="0.25">
      <c r="A45" s="120" t="s">
        <v>24</v>
      </c>
      <c r="B45" s="114">
        <f t="shared" ref="B45:N45" si="16">QUARTILE(B27:B37,2)</f>
        <v>14.89</v>
      </c>
      <c r="C45" s="114">
        <f t="shared" si="16"/>
        <v>14.785</v>
      </c>
      <c r="D45" s="114">
        <f t="shared" si="16"/>
        <v>14.6</v>
      </c>
      <c r="E45" s="114">
        <f t="shared" si="16"/>
        <v>12.58</v>
      </c>
      <c r="F45" s="114">
        <f t="shared" si="16"/>
        <v>12.33</v>
      </c>
      <c r="G45" s="114">
        <f t="shared" si="16"/>
        <v>14.35</v>
      </c>
      <c r="H45" s="114">
        <f t="shared" si="16"/>
        <v>13.09</v>
      </c>
      <c r="I45" s="114">
        <f t="shared" si="16"/>
        <v>14.84</v>
      </c>
      <c r="J45" s="114">
        <f t="shared" si="16"/>
        <v>13.66</v>
      </c>
      <c r="K45" s="114">
        <f t="shared" si="16"/>
        <v>11.64</v>
      </c>
      <c r="L45" s="114">
        <f t="shared" si="16"/>
        <v>13.280000000000001</v>
      </c>
      <c r="M45" s="114">
        <f t="shared" si="16"/>
        <v>12.904999999999999</v>
      </c>
      <c r="N45" s="102">
        <f t="shared" si="16"/>
        <v>13.555</v>
      </c>
    </row>
    <row r="46" spans="1:28" ht="15" x14ac:dyDescent="0.25">
      <c r="A46" s="120" t="s">
        <v>25</v>
      </c>
      <c r="B46" s="114">
        <f t="shared" ref="B46:N46" si="17">QUARTILE(B27:B37,3)</f>
        <v>15.0275</v>
      </c>
      <c r="C46" s="114">
        <f t="shared" si="17"/>
        <v>15.897500000000001</v>
      </c>
      <c r="D46" s="114">
        <f t="shared" si="17"/>
        <v>15.345000000000001</v>
      </c>
      <c r="E46" s="114">
        <f t="shared" si="17"/>
        <v>13.594999999999999</v>
      </c>
      <c r="F46" s="114">
        <f t="shared" si="17"/>
        <v>13.695</v>
      </c>
      <c r="G46" s="114">
        <f t="shared" si="17"/>
        <v>14.815</v>
      </c>
      <c r="H46" s="114">
        <f t="shared" si="17"/>
        <v>14.914999999999999</v>
      </c>
      <c r="I46" s="114">
        <f t="shared" si="17"/>
        <v>15.807499999999999</v>
      </c>
      <c r="J46" s="114">
        <f t="shared" si="17"/>
        <v>14.7</v>
      </c>
      <c r="K46" s="114">
        <f t="shared" si="17"/>
        <v>13.86</v>
      </c>
      <c r="L46" s="114">
        <f t="shared" si="17"/>
        <v>14.68</v>
      </c>
      <c r="M46" s="114">
        <f t="shared" si="17"/>
        <v>13.532499999999999</v>
      </c>
      <c r="N46" s="102">
        <f t="shared" si="17"/>
        <v>14.558333333333332</v>
      </c>
      <c r="AB46" s="1"/>
    </row>
    <row r="47" spans="1:28" x14ac:dyDescent="0.2">
      <c r="AB47" s="1"/>
    </row>
    <row r="48" spans="1:28" ht="13.5" customHeight="1" x14ac:dyDescent="0.3">
      <c r="A48" s="24"/>
      <c r="AB48" s="1"/>
    </row>
    <row r="49" spans="1:28" ht="18.75" x14ac:dyDescent="0.3">
      <c r="A49" s="24" t="s">
        <v>98</v>
      </c>
      <c r="AB49" s="1"/>
    </row>
    <row r="50" spans="1:28" ht="15.75" x14ac:dyDescent="0.25">
      <c r="A50" s="4" t="s">
        <v>15</v>
      </c>
      <c r="B50" s="75" t="s">
        <v>2</v>
      </c>
      <c r="C50" s="75" t="s">
        <v>3</v>
      </c>
      <c r="D50" s="75" t="s">
        <v>4</v>
      </c>
      <c r="E50" s="75" t="s">
        <v>5</v>
      </c>
      <c r="F50" s="75" t="s">
        <v>6</v>
      </c>
      <c r="G50" s="75" t="s">
        <v>16</v>
      </c>
      <c r="H50" s="75" t="s">
        <v>17</v>
      </c>
      <c r="I50" s="75" t="s">
        <v>7</v>
      </c>
      <c r="J50" s="75" t="s">
        <v>8</v>
      </c>
      <c r="K50" s="75" t="s">
        <v>9</v>
      </c>
      <c r="L50" s="75" t="s">
        <v>10</v>
      </c>
      <c r="M50" s="75" t="s">
        <v>11</v>
      </c>
      <c r="N50" s="6" t="s">
        <v>1</v>
      </c>
      <c r="AB50" s="1"/>
    </row>
    <row r="51" spans="1:28" ht="15" x14ac:dyDescent="0.25">
      <c r="A51" s="9">
        <v>2015</v>
      </c>
      <c r="B51" s="16"/>
      <c r="C51" s="16"/>
      <c r="D51" s="16">
        <v>11.58</v>
      </c>
      <c r="E51" s="16">
        <v>10.28</v>
      </c>
      <c r="F51" s="16">
        <v>8.93</v>
      </c>
      <c r="G51" s="16">
        <v>9.0399999999999991</v>
      </c>
      <c r="H51" s="16">
        <v>8.9</v>
      </c>
      <c r="I51" s="16">
        <v>9.31</v>
      </c>
      <c r="J51" s="16">
        <v>9.19</v>
      </c>
      <c r="K51" s="16">
        <v>7.91</v>
      </c>
      <c r="L51" s="16">
        <v>8.1999999999999993</v>
      </c>
      <c r="M51" s="16">
        <v>8.82</v>
      </c>
      <c r="N51" s="18">
        <f t="shared" ref="N51:N55" si="18">AVERAGE(B51:M51)</f>
        <v>9.2159999999999993</v>
      </c>
      <c r="AB51" s="1"/>
    </row>
    <row r="52" spans="1:28" ht="15" x14ac:dyDescent="0.25">
      <c r="A52" s="9">
        <v>2016</v>
      </c>
      <c r="B52" s="16">
        <v>10.64</v>
      </c>
      <c r="C52" s="16">
        <v>12.08</v>
      </c>
      <c r="D52" s="16">
        <v>10.89</v>
      </c>
      <c r="E52" s="16">
        <v>10.94</v>
      </c>
      <c r="F52" s="16">
        <v>9.0299999999999994</v>
      </c>
      <c r="G52" s="16">
        <v>8.2899999999999991</v>
      </c>
      <c r="H52" s="16">
        <v>8.6300000000000008</v>
      </c>
      <c r="I52" s="16">
        <v>8.31</v>
      </c>
      <c r="J52" s="16">
        <v>8.92</v>
      </c>
      <c r="K52" s="16">
        <v>7.81</v>
      </c>
      <c r="L52" s="16">
        <v>8.33</v>
      </c>
      <c r="M52" s="16">
        <v>9.19</v>
      </c>
      <c r="N52" s="18">
        <f t="shared" si="18"/>
        <v>9.4216666666666669</v>
      </c>
      <c r="AB52" s="1"/>
    </row>
    <row r="53" spans="1:28" ht="15" x14ac:dyDescent="0.25">
      <c r="A53" s="9">
        <v>2017</v>
      </c>
      <c r="B53" s="16">
        <v>10.9</v>
      </c>
      <c r="C53" s="16">
        <v>10.89</v>
      </c>
      <c r="D53" s="16">
        <v>11.5</v>
      </c>
      <c r="E53" s="16">
        <v>9.4700000000000006</v>
      </c>
      <c r="F53" s="16">
        <v>8.09</v>
      </c>
      <c r="G53" s="16">
        <v>7.91</v>
      </c>
      <c r="H53" s="16">
        <v>8.36</v>
      </c>
      <c r="I53" s="16">
        <v>8.58</v>
      </c>
      <c r="J53" s="16">
        <v>8.15</v>
      </c>
      <c r="K53" s="16">
        <v>9.0500000000000007</v>
      </c>
      <c r="L53" s="16">
        <v>8.2899999999999991</v>
      </c>
      <c r="M53" s="16">
        <v>9.8699999999999992</v>
      </c>
      <c r="N53" s="18">
        <f t="shared" si="18"/>
        <v>9.2550000000000008</v>
      </c>
      <c r="AB53" s="1"/>
    </row>
    <row r="54" spans="1:28" ht="15" x14ac:dyDescent="0.25">
      <c r="A54" s="9">
        <v>2018</v>
      </c>
      <c r="B54" s="16">
        <v>10.11</v>
      </c>
      <c r="C54" s="16">
        <v>11.08</v>
      </c>
      <c r="D54" s="16">
        <v>10.94</v>
      </c>
      <c r="E54" s="16">
        <v>9.5399999999999991</v>
      </c>
      <c r="F54" s="16">
        <v>8.06</v>
      </c>
      <c r="G54" s="16">
        <v>7.91</v>
      </c>
      <c r="H54" s="16">
        <v>8.2799999999999994</v>
      </c>
      <c r="I54" s="16">
        <v>8.5399999999999991</v>
      </c>
      <c r="J54" s="16">
        <v>8.5500000000000007</v>
      </c>
      <c r="K54" s="16">
        <v>8.41</v>
      </c>
      <c r="L54" s="16">
        <v>8.42</v>
      </c>
      <c r="M54" s="16">
        <v>9.6</v>
      </c>
      <c r="N54" s="18">
        <f t="shared" si="18"/>
        <v>9.1199999999999992</v>
      </c>
      <c r="AB54" s="1"/>
    </row>
    <row r="55" spans="1:28" ht="15" x14ac:dyDescent="0.25">
      <c r="A55" s="9">
        <v>2019</v>
      </c>
      <c r="B55" s="16">
        <v>11.275</v>
      </c>
      <c r="C55" s="16">
        <v>10.878</v>
      </c>
      <c r="D55" s="16">
        <v>11.855</v>
      </c>
      <c r="E55" s="16">
        <v>10.172000000000001</v>
      </c>
      <c r="F55" s="16">
        <v>8.0730000000000004</v>
      </c>
      <c r="G55" s="16">
        <v>8.0670000000000002</v>
      </c>
      <c r="H55" s="16">
        <v>9.0429999999999993</v>
      </c>
      <c r="I55" s="16">
        <v>8.8010000000000002</v>
      </c>
      <c r="J55" s="16">
        <v>8.51</v>
      </c>
      <c r="K55" s="16">
        <v>7.9779999999999998</v>
      </c>
      <c r="L55" s="16">
        <v>8.5790000000000006</v>
      </c>
      <c r="M55" s="16">
        <v>9.1170000000000009</v>
      </c>
      <c r="N55" s="18">
        <f t="shared" si="18"/>
        <v>9.3623333333333338</v>
      </c>
      <c r="AB55" s="1"/>
    </row>
    <row r="56" spans="1:28" ht="15" x14ac:dyDescent="0.25">
      <c r="A56" s="9">
        <v>2020</v>
      </c>
      <c r="B56" s="16">
        <v>9.7370000000000001</v>
      </c>
      <c r="C56" s="16">
        <v>10.763999999999999</v>
      </c>
      <c r="D56" s="16">
        <v>11.298</v>
      </c>
      <c r="E56" s="16">
        <v>9.0809999999999995</v>
      </c>
      <c r="F56" s="16">
        <v>8.5269999999999992</v>
      </c>
      <c r="G56" s="16">
        <v>7.57</v>
      </c>
      <c r="H56" s="16"/>
      <c r="I56" s="16"/>
      <c r="J56" s="16">
        <v>8.2959999999999994</v>
      </c>
      <c r="K56" s="16">
        <v>7.819</v>
      </c>
      <c r="L56" s="16">
        <v>9.0630000000000006</v>
      </c>
      <c r="M56" s="16">
        <v>9.48</v>
      </c>
      <c r="N56" s="18"/>
      <c r="AB56" s="1"/>
    </row>
    <row r="57" spans="1:28" ht="15" x14ac:dyDescent="0.25">
      <c r="A57" s="9">
        <v>2021</v>
      </c>
      <c r="B57" s="16">
        <v>10.147</v>
      </c>
      <c r="C57" s="16">
        <v>10.052</v>
      </c>
      <c r="D57" s="16">
        <v>10.234999999999999</v>
      </c>
      <c r="E57" s="16">
        <v>8.9220000000000006</v>
      </c>
      <c r="F57" s="16">
        <v>8.3379999999999992</v>
      </c>
      <c r="G57" s="16">
        <v>7.8840000000000003</v>
      </c>
      <c r="H57" s="16">
        <v>8.3529999999999998</v>
      </c>
      <c r="I57" s="16">
        <v>7.7039999999999997</v>
      </c>
      <c r="J57" s="16">
        <v>7.73</v>
      </c>
      <c r="K57" s="16">
        <v>7.3929999999999998</v>
      </c>
      <c r="L57" s="16"/>
      <c r="M57" s="16"/>
      <c r="N57" s="18"/>
      <c r="AB57" s="1"/>
    </row>
    <row r="58" spans="1:28" ht="15" x14ac:dyDescent="0.25">
      <c r="A58" s="9">
        <v>2022</v>
      </c>
      <c r="B58" s="16"/>
      <c r="C58" s="16"/>
      <c r="D58" s="16"/>
      <c r="E58" s="16"/>
      <c r="F58" s="16"/>
      <c r="G58" s="16"/>
      <c r="H58" s="16"/>
      <c r="I58" s="16"/>
      <c r="J58" s="16"/>
      <c r="K58" s="16"/>
      <c r="L58" s="16"/>
      <c r="M58" s="16"/>
      <c r="N58" s="18"/>
    </row>
    <row r="59" spans="1:28" ht="15" x14ac:dyDescent="0.25">
      <c r="A59" s="9">
        <v>2023</v>
      </c>
      <c r="B59" s="16"/>
      <c r="C59" s="16"/>
      <c r="D59" s="16"/>
      <c r="E59" s="16"/>
      <c r="F59" s="16"/>
      <c r="G59" s="16"/>
      <c r="H59" s="16"/>
      <c r="I59" s="16"/>
      <c r="J59" s="16"/>
      <c r="K59" s="16"/>
      <c r="L59" s="16"/>
      <c r="M59" s="16"/>
      <c r="N59" s="18"/>
    </row>
    <row r="60" spans="1:28" ht="15" x14ac:dyDescent="0.25">
      <c r="A60" s="9">
        <v>2024</v>
      </c>
      <c r="B60" s="16"/>
      <c r="C60" s="16"/>
      <c r="D60" s="16"/>
      <c r="E60" s="16"/>
      <c r="F60" s="16"/>
      <c r="G60" s="16"/>
      <c r="H60" s="16"/>
      <c r="I60" s="16"/>
      <c r="J60" s="16"/>
      <c r="K60" s="16"/>
      <c r="L60" s="16"/>
      <c r="M60" s="16"/>
      <c r="N60" s="18"/>
    </row>
    <row r="61" spans="1:28" ht="15" x14ac:dyDescent="0.25">
      <c r="A61" s="9">
        <v>2025</v>
      </c>
      <c r="B61" s="16"/>
      <c r="C61" s="16"/>
      <c r="D61" s="16"/>
      <c r="E61" s="16"/>
      <c r="F61" s="16"/>
      <c r="G61" s="16"/>
      <c r="H61" s="16"/>
      <c r="I61" s="16"/>
      <c r="J61" s="16"/>
      <c r="K61" s="16"/>
      <c r="L61" s="16"/>
      <c r="M61" s="16"/>
      <c r="N61" s="18"/>
    </row>
    <row r="62" spans="1:28" ht="15" x14ac:dyDescent="0.25">
      <c r="A62" s="7"/>
      <c r="N62" s="19"/>
    </row>
    <row r="63" spans="1:28" ht="15" x14ac:dyDescent="0.25">
      <c r="A63" s="120" t="s">
        <v>18</v>
      </c>
      <c r="B63" s="114">
        <f t="shared" ref="B63:N63" si="19">AVERAGE(B51:B61)</f>
        <v>10.468166666666667</v>
      </c>
      <c r="C63" s="114">
        <f t="shared" si="19"/>
        <v>10.957333333333333</v>
      </c>
      <c r="D63" s="114">
        <f t="shared" si="19"/>
        <v>11.185428571428572</v>
      </c>
      <c r="E63" s="114">
        <f t="shared" si="19"/>
        <v>9.7721428571428568</v>
      </c>
      <c r="F63" s="114">
        <f t="shared" si="19"/>
        <v>8.4354285714285719</v>
      </c>
      <c r="G63" s="114">
        <f t="shared" si="19"/>
        <v>8.0958571428571435</v>
      </c>
      <c r="H63" s="114">
        <f t="shared" si="19"/>
        <v>8.5943333333333332</v>
      </c>
      <c r="I63" s="114">
        <f t="shared" si="19"/>
        <v>8.5408333333333335</v>
      </c>
      <c r="J63" s="114">
        <f t="shared" si="19"/>
        <v>8.4779999999999998</v>
      </c>
      <c r="K63" s="114">
        <f t="shared" si="19"/>
        <v>8.0528571428571443</v>
      </c>
      <c r="L63" s="114">
        <f t="shared" si="19"/>
        <v>8.4803333333333342</v>
      </c>
      <c r="M63" s="114">
        <f t="shared" si="19"/>
        <v>9.346166666666667</v>
      </c>
      <c r="N63" s="18">
        <f t="shared" si="19"/>
        <v>9.2750000000000004</v>
      </c>
    </row>
    <row r="64" spans="1:28" ht="15" x14ac:dyDescent="0.25">
      <c r="A64" s="120" t="s">
        <v>19</v>
      </c>
      <c r="B64" s="114">
        <f t="shared" ref="B64:N64" si="20">STDEV(B51:B61)</f>
        <v>0.57149327788405957</v>
      </c>
      <c r="C64" s="114">
        <f t="shared" si="20"/>
        <v>0.65471540891189273</v>
      </c>
      <c r="D64" s="114">
        <f t="shared" si="20"/>
        <v>0.5425967984740474</v>
      </c>
      <c r="E64" s="114">
        <f t="shared" si="20"/>
        <v>0.72195300598940826</v>
      </c>
      <c r="F64" s="114">
        <f t="shared" si="20"/>
        <v>0.40979989309534004</v>
      </c>
      <c r="G64" s="114">
        <f t="shared" si="20"/>
        <v>0.46911705311554075</v>
      </c>
      <c r="H64" s="114">
        <f t="shared" si="20"/>
        <v>0.31873667292400909</v>
      </c>
      <c r="I64" s="114">
        <f t="shared" si="20"/>
        <v>0.53186705732416528</v>
      </c>
      <c r="J64" s="114">
        <f t="shared" si="20"/>
        <v>0.48454927510006635</v>
      </c>
      <c r="K64" s="114">
        <f t="shared" si="20"/>
        <v>0.53181087759071821</v>
      </c>
      <c r="L64" s="114">
        <f t="shared" si="20"/>
        <v>0.31314192735350366</v>
      </c>
      <c r="M64" s="114">
        <f t="shared" si="20"/>
        <v>0.37696175756522887</v>
      </c>
      <c r="N64" s="102">
        <f t="shared" si="20"/>
        <v>0.11941966151164415</v>
      </c>
    </row>
    <row r="65" spans="1:14" ht="15" x14ac:dyDescent="0.25">
      <c r="A65" s="120" t="s">
        <v>20</v>
      </c>
      <c r="B65" s="114">
        <f t="shared" ref="B65:N65" si="21">B64/B63*100</f>
        <v>5.4593444686340451</v>
      </c>
      <c r="C65" s="114">
        <f t="shared" si="21"/>
        <v>5.9751345422720803</v>
      </c>
      <c r="D65" s="114">
        <f t="shared" si="21"/>
        <v>4.8509254250661975</v>
      </c>
      <c r="E65" s="114">
        <f t="shared" si="21"/>
        <v>7.3878679072083298</v>
      </c>
      <c r="F65" s="114">
        <f t="shared" si="21"/>
        <v>4.8580802934347984</v>
      </c>
      <c r="G65" s="114">
        <f t="shared" si="21"/>
        <v>5.7945322507257417</v>
      </c>
      <c r="H65" s="114">
        <f t="shared" si="21"/>
        <v>3.7086840894078552</v>
      </c>
      <c r="I65" s="114">
        <f t="shared" si="21"/>
        <v>6.2273438266074574</v>
      </c>
      <c r="J65" s="114">
        <f t="shared" si="21"/>
        <v>5.7153724357167537</v>
      </c>
      <c r="K65" s="114">
        <f t="shared" si="21"/>
        <v>6.6040023827124834</v>
      </c>
      <c r="L65" s="114">
        <f t="shared" si="21"/>
        <v>3.6925662594257731</v>
      </c>
      <c r="M65" s="114">
        <f t="shared" si="21"/>
        <v>4.0333301449638412</v>
      </c>
      <c r="N65" s="102">
        <f t="shared" si="21"/>
        <v>1.2875435203411767</v>
      </c>
    </row>
    <row r="66" spans="1:14" ht="15" x14ac:dyDescent="0.25">
      <c r="A66" s="120" t="s">
        <v>21</v>
      </c>
      <c r="B66" s="114">
        <f t="shared" ref="B66:N66" si="22">MIN(B51:B61)</f>
        <v>9.7370000000000001</v>
      </c>
      <c r="C66" s="114">
        <f t="shared" si="22"/>
        <v>10.052</v>
      </c>
      <c r="D66" s="114">
        <f t="shared" si="22"/>
        <v>10.234999999999999</v>
      </c>
      <c r="E66" s="114">
        <f t="shared" si="22"/>
        <v>8.9220000000000006</v>
      </c>
      <c r="F66" s="114">
        <f t="shared" si="22"/>
        <v>8.06</v>
      </c>
      <c r="G66" s="114">
        <f t="shared" si="22"/>
        <v>7.57</v>
      </c>
      <c r="H66" s="114">
        <f t="shared" si="22"/>
        <v>8.2799999999999994</v>
      </c>
      <c r="I66" s="114">
        <f t="shared" si="22"/>
        <v>7.7039999999999997</v>
      </c>
      <c r="J66" s="114">
        <f t="shared" si="22"/>
        <v>7.73</v>
      </c>
      <c r="K66" s="114">
        <f t="shared" si="22"/>
        <v>7.3929999999999998</v>
      </c>
      <c r="L66" s="114">
        <f t="shared" si="22"/>
        <v>8.1999999999999993</v>
      </c>
      <c r="M66" s="114">
        <f t="shared" si="22"/>
        <v>8.82</v>
      </c>
      <c r="N66" s="102">
        <f t="shared" si="22"/>
        <v>9.1199999999999992</v>
      </c>
    </row>
    <row r="67" spans="1:14" ht="15" x14ac:dyDescent="0.25">
      <c r="A67" s="120" t="s">
        <v>22</v>
      </c>
      <c r="B67" s="114">
        <f t="shared" ref="B67:N67" si="23">MAX(B51:B61)</f>
        <v>11.275</v>
      </c>
      <c r="C67" s="114">
        <f t="shared" si="23"/>
        <v>12.08</v>
      </c>
      <c r="D67" s="114">
        <f t="shared" si="23"/>
        <v>11.855</v>
      </c>
      <c r="E67" s="114">
        <f t="shared" si="23"/>
        <v>10.94</v>
      </c>
      <c r="F67" s="114">
        <f t="shared" si="23"/>
        <v>9.0299999999999994</v>
      </c>
      <c r="G67" s="114">
        <f t="shared" si="23"/>
        <v>9.0399999999999991</v>
      </c>
      <c r="H67" s="114">
        <f t="shared" si="23"/>
        <v>9.0429999999999993</v>
      </c>
      <c r="I67" s="114">
        <f t="shared" si="23"/>
        <v>9.31</v>
      </c>
      <c r="J67" s="114">
        <f t="shared" si="23"/>
        <v>9.19</v>
      </c>
      <c r="K67" s="114">
        <f t="shared" si="23"/>
        <v>9.0500000000000007</v>
      </c>
      <c r="L67" s="114">
        <f t="shared" si="23"/>
        <v>9.0630000000000006</v>
      </c>
      <c r="M67" s="114">
        <f t="shared" si="23"/>
        <v>9.8699999999999992</v>
      </c>
      <c r="N67" s="102">
        <f t="shared" si="23"/>
        <v>9.4216666666666669</v>
      </c>
    </row>
    <row r="68" spans="1:14" ht="15" x14ac:dyDescent="0.25">
      <c r="A68" s="120" t="s">
        <v>23</v>
      </c>
      <c r="B68" s="114">
        <f t="shared" ref="B68:N68" si="24">QUARTILE(B51:B61,1)</f>
        <v>10.119249999999999</v>
      </c>
      <c r="C68" s="114">
        <f t="shared" si="24"/>
        <v>10.7925</v>
      </c>
      <c r="D68" s="114">
        <f t="shared" si="24"/>
        <v>10.914999999999999</v>
      </c>
      <c r="E68" s="114">
        <f t="shared" si="24"/>
        <v>9.275500000000001</v>
      </c>
      <c r="F68" s="114">
        <f t="shared" si="24"/>
        <v>8.0815000000000001</v>
      </c>
      <c r="G68" s="114">
        <f t="shared" si="24"/>
        <v>7.8970000000000002</v>
      </c>
      <c r="H68" s="114">
        <f t="shared" si="24"/>
        <v>8.3547499999999992</v>
      </c>
      <c r="I68" s="114">
        <f t="shared" si="24"/>
        <v>8.3674999999999997</v>
      </c>
      <c r="J68" s="114">
        <f t="shared" si="24"/>
        <v>8.222999999999999</v>
      </c>
      <c r="K68" s="114">
        <f t="shared" si="24"/>
        <v>7.8144999999999998</v>
      </c>
      <c r="L68" s="114">
        <f t="shared" si="24"/>
        <v>8.2999999999999989</v>
      </c>
      <c r="M68" s="114">
        <f t="shared" si="24"/>
        <v>9.135250000000001</v>
      </c>
      <c r="N68" s="102">
        <f t="shared" si="24"/>
        <v>9.2159999999999993</v>
      </c>
    </row>
    <row r="69" spans="1:14" ht="15" x14ac:dyDescent="0.25">
      <c r="A69" s="120" t="s">
        <v>24</v>
      </c>
      <c r="B69" s="114">
        <f t="shared" ref="B69:N69" si="25">QUARTILE(B51:B61,2)</f>
        <v>10.3935</v>
      </c>
      <c r="C69" s="114">
        <f t="shared" si="25"/>
        <v>10.884</v>
      </c>
      <c r="D69" s="114">
        <f t="shared" si="25"/>
        <v>11.298</v>
      </c>
      <c r="E69" s="114">
        <f t="shared" si="25"/>
        <v>9.5399999999999991</v>
      </c>
      <c r="F69" s="114">
        <f t="shared" si="25"/>
        <v>8.3379999999999992</v>
      </c>
      <c r="G69" s="114">
        <f t="shared" si="25"/>
        <v>7.91</v>
      </c>
      <c r="H69" s="114">
        <f t="shared" si="25"/>
        <v>8.495000000000001</v>
      </c>
      <c r="I69" s="114">
        <f t="shared" si="25"/>
        <v>8.5599999999999987</v>
      </c>
      <c r="J69" s="114">
        <f t="shared" si="25"/>
        <v>8.51</v>
      </c>
      <c r="K69" s="114">
        <f t="shared" si="25"/>
        <v>7.91</v>
      </c>
      <c r="L69" s="114">
        <f t="shared" si="25"/>
        <v>8.375</v>
      </c>
      <c r="M69" s="114">
        <f t="shared" si="25"/>
        <v>9.3350000000000009</v>
      </c>
      <c r="N69" s="102">
        <f t="shared" si="25"/>
        <v>9.2550000000000008</v>
      </c>
    </row>
    <row r="70" spans="1:14" ht="15" x14ac:dyDescent="0.25">
      <c r="A70" s="120" t="s">
        <v>25</v>
      </c>
      <c r="B70" s="114">
        <f t="shared" ref="B70:N70" si="26">QUARTILE(B51:B61,3)</f>
        <v>10.835000000000001</v>
      </c>
      <c r="C70" s="114">
        <f t="shared" si="26"/>
        <v>11.032500000000001</v>
      </c>
      <c r="D70" s="114">
        <f t="shared" si="26"/>
        <v>11.54</v>
      </c>
      <c r="E70" s="114">
        <f t="shared" si="26"/>
        <v>10.225999999999999</v>
      </c>
      <c r="F70" s="114">
        <f t="shared" si="26"/>
        <v>8.7285000000000004</v>
      </c>
      <c r="G70" s="114">
        <f t="shared" si="26"/>
        <v>8.1784999999999997</v>
      </c>
      <c r="H70" s="114">
        <f t="shared" si="26"/>
        <v>8.8324999999999996</v>
      </c>
      <c r="I70" s="114">
        <f t="shared" si="26"/>
        <v>8.745750000000001</v>
      </c>
      <c r="J70" s="114">
        <f t="shared" si="26"/>
        <v>8.7349999999999994</v>
      </c>
      <c r="K70" s="114">
        <f t="shared" si="26"/>
        <v>8.1939999999999991</v>
      </c>
      <c r="L70" s="114">
        <f t="shared" si="26"/>
        <v>8.5392500000000009</v>
      </c>
      <c r="M70" s="114">
        <f t="shared" si="26"/>
        <v>9.57</v>
      </c>
      <c r="N70" s="102">
        <f t="shared" si="26"/>
        <v>9.3623333333333338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Data Policy</vt:lpstr>
      <vt:lpstr>Air Press</vt:lpstr>
      <vt:lpstr>Air Temp</vt:lpstr>
      <vt:lpstr>ET Index</vt:lpstr>
      <vt:lpstr>Rainfall</vt:lpstr>
      <vt:lpstr>Rel Hum</vt:lpstr>
      <vt:lpstr>Sol Rad</vt:lpstr>
      <vt:lpstr>Wind Speed</vt:lpstr>
      <vt:lpstr>Wind Dir</vt:lpstr>
      <vt:lpstr>Vert_month</vt:lpstr>
      <vt:lpstr>Daily_2021</vt:lpstr>
      <vt:lpstr>Daily_Prev</vt:lpstr>
      <vt:lpstr>Daily_Avg</vt:lpstr>
      <vt:lpstr>15-min</vt:lpstr>
      <vt:lpstr>Net Rad</vt:lpstr>
      <vt:lpstr>NR Vert</vt:lpstr>
      <vt:lpstr>Hourly NR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2021-11-05T20:58:58Z</dcterms:modified>
</cp:coreProperties>
</file>